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hidePivotFieldList="1"/>
  <mc:AlternateContent xmlns:mc="http://schemas.openxmlformats.org/markup-compatibility/2006">
    <mc:Choice Requires="x15">
      <x15ac:absPath xmlns:x15ac="http://schemas.microsoft.com/office/spreadsheetml/2010/11/ac" url="C:\Users\prana\Downloads\"/>
    </mc:Choice>
  </mc:AlternateContent>
  <xr:revisionPtr revIDLastSave="0" documentId="13_ncr:1_{A315689D-BAAD-4B16-8025-AF1E825137A3}" xr6:coauthVersionLast="47" xr6:coauthVersionMax="47" xr10:uidLastSave="{00000000-0000-0000-0000-000000000000}"/>
  <bookViews>
    <workbookView xWindow="-108" yWindow="-108" windowWidth="23256" windowHeight="12456" activeTab="3" xr2:uid="{26D4546B-D2A1-4444-8EAF-A6228F96F0C1}"/>
  </bookViews>
  <sheets>
    <sheet name="Pivots" sheetId="7" r:id="rId1"/>
    <sheet name="Data" sheetId="2" r:id="rId2"/>
    <sheet name="Assets" sheetId="4" r:id="rId3"/>
    <sheet name="Customer Centre Report" sheetId="6" r:id="rId4"/>
  </sheets>
  <definedNames>
    <definedName name="_xlnm._FilterDatabase" localSheetId="1" hidden="1">Data!$B$3:$H$1003</definedName>
    <definedName name="_xlcn.WorksheetConnection_sampledataexcelportfolioproject1.xlsxcalls1" hidden="1">calls[]</definedName>
    <definedName name="_xlcn.WorksheetConnection_sampledataexcelportfolioproject1.xlsxcustomers1" hidden="1">customers[]</definedName>
    <definedName name="ImageRange">Assets!$F$3:$F$7</definedName>
    <definedName name="Img_Link">INDIRECT(Pivots!$N$67)</definedName>
    <definedName name="Slicer_Representative">#N/A</definedName>
  </definedNames>
  <calcPr calcId="191029"/>
  <pivotCaches>
    <pivotCache cacheId="0" r:id="rId5"/>
    <pivotCache cacheId="1" r:id="rId6"/>
    <pivotCache cacheId="2" r:id="rId7"/>
    <pivotCache cacheId="3" r:id="rId8"/>
    <pivotCache cacheId="1092" r:id="rId9"/>
    <pivotCache cacheId="1095" r:id="rId10"/>
    <pivotCache cacheId="1098" r:id="rId11"/>
    <pivotCache cacheId="1101" r:id="rId12"/>
    <pivotCache cacheId="1104"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 (1).xlsx!customers"/>
          <x15:modelTable id="calls" name="calls" connection="WorksheetConnection_sample-data-excel-portfolio-project (1).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G4" i="4" l="1"/>
  <c r="G5" i="4"/>
  <c r="N69" i="7" s="1"/>
  <c r="G6" i="4"/>
  <c r="G7" i="4"/>
  <c r="N71" i="7" s="1"/>
  <c r="G3" i="4"/>
  <c r="N67" i="7" s="1"/>
  <c r="N55" i="7"/>
  <c r="N58" i="7" s="1"/>
  <c r="N63" i="7" s="1"/>
  <c r="N54" i="7"/>
  <c r="N57" i="7" s="1"/>
  <c r="N53" i="7"/>
  <c r="N61" i="7" s="1"/>
  <c r="P36" i="6"/>
  <c r="P37" i="6"/>
  <c r="P38" i="6"/>
  <c r="P39" i="6"/>
  <c r="P29" i="6"/>
  <c r="P30" i="6"/>
  <c r="P31" i="6"/>
  <c r="P32" i="6"/>
  <c r="P33" i="6"/>
  <c r="P24" i="6"/>
  <c r="P25" i="6"/>
  <c r="P26" i="6"/>
  <c r="P23" i="6"/>
  <c r="Q23" i="6"/>
  <c r="R23" i="6"/>
  <c r="S23" i="6"/>
  <c r="T23" i="6"/>
  <c r="U23" i="6"/>
  <c r="V23" i="6"/>
  <c r="Q24" i="6"/>
  <c r="R24" i="6"/>
  <c r="S24" i="6"/>
  <c r="T24" i="6"/>
  <c r="U24" i="6"/>
  <c r="V24" i="6"/>
  <c r="Q25" i="6"/>
  <c r="R25" i="6"/>
  <c r="S25" i="6"/>
  <c r="T25" i="6"/>
  <c r="U25" i="6"/>
  <c r="V25" i="6"/>
  <c r="Q26" i="6"/>
  <c r="R26" i="6"/>
  <c r="S26" i="6"/>
  <c r="T26" i="6"/>
  <c r="U26" i="6"/>
  <c r="V26" i="6"/>
  <c r="P27" i="6"/>
  <c r="P28" i="6"/>
  <c r="Q28" i="6"/>
  <c r="R28" i="6"/>
  <c r="S28" i="6"/>
  <c r="T28" i="6"/>
  <c r="U28" i="6"/>
  <c r="V28" i="6"/>
  <c r="Q29" i="6"/>
  <c r="R29" i="6"/>
  <c r="S29" i="6"/>
  <c r="T29" i="6"/>
  <c r="U29" i="6"/>
  <c r="V29" i="6"/>
  <c r="Q30" i="6"/>
  <c r="R30" i="6"/>
  <c r="S30" i="6"/>
  <c r="T30" i="6"/>
  <c r="U30" i="6"/>
  <c r="V30" i="6"/>
  <c r="Q31" i="6"/>
  <c r="R31" i="6"/>
  <c r="S31" i="6"/>
  <c r="T31" i="6"/>
  <c r="U31" i="6"/>
  <c r="V31" i="6"/>
  <c r="Q32" i="6"/>
  <c r="R32" i="6"/>
  <c r="S32" i="6"/>
  <c r="T32" i="6"/>
  <c r="U32" i="6"/>
  <c r="V32" i="6"/>
  <c r="Q33" i="6"/>
  <c r="R33" i="6"/>
  <c r="S33" i="6"/>
  <c r="T33" i="6"/>
  <c r="U33" i="6"/>
  <c r="V33" i="6"/>
  <c r="P34" i="6"/>
  <c r="P35" i="6"/>
  <c r="Q35" i="6"/>
  <c r="R35" i="6"/>
  <c r="S35" i="6"/>
  <c r="T35" i="6"/>
  <c r="U35" i="6"/>
  <c r="V35" i="6"/>
  <c r="Q36" i="6"/>
  <c r="R36" i="6"/>
  <c r="S36" i="6"/>
  <c r="T36" i="6"/>
  <c r="U36" i="6"/>
  <c r="V36" i="6"/>
  <c r="Q37" i="6"/>
  <c r="R37" i="6"/>
  <c r="S37" i="6"/>
  <c r="T37" i="6"/>
  <c r="U37" i="6"/>
  <c r="V37" i="6"/>
  <c r="Q38" i="6"/>
  <c r="R38" i="6"/>
  <c r="S38" i="6"/>
  <c r="T38" i="6"/>
  <c r="U38" i="6"/>
  <c r="V38" i="6"/>
  <c r="Q39" i="6"/>
  <c r="R39" i="6"/>
  <c r="S39" i="6"/>
  <c r="T39" i="6"/>
  <c r="U39" i="6"/>
  <c r="V39" i="6"/>
  <c r="P22" i="6"/>
  <c r="S21" i="6"/>
  <c r="T21" i="6"/>
  <c r="U21" i="6"/>
  <c r="R21" i="6"/>
  <c r="Q21" i="6"/>
  <c r="K35" i="7"/>
  <c r="K39" i="7" s="1"/>
  <c r="G39" i="7"/>
  <c r="H39" i="7"/>
  <c r="I39" i="7"/>
  <c r="G40" i="7"/>
  <c r="H40" i="7"/>
  <c r="I40" i="7"/>
  <c r="G41" i="7"/>
  <c r="H41" i="7"/>
  <c r="I41" i="7"/>
  <c r="G42" i="7"/>
  <c r="H42" i="7"/>
  <c r="I42" i="7"/>
  <c r="H38" i="7"/>
  <c r="I38" i="7"/>
  <c r="G38" i="7"/>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N62" i="7" l="1"/>
  <c r="M38" i="6" s="1"/>
  <c r="M37" i="6"/>
  <c r="M39" i="6"/>
  <c r="N70" i="7"/>
  <c r="N68" i="7"/>
  <c r="J41" i="7"/>
  <c r="K42" i="7"/>
  <c r="K41" i="7"/>
  <c r="K40" i="7"/>
  <c r="J40" i="7"/>
  <c r="J38" i="7"/>
  <c r="J39" i="7"/>
  <c r="J42" i="7"/>
  <c r="K3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7B4D1A-81D2-4EFE-A172-4467185248E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2BC252B-0302-47CF-833A-12878EFBE8C7}" name="WorksheetConnection_sample-data-excel-portfolio-project (1).xlsx!calls" type="102" refreshedVersion="8" minRefreshableVersion="5">
    <extLst>
      <ext xmlns:x15="http://schemas.microsoft.com/office/spreadsheetml/2010/11/main" uri="{DE250136-89BD-433C-8126-D09CA5730AF9}">
        <x15:connection id="calls" autoDelete="1">
          <x15:rangePr sourceName="_xlcn.WorksheetConnection_sampledataexcelportfolioproject1.xlsxcalls1"/>
        </x15:connection>
      </ext>
    </extLst>
  </connection>
  <connection id="3" xr16:uid="{1A57BE4A-6E57-4A30-8B23-6FCA57426150}" name="WorksheetConnection_sample-data-excel-portfolio-project (1).xlsx!customers" type="102" refreshedVersion="8" minRefreshableVersion="5">
    <extLst>
      <ext xmlns:x15="http://schemas.microsoft.com/office/spreadsheetml/2010/11/main" uri="{DE250136-89BD-433C-8126-D09CA5730AF9}">
        <x15:connection id="customers">
          <x15:rangePr sourceName="_xlcn.WorksheetConnection_sampledataexcelportfolioproject1.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<sst xmlns="http://schemas.openxmlformats.org/spreadsheetml/2006/main" count="3174" uniqueCount="1087">
  <si>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</si>
  <si>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</si>
  <si>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</si>
  <si>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</si>
  <si>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</si>
  <si>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</si>
  <si>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</si>
  <si>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</si>
  <si>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</si>
  <si>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</si>
  <si>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</si>
  <si>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</si>
  <si>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</si>
  <si>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</si>
  <si>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</si>
  <si>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</si>
  <si>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</si>
  <si>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</si>
  <si>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</si>
  <si>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</si>
  <si>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</si>
  <si>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</si>
  <si>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</si>
  <si>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</si>
  <si>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</si>
  <si>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</si>
  <si>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</si>
  <si>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</si>
  <si>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</si>
  <si>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</si>
  <si>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</si>
  <si>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</si>
  <si>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</si>
  <si>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</si>
  <si>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</si>
  <si>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</si>
  <si>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</si>
  <si>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</si>
  <si>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</si>
  <si>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</si>
  <si>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</si>
  <si>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</si>
  <si>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</si>
  <si>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</si>
  <si>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</si>
  <si>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</si>
  <si>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</si>
  <si>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</si>
  <si>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</si>
  <si>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</si>
  <si>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</si>
  <si>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</si>
  <si>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</si>
  <si>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</si>
  <si>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</si>
  <si>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</si>
  <si>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</si>
  <si>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</si>
  <si>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</si>
  <si>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</si>
  <si>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</si>
  <si>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</si>
  <si>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</si>
  <si>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</si>
  <si>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</si>
  <si>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</si>
  <si>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</si>
  <si>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</si>
  <si>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</si>
  <si>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</si>
  <si>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</si>
  <si>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</si>
  <si>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</si>
  <si>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</si>
  <si>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</si>
  <si>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</si>
  <si>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</si>
  <si>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</si>
  <si>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</si>
  <si>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</si>
  <si>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</si>
  <si>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</si>
  <si>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</si>
  <si>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</si>
  <si>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</si>
  <si>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</si>
  <si>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</si>
  <si>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</si>
  <si>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</si>
  <si>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</si>
  <si>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</si>
  <si>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</si>
  <si>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</si>
  <si>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</si>
  <si>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</si>
  <si>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</si>
  <si>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</si>
  <si>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</si>
  <si>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</si>
  <si>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</si>
  <si>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</si>
  <si>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</si>
  <si>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</si>
  <si>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</si>
  <si>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</si>
  <si>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</si>
  <si>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</si>
  <si>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</si>
  <si>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</si>
  <si>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</si>
  <si>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</si>
  <si>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</si>
  <si>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</si>
  <si>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</si>
  <si>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</si>
  <si>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</si>
  <si>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</si>
  <si>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</si>
  <si>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</si>
  <si>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</si>
  <si>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</si>
  <si>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</si>
  <si>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</si>
  <si>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</si>
  <si>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</si>
  <si>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</si>
  <si>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</si>
  <si>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</si>
  <si>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</si>
  <si>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</si>
  <si>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</si>
  <si>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</si>
  <si>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</si>
  <si>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</si>
  <si>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</si>
  <si>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</si>
  <si>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</si>
  <si>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</si>
  <si>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</si>
  <si>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</si>
  <si>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</si>
  <si>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</si>
  <si>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</si>
  <si>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</si>
  <si>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</si>
  <si>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</si>
  <si>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</si>
  <si>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</si>
  <si>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</si>
  <si>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</si>
  <si>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</si>
  <si>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</si>
  <si>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</si>
  <si>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</si>
  <si>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</si>
  <si>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</si>
  <si>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</si>
  <si>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</si>
  <si>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</si>
  <si>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</si>
  <si>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</si>
  <si>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</si>
  <si>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</si>
  <si>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</si>
  <si>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</si>
  <si>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</si>
  <si>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</si>
  <si>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</si>
  <si>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</si>
  <si>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</si>
  <si>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</si>
  <si>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</si>
  <si>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</si>
  <si>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</si>
  <si>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</si>
  <si>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</si>
  <si>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</si>
  <si>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</si>
  <si>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</si>
  <si>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</si>
  <si>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</si>
  <si>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</si>
  <si>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</si>
  <si>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</si>
  <si>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</si>
  <si>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</si>
  <si>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</si>
  <si>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</si>
  <si>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</si>
  <si>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</si>
  <si>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</si>
  <si>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</si>
  <si>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</si>
  <si>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</si>
  <si>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</si>
  <si>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</si>
  <si>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</si>
  <si>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</si>
  <si>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</si>
  <si>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</si>
  <si>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</si>
  <si>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</si>
  <si>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</si>
  <si>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</si>
  <si>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</si>
  <si>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</si>
  <si>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</si>
  <si>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</si>
  <si>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</si>
  <si>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</si>
  <si>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</si>
  <si>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</si>
  <si>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</si>
  <si>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</si>
  <si>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</si>
  <si>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</si>
  <si>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</si>
  <si>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</si>
  <si>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</si>
  <si>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</si>
  <si>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</si>
  <si>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</si>
  <si>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</si>
  <si>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</si>
  <si>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</si>
  <si>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</si>
  <si>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</si>
  <si>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</si>
  <si>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</si>
  <si>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</si>
  <si>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</si>
  <si>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</si>
  <si>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</si>
  <si>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</si>
  <si>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</si>
  <si>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</si>
  <si>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</si>
  <si>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</si>
  <si>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</si>
  <si>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</si>
  <si>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</si>
  <si>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</si>
  <si>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</si>
  <si>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</si>
  <si>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</si>
  <si>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</si>
  <si>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</si>
  <si>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</si>
  <si>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</si>
  <si>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</si>
  <si>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</si>
  <si>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</si>
  <si>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</si>
  <si>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</si>
  <si>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</si>
  <si>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</si>
  <si>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</si>
  <si>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</si>
  <si>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</si>
  <si>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</si>
  <si>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</si>
  <si>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</si>
  <si>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</si>
  <si>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</si>
  <si>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</si>
  <si>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</si>
  <si>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</si>
  <si>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</si>
  <si>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</si>
  <si>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</si>
  <si>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</si>
  <si>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</si>
  <si>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</si>
  <si>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</si>
  <si>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</si>
  <si>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</si>
  <si>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</si>
  <si>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</si>
  <si>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</si>
  <si>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</si>
  <si>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</si>
  <si>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</si>
  <si>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</si>
  <si>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</si>
  <si>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</si>
  <si>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</si>
  <si>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</si>
  <si>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</si>
  <si>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</si>
  <si>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</si>
  <si>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</si>
  <si>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</si>
  <si>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</si>
  <si>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</si>
  <si>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</si>
  <si>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</si>
  <si>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</si>
  <si>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</si>
  <si>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</si>
  <si>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</si>
  <si>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</si>
  <si>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</si>
  <si>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</si>
  <si>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</si>
  <si>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</si>
  <si>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</si>
  <si>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</si>
  <si>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</si>
  <si>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</si>
  <si>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</si>
  <si>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</si>
  <si>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</si>
  <si>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</si>
  <si>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</si>
  <si>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</si>
  <si>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</si>
  <si>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</si>
  <si>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</si>
  <si>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</si>
  <si>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</si>
  <si>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</si>
  <si>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</si>
  <si>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</si>
  <si>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</si>
  <si>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</si>
  <si>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</si>
  <si>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</si>
  <si>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</si>
  <si>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</si>
  <si>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</si>
  <si>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</si>
  <si>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</si>
  <si>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</si>
  <si>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</si>
  <si>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</si>
  <si>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</si>
  <si>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</si>
  <si>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</si>
  <si>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</si>
  <si>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</si>
  <si>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</si>
  <si>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</si>
  <si>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</si>
  <si>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</si>
  <si>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</si>
  <si>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</si>
  <si>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</si>
  <si>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</si>
  <si>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</si>
  <si>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</si>
  <si>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</si>
  <si>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</si>
  <si>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</si>
  <si>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</si>
  <si>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</si>
  <si>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</si>
  <si>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</si>
  <si>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</si>
  <si>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</si>
  <si>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</si>
  <si>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</si>
  <si>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</si>
  <si>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</si>
  <si>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</si>
  <si>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</si>
  <si>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</si>
  <si>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</si>
  <si>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</si>
  <si>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</si>
  <si>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</si>
  <si>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</si>
  <si>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</si>
  <si>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</si>
  <si>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</si>
  <si>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</si>
  <si>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</si>
  <si>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</si>
  <si>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</si>
  <si>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</si>
  <si>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</si>
  <si>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</si>
  <si>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</si>
  <si>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</si>
  <si>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</si>
  <si>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</si>
  <si>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</si>
  <si>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</si>
  <si>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</si>
  <si>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</si>
  <si>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</si>
  <si>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</si>
  <si>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</si>
  <si>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</si>
  <si>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</si>
  <si>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</si>
  <si>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</si>
  <si>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</si>
  <si>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</si>
  <si>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</si>
  <si>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</si>
  <si>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</si>
  <si>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</si>
  <si>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</si>
  <si>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</si>
  <si>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</si>
  <si>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</si>
  <si>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</si>
  <si>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</si>
  <si>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</si>
  <si>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</si>
  <si>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</si>
  <si>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</si>
  <si>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</si>
  <si>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</si>
  <si>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</si>
  <si>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</si>
  <si>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</si>
  <si>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</si>
  <si>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</si>
  <si>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</si>
  <si>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</si>
  <si>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</si>
  <si>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</si>
  <si>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</si>
  <si>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</si>
  <si>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</si>
  <si>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</si>
  <si>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</si>
  <si>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</si>
  <si>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</si>
  <si>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</si>
  <si>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</si>
  <si>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</si>
  <si>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</si>
  <si>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</si>
  <si>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</si>
  <si>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</si>
  <si>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</si>
  <si>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</si>
  <si>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</si>
  <si>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</si>
  <si>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</si>
  <si>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</si>
  <si>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</si>
  <si>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</si>
  <si>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</si>
  <si>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</si>
  <si>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</si>
  <si>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</si>
  <si>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</si>
  <si>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</si>
  <si>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</si>
  <si>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</si>
  <si>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</si>
  <si>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</si>
  <si>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</si>
  <si>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</si>
  <si>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</si>
  <si>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</si>
  <si>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</si>
  <si>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</si>
  <si>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</si>
  <si>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</si>
  <si>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</si>
  <si>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</si>
  <si>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</si>
  <si>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</si>
  <si>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</si>
  <si>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</si>
  <si>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</si>
  <si>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</si>
  <si>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</si>
  <si>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</si>
  <si>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</si>
  <si>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</si>
  <si>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</si>
  <si>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</si>
  <si>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</si>
  <si>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</si>
  <si>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</si>
  <si>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</si>
  <si>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</si>
  <si>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</si>
  <si>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</si>
  <si>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</si>
  <si>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</si>
  <si>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</si>
  <si>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</si>
  <si>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</si>
  <si>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</si>
  <si>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</si>
  <si>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</si>
  <si>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</si>
  <si>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</si>
  <si>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</si>
  <si>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</si>
  <si>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</si>
  <si>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</si>
  <si>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</si>
  <si>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</si>
  <si>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</si>
  <si>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</si>
  <si>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</si>
  <si>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</si>
  <si>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</si>
  <si>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</si>
  <si>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</si>
  <si>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</si>
  <si>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</si>
  <si>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</si>
  <si>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</si>
  <si>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</si>
  <si>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</si>
  <si>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</si>
  <si>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</si>
  <si>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</si>
  <si>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</si>
  <si>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</si>
  <si>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</si>
  <si>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</si>
  <si>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</si>
  <si>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</si>
  <si>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</si>
  <si>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</si>
  <si>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</si>
  <si>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</si>
  <si>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</si>
  <si>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</si>
  <si>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</si>
  <si>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</si>
  <si>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</si>
  <si>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</si>
  <si>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</si>
  <si>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</si>
  <si>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</si>
  <si>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</si>
  <si>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</si>
  <si>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</si>
  <si>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</si>
  <si>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</si>
  <si>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</si>
  <si>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</si>
  <si>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</si>
  <si>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</si>
  <si>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</si>
  <si>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</si>
  <si>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</si>
  <si>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</si>
  <si>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</si>
  <si>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</si>
  <si>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</si>
  <si>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</si>
  <si>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</si>
  <si>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</si>
  <si>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</si>
  <si>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</si>
  <si>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</si>
  <si>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</si>
  <si>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</si>
  <si>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</si>
  <si>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</si>
  <si>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</si>
  <si>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</si>
  <si>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</si>
  <si>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</si>
  <si>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</si>
  <si>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</si>
  <si>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</si>
  <si>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</si>
  <si>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</si>
  <si>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</si>
  <si>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</si>
  <si>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</si>
  <si>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</si>
  <si>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</si>
  <si>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</si>
  <si>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</si>
  <si>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</si>
  <si>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</si>
  <si>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</si>
  <si>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</si>
  <si>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</si>
  <si>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</si>
  <si>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</si>
  <si>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</si>
  <si>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</si>
  <si>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</si>
  <si>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</si>
  <si>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</si>
  <si>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</si>
  <si>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</si>
  <si>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</si>
  <si>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</si>
  <si>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</si>
  <si>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</si>
  <si>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</si>
  <si>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</si>
  <si>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</si>
  <si>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</si>
  <si>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</si>
  <si>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</si>
  <si>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</si>
  <si>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</si>
  <si>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</si>
  <si>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</si>
  <si>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</si>
  <si>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</si>
  <si>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</si>
  <si>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</si>
  <si>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</si>
  <si>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</si>
  <si>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</si>
  <si>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</si>
  <si>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</si>
  <si>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</si>
  <si>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</si>
  <si>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</si>
  <si>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</si>
  <si>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</si>
  <si>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</si>
  <si>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</si>
  <si>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</si>
  <si>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</si>
  <si>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</si>
  <si>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</si>
  <si>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</si>
  <si>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</si>
  <si>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</si>
  <si>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</si>
  <si>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</si>
  <si>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</si>
  <si>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</si>
  <si>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</si>
  <si>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</si>
  <si>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</si>
  <si>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</si>
  <si>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</si>
  <si>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</si>
  <si>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</si>
  <si>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</si>
  <si>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</si>
  <si>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</si>
  <si>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</si>
  <si>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</si>
  <si>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</si>
  <si>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</si>
  <si>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</si>
  <si>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</si>
  <si>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</si>
  <si>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</si>
  <si>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</si>
  <si>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</si>
  <si>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</si>
  <si>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</si>
  <si>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</si>
  <si>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</si>
  <si>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</si>
  <si>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</si>
  <si>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</si>
  <si>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</si>
  <si>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</si>
  <si>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</si>
  <si>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</si>
  <si>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</si>
  <si>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</si>
  <si>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</si>
  <si>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</si>
  <si>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</si>
  <si>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</si>
  <si>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</si>
  <si>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</si>
  <si>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</si>
  <si>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</si>
  <si>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</si>
  <si>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</si>
  <si>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</si>
  <si>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</si>
  <si>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</si>
  <si>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</si>
  <si>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</si>
  <si>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</si>
  <si>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</si>
  <si>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</si>
  <si>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</si>
  <si>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</si>
  <si>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</si>
  <si>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</si>
  <si>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</si>
  <si>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</si>
  <si>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</si>
  <si>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</si>
  <si>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</si>
  <si>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</si>
  <si>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</si>
  <si>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</si>
  <si>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</si>
  <si>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</si>
  <si>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</si>
  <si>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</si>
  <si>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</si>
  <si>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</si>
  <si>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</si>
  <si>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</si>
  <si>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</si>
  <si>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</si>
  <si>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</si>
  <si>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</si>
  <si>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</si>
  <si>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</si>
  <si>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</si>
  <si>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</si>
  <si>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</si>
  <si>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</si>
  <si>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</si>
  <si>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</si>
  <si>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</si>
  <si>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</si>
  <si>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</si>
  <si>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</si>
  <si>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</si>
  <si>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</si>
  <si>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</si>
  <si>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</si>
  <si>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</si>
  <si>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</si>
  <si>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</si>
  <si>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</si>
  <si>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</si>
  <si>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</si>
  <si>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</si>
  <si>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</si>
  <si>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</si>
  <si>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</si>
  <si>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</si>
  <si>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</si>
  <si>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</si>
  <si>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</si>
  <si>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</si>
  <si>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</si>
  <si>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</si>
  <si>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</si>
  <si>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</si>
  <si>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</si>
  <si>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</si>
  <si>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</si>
  <si>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</si>
  <si>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</si>
  <si>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</si>
  <si>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</si>
  <si>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</si>
  <si>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</si>
  <si>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</si>
  <si>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</si>
  <si>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</si>
  <si>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</si>
  <si>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</si>
  <si>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</si>
  <si>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</si>
  <si>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</si>
  <si>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</si>
  <si>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</si>
  <si>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</si>
  <si>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</si>
  <si>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</si>
  <si>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</si>
  <si>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</si>
  <si>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</si>
  <si>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</si>
  <si>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</si>
  <si>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</si>
  <si>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</si>
  <si>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</si>
  <si>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</si>
  <si>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</si>
  <si>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</si>
  <si>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</si>
  <si>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</si>
  <si>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</si>
  <si>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</si>
  <si>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</si>
  <si>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</si>
  <si>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</si>
  <si>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</si>
  <si>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</si>
  <si>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</si>
  <si>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</si>
  <si>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</si>
  <si>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</si>
  <si>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</si>
  <si>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</si>
  <si>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</si>
  <si>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</si>
  <si>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</si>
  <si>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</si>
  <si>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</si>
  <si>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</si>
  <si>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</si>
  <si>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</si>
  <si>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</si>
  <si>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</si>
  <si>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</si>
  <si>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</si>
  <si>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</si>
  <si>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</si>
  <si>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</si>
  <si>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</si>
  <si>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</si>
  <si>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</si>
  <si>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</si>
  <si>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</si>
  <si>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</si>
  <si>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</si>
  <si>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</si>
  <si>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</si>
  <si>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</si>
  <si>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</si>
  <si>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</si>
  <si>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</si>
  <si>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</si>
  <si>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</si>
  <si>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</si>
  <si>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</si>
  <si>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</si>
  <si>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</si>
  <si>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</si>
  <si>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</si>
  <si>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</si>
  <si>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</si>
  <si>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</si>
  <si>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</si>
  <si>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</si>
  <si>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</si>
  <si>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</si>
  <si>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</si>
  <si>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</si>
  <si>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</si>
  <si>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</si>
  <si>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</si>
  <si>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</si>
  <si>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</si>
  <si>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</si>
  <si>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</si>
  <si>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</si>
  <si>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</si>
  <si>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</si>
  <si>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</si>
  <si>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</si>
  <si>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</si>
  <si>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</si>
  <si>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</si>
  <si>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</si>
  <si>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</si>
  <si>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</si>
  <si>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</si>
  <si>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</si>
  <si>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</si>
  <si>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</si>
  <si>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</si>
  <si>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</si>
  <si>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</si>
  <si>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</si>
  <si>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</si>
  <si>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</si>
  <si>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</si>
  <si>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</si>
  <si>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</si>
  <si>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</si>
  <si>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</si>
  <si>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</si>
  <si>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</si>
  <si>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</si>
  <si>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</si>
  <si>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</si>
  <si>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</si>
  <si>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</si>
  <si>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</si>
  <si>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</si>
  <si>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</si>
  <si>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</si>
  <si>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</si>
  <si>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</si>
  <si>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</si>
  <si>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</si>
  <si>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</si>
  <si>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</si>
  <si>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</si>
  <si>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</si>
  <si>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</si>
  <si>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</si>
  <si>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</si>
  <si>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</si>
  <si>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</si>
  <si>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</si>
  <si>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</si>
  <si>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</si>
  <si>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</si>
  <si>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</si>
  <si>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</si>
  <si>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</si>
  <si>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</si>
  <si>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</si>
  <si>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</si>
  <si>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</si>
  <si>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</si>
  <si>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</si>
  <si>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</si>
  <si>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</si>
  <si>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</si>
  <si>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</si>
  <si>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</si>
  <si>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</si>
  <si>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</si>
  <si>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</si>
  <si>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</si>
  <si>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</si>
  <si>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</si>
  <si>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</si>
  <si>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</si>
  <si>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</si>
  <si>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</si>
  <si>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</si>
  <si>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</si>
  <si>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</si>
  <si>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</si>
  <si>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</si>
  <si>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</si>
  <si>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</si>
  <si>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</si>
  <si>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</si>
  <si>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</si>
  <si>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</si>
  <si>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</si>
  <si>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</si>
  <si>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</si>
  <si>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</si>
  <si>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</si>
  <si>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</si>
  <si>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</si>
  <si>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</si>
  <si>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</si>
  <si>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</si>
  <si>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</si>
  <si>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</si>
  <si>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</si>
  <si>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</si>
  <si>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</si>
  <si>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</si>
  <si>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</si>
  <si>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</si>
  <si>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</si>
  <si>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</si>
  <si>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</si>
  <si>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</si>
  <si>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</si>
  <si>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</si>
  <si>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</si>
  <si>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</si>
  <si>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</si>
  <si>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</si>
  <si>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</si>
  <si>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</si>
  <si>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</si>
  <si>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</si>
  <si>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</si>
  <si>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</si>
  <si>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</si>
  <si>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</si>
  <si>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</si>
  <si>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</si>
  <si>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</si>
  <si>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</si>
  <si>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</si>
  <si>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</si>
  <si>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</si>
  <si>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</si>
  <si>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</si>
  <si>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</si>
  <si>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</si>
  <si>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</si>
  <si>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</si>
  <si>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</si>
  <si>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</si>
  <si>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</si>
  <si>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</si>
  <si>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</si>
  <si>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</si>
  <si>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</si>
  <si>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</si>
  <si>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</si>
  <si>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</si>
  <si>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</si>
  <si>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</si>
  <si>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</si>
  <si>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</si>
  <si>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</si>
  <si>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</si>
  <si>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</si>
  <si>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</si>
  <si>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</si>
  <si>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</si>
  <si>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</si>
  <si>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</si>
  <si>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</si>
  <si>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</si>
  <si>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</si>
  <si>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</si>
  <si>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</si>
  <si>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</si>
  <si>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</si>
  <si>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</si>
  <si>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</si>
  <si>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</si>
  <si>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</si>
  <si>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</si>
  <si>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</si>
  <si>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</si>
  <si>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</si>
  <si>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</si>
  <si>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</si>
  <si>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</si>
  <si>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</si>
  <si>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</si>
  <si>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</si>
  <si>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</si>
  <si>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</si>
  <si>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</si>
  <si>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</si>
  <si>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</si>
  <si>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</si>
  <si>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</si>
  <si>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</si>
  <si>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</si>
  <si>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</si>
  <si>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</si>
  <si>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</si>
  <si>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</si>
  <si>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</si>
  <si>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</si>
  <si>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</si>
  <si>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</si>
  <si>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</si>
  <si>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</si>
  <si>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Row Labels</t>
  </si>
  <si>
    <t>Grand Total</t>
  </si>
  <si>
    <t>Friday</t>
  </si>
  <si>
    <t>Monday</t>
  </si>
  <si>
    <t>Saturday</t>
  </si>
  <si>
    <t>Sunday</t>
  </si>
  <si>
    <t>Thursday</t>
  </si>
  <si>
    <t>Tuesday</t>
  </si>
  <si>
    <t>Wednesday</t>
  </si>
  <si>
    <t>Call Count</t>
  </si>
  <si>
    <t>Total Amount</t>
  </si>
  <si>
    <t>Total Duration</t>
  </si>
  <si>
    <t>AVG Rating</t>
  </si>
  <si>
    <t>5* Rating</t>
  </si>
  <si>
    <t>Column Labels</t>
  </si>
  <si>
    <t>Jan</t>
  </si>
  <si>
    <t>Feb</t>
  </si>
  <si>
    <t>Mar</t>
  </si>
  <si>
    <t>Apr</t>
  </si>
  <si>
    <t>May</t>
  </si>
  <si>
    <t>Jun</t>
  </si>
  <si>
    <t>Jul</t>
  </si>
  <si>
    <t>Aug</t>
  </si>
  <si>
    <t>Sep</t>
  </si>
  <si>
    <t>Oct</t>
  </si>
  <si>
    <t>Nov</t>
  </si>
  <si>
    <t>Dec</t>
  </si>
  <si>
    <t>Call Count2</t>
  </si>
  <si>
    <t>for Graph</t>
  </si>
  <si>
    <t>Repps</t>
  </si>
  <si>
    <t>calls</t>
  </si>
  <si>
    <t>amount</t>
  </si>
  <si>
    <t>Sel.call</t>
  </si>
  <si>
    <t>Sel.Amount</t>
  </si>
  <si>
    <t>Selected Rep</t>
  </si>
  <si>
    <t>TOTAL</t>
  </si>
  <si>
    <t>REP Summary</t>
  </si>
  <si>
    <t>call rank</t>
  </si>
  <si>
    <t>amount rank</t>
  </si>
  <si>
    <t>INDEX(B:B, MATCH(A2, A:A, 0))</t>
  </si>
  <si>
    <t>Labels:</t>
  </si>
  <si>
    <t>image</t>
  </si>
  <si>
    <t>helper column</t>
  </si>
  <si>
    <t>INDEX(Asset!C:C, MATCH(A2, Asset!A:A, 0))</t>
  </si>
  <si>
    <t xml:space="preserve">  CALL CENTRE REPORT-2025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</si>
</sst>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quot;$&quot;#,###.0,&quot;k&quot;"/>
    <numFmt numFmtId="168" formatCode="&quot;$&quot;#,##0"/>
  </numFmts>
  <fonts count="13"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b/>
      <sz val="11"/>
      <name val="Aptos"/>
      <family val="2"/>
      <scheme val="minor"/>
    </font>
    <font>
      <sz val="10"/>
      <color theme="1"/>
      <name val="Aptos"/>
      <family val="2"/>
      <scheme val="minor"/>
    </font>
    <font>
      <b/>
      <sz val="10"/>
      <color theme="1"/>
      <name val="Aptos"/>
      <family val="2"/>
      <scheme val="minor"/>
    </font>
    <font>
      <b/>
      <sz val="11"/>
      <color theme="8"/>
      <name val="Aptos"/>
      <family val="2"/>
      <scheme val="minor"/>
    </font>
    <font>
      <b/>
      <sz val="12"/>
      <color theme="1" tint="4.9989318521683403E-2"/>
      <name val="Aptos"/>
      <family val="2"/>
      <scheme val="minor"/>
    </font>
    <font>
      <b/>
      <sz val="12"/>
      <color theme="9"/>
      <name val="Aptos"/>
      <family val="2"/>
      <scheme val="minor"/>
    </font>
    <font>
      <b/>
      <sz val="22"/>
      <color theme="8"/>
      <name val="Aptos ExtraBold"/>
      <family val="2"/>
      <scheme val="major"/>
    </font>
    <font>
      <b/>
      <sz val="11"/>
      <color theme="1" tint="0.34998626667073579"/>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2">
    <xf numFmtId="0" fontId="0" fillId="0" borderId="0"/>
    <xf numFmtId="9" fontId="4" fillId="0" borderId="0" applyFont="0" applyFill="0" applyBorder="0" applyAlignment="0" applyProtection="0"/>
  </cellStyleXfs>
  <cellXfs count="4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3" fontId="0" fillId="0" borderId="0" xfId="0" applyNumberFormat="1"/>
    <xf numFmtId="165" fontId="0" fillId="0" borderId="0" xfId="0" applyNumberFormat="1"/>
    <xf numFmtId="1" fontId="0" fillId="0" borderId="0" xfId="0" applyNumberFormat="1"/>
    <xf numFmtId="166" fontId="0" fillId="0" borderId="0" xfId="0" applyNumberFormat="1"/>
    <xf numFmtId="0" fontId="0" fillId="3" borderId="0" xfId="0" applyFill="1" applyAlignment="1">
      <alignment horizontal="left" vertical="center" indent="1"/>
    </xf>
    <xf numFmtId="167" fontId="0" fillId="0" borderId="0" xfId="0" applyNumberFormat="1"/>
    <xf numFmtId="0" fontId="5" fillId="4" borderId="0" xfId="0" applyFont="1" applyFill="1" applyAlignment="1">
      <alignment horizontal="left"/>
    </xf>
    <xf numFmtId="168" fontId="6" fillId="5" borderId="0" xfId="0" applyNumberFormat="1" applyFont="1" applyFill="1"/>
    <xf numFmtId="0" fontId="6" fillId="5" borderId="0" xfId="0" applyFont="1" applyFill="1" applyAlignment="1">
      <alignment horizontal="left" indent="1"/>
    </xf>
    <xf numFmtId="9" fontId="0" fillId="0" borderId="0" xfId="1" applyFont="1"/>
    <xf numFmtId="1" fontId="0" fillId="0" borderId="0" xfId="1" applyNumberFormat="1" applyFont="1"/>
    <xf numFmtId="0" fontId="0" fillId="5" borderId="0" xfId="0" applyFill="1"/>
    <xf numFmtId="0" fontId="7" fillId="5" borderId="0" xfId="0" applyFont="1" applyFill="1"/>
    <xf numFmtId="0" fontId="8" fillId="5" borderId="0" xfId="0" applyFont="1" applyFill="1"/>
    <xf numFmtId="0" fontId="9" fillId="5" borderId="0" xfId="0" applyFont="1" applyFill="1" applyAlignment="1">
      <alignment horizontal="right"/>
    </xf>
    <xf numFmtId="0" fontId="10" fillId="5" borderId="0" xfId="0" applyFont="1" applyFill="1" applyAlignment="1">
      <alignment horizontal="right"/>
    </xf>
    <xf numFmtId="0" fontId="12" fillId="3" borderId="0" xfId="0" applyFont="1" applyFill="1" applyAlignment="1">
      <alignment horizontal="center"/>
    </xf>
    <xf numFmtId="0" fontId="11" fillId="3" borderId="10" xfId="0" applyFont="1" applyFill="1" applyBorder="1"/>
    <xf numFmtId="0" fontId="11" fillId="3" borderId="11" xfId="0" applyFont="1" applyFill="1" applyBorder="1"/>
    <xf numFmtId="0" fontId="11" fillId="3" borderId="12" xfId="0" applyFont="1" applyFill="1" applyBorder="1"/>
  </cellXfs>
  <cellStyles count="2">
    <cellStyle name="Normal" xfId="0" builtinId="0"/>
    <cellStyle name="Percent" xfId="1" builtinId="5"/>
  </cellStyles>
  <dxfs count="278">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color rgb="FF006100"/>
      </font>
      <fill>
        <patternFill>
          <bgColor rgb="FFC6EFCE"/>
        </patternFill>
      </fill>
    </dxf>
    <dxf>
      <font>
        <b/>
        <i val="0"/>
        <color theme="1"/>
      </font>
      <fill>
        <patternFill>
          <bgColor theme="6"/>
        </patternFill>
      </fill>
    </dxf>
    <dxf>
      <font>
        <b/>
        <i/>
        <color theme="1"/>
      </font>
      <fill>
        <patternFill>
          <bgColor theme="6"/>
        </patternFill>
      </fill>
    </dxf>
    <dxf>
      <fill>
        <patternFill>
          <bgColor theme="9" tint="0.39994506668294322"/>
        </patternFill>
      </fill>
      <border>
        <left style="thin">
          <color theme="1" tint="0.34998626667073579"/>
        </left>
        <right style="thin">
          <color theme="1" tint="0.34998626667073579"/>
        </right>
        <vertical/>
        <horizontal/>
      </border>
    </dxf>
    <dxf>
      <font>
        <b/>
        <i val="0"/>
        <color theme="1"/>
      </font>
      <fill>
        <patternFill>
          <bgColor theme="6" tint="-0.24994659260841701"/>
        </patternFill>
      </fill>
    </dxf>
    <dxf>
      <font>
        <b/>
        <i val="0"/>
        <color theme="1"/>
      </font>
      <fill>
        <patternFill>
          <bgColor theme="9" tint="0.59996337778862885"/>
        </patternFill>
      </fill>
    </dxf>
    <dxf>
      <font>
        <b/>
        <i val="0"/>
        <color rgb="FF00B050"/>
      </font>
      <fill>
        <patternFill patternType="solid">
          <fgColor theme="0"/>
          <bgColor theme="0" tint="-0.14996795556505021"/>
        </patternFill>
      </fill>
    </dxf>
    <dxf>
      <font>
        <b/>
        <i val="0"/>
        <color rgb="FF00B050"/>
      </font>
    </dxf>
    <dxf>
      <font>
        <b/>
        <i val="0"/>
        <color theme="1"/>
      </font>
      <fill>
        <patternFill>
          <bgColor theme="6"/>
        </patternFill>
      </fill>
    </dxf>
    <dxf>
      <font>
        <b/>
        <i val="0"/>
        <color theme="6" tint="-0.499984740745262"/>
      </font>
    </dxf>
    <dxf>
      <font>
        <color rgb="FF9C0006"/>
      </font>
    </dxf>
    <dxf>
      <font>
        <b/>
        <i val="0"/>
        <color theme="6" tint="-0.499984740745262"/>
      </font>
      <border>
        <left style="thin">
          <color theme="6"/>
        </left>
        <right style="thin">
          <color theme="6"/>
        </right>
        <vertical/>
        <horizontal/>
      </border>
    </dxf>
    <dxf>
      <font>
        <b/>
        <i val="0"/>
        <color theme="6" tint="-0.499984740745262"/>
      </font>
    </dxf>
    <dxf>
      <font>
        <color rgb="FF006100"/>
      </font>
      <fill>
        <patternFill>
          <bgColor rgb="FFC6EFCE"/>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i val="0"/>
        <color theme="6" tint="-0.499984740745262"/>
      </font>
    </dxf>
    <dxf>
      <font>
        <b/>
        <i val="0"/>
        <color theme="6" tint="-0.499984740745262"/>
      </font>
      <border>
        <left style="thin">
          <color theme="6"/>
        </left>
        <right style="thin">
          <color theme="6"/>
        </right>
        <vertical/>
        <horizontal/>
      </border>
    </dxf>
    <dxf>
      <font>
        <color rgb="FF9C0006"/>
      </font>
    </dxf>
    <dxf>
      <font>
        <b/>
        <i val="0"/>
        <color theme="6" tint="-0.499984740745262"/>
      </font>
    </dxf>
    <dxf>
      <font>
        <b/>
        <i val="0"/>
        <color theme="1"/>
      </font>
      <fill>
        <patternFill>
          <bgColor theme="6"/>
        </patternFill>
      </fill>
    </dxf>
    <dxf>
      <font>
        <b/>
        <i val="0"/>
        <color rgb="FF00B050"/>
      </font>
    </dxf>
    <dxf>
      <font>
        <b/>
        <i val="0"/>
        <color rgb="FF00B050"/>
      </font>
      <fill>
        <patternFill patternType="solid">
          <fgColor theme="0"/>
          <bgColor theme="0" tint="-0.14996795556505021"/>
        </patternFill>
      </fill>
    </dxf>
    <dxf>
      <font>
        <color rgb="FF006100"/>
      </font>
      <fill>
        <patternFill>
          <bgColor rgb="FFC6EFCE"/>
        </patternFill>
      </fill>
    </dxf>
    <dxf>
      <font>
        <b/>
        <i val="0"/>
        <color theme="1"/>
      </font>
      <fill>
        <patternFill>
          <bgColor theme="6"/>
        </patternFill>
      </fill>
    </dxf>
    <dxf>
      <font>
        <b/>
        <i/>
        <color theme="1"/>
      </font>
      <fill>
        <patternFill>
          <bgColor theme="6"/>
        </patternFill>
      </fill>
    </dxf>
    <dxf>
      <fill>
        <patternFill>
          <bgColor theme="9" tint="0.39994506668294322"/>
        </patternFill>
      </fill>
      <border>
        <left style="thin">
          <color theme="1" tint="0.34998626667073579"/>
        </left>
        <right style="thin">
          <color theme="1" tint="0.34998626667073579"/>
        </right>
        <vertical/>
        <horizontal/>
      </border>
    </dxf>
    <dxf>
      <font>
        <b/>
        <i val="0"/>
        <color theme="1"/>
      </font>
      <fill>
        <patternFill>
          <bgColor theme="6" tint="-0.24994659260841701"/>
        </patternFill>
      </fill>
    </dxf>
    <dxf>
      <font>
        <b/>
        <i val="0"/>
        <color theme="1"/>
      </font>
      <fill>
        <patternFill>
          <bgColor theme="9" tint="0.59996337778862885"/>
        </patternFill>
      </fill>
    </dxf>
    <dxf>
      <font>
        <b/>
        <i val="0"/>
        <color rgb="FF00B050"/>
      </font>
    </dxf>
    <dxf>
      <font>
        <b/>
        <i val="0"/>
        <color theme="1"/>
      </font>
      <fill>
        <patternFill>
          <bgColor theme="6"/>
        </patternFill>
      </fill>
    </dxf>
    <dxf>
      <font>
        <b/>
        <i val="0"/>
        <color theme="6" tint="-0.499984740745262"/>
      </font>
    </dxf>
    <dxf>
      <font>
        <color rgb="FF9C0006"/>
      </font>
    </dxf>
    <dxf>
      <font>
        <b/>
        <i val="0"/>
        <color theme="6" tint="-0.499984740745262"/>
      </font>
      <border>
        <left style="thin">
          <color theme="6"/>
        </left>
        <right style="thin">
          <color theme="6"/>
        </right>
        <vertical/>
        <horizontal/>
      </border>
    </dxf>
    <dxf>
      <font>
        <b/>
        <i val="0"/>
        <color theme="6" tint="-0.499984740745262"/>
      </font>
    </dxf>
    <dxf>
      <font>
        <color rgb="FF006100"/>
      </font>
      <fill>
        <patternFill>
          <bgColor rgb="FFC6EFCE"/>
        </patternFill>
      </fill>
    </dxf>
    <dxf>
      <font>
        <color rgb="FF006100"/>
      </font>
      <fill>
        <patternFill>
          <bgColor rgb="FFC6EFCE"/>
        </patternFill>
      </fill>
    </dxf>
    <dxf>
      <font>
        <b/>
        <i val="0"/>
        <color theme="1"/>
      </font>
      <fill>
        <patternFill>
          <bgColor theme="6"/>
        </patternFill>
      </fill>
    </dxf>
    <dxf>
      <font>
        <b/>
        <i/>
        <color theme="1"/>
      </font>
      <fill>
        <patternFill>
          <bgColor theme="6"/>
        </patternFill>
      </fill>
    </dxf>
    <dxf>
      <fill>
        <patternFill>
          <bgColor theme="9" tint="0.39994506668294322"/>
        </patternFill>
      </fill>
      <border>
        <left style="thin">
          <color theme="1" tint="0.34998626667073579"/>
        </left>
        <right style="thin">
          <color theme="1" tint="0.34998626667073579"/>
        </right>
        <vertical/>
        <horizontal/>
      </border>
    </dxf>
    <dxf>
      <font>
        <b/>
        <i val="0"/>
        <color theme="1"/>
      </font>
      <fill>
        <patternFill>
          <bgColor theme="6" tint="-0.24994659260841701"/>
        </patternFill>
      </fill>
    </dxf>
    <dxf>
      <font>
        <b/>
        <i val="0"/>
        <color theme="1"/>
      </font>
      <fill>
        <patternFill>
          <bgColor theme="9" tint="0.59996337778862885"/>
        </patternFill>
      </fill>
    </dxf>
    <dxf>
      <font>
        <color rgb="FF006100"/>
      </font>
      <fill>
        <patternFill>
          <bgColor rgb="FFC6EFCE"/>
        </patternFill>
      </fill>
    </dxf>
    <dxf>
      <font>
        <b/>
      </font>
    </dxf>
    <dxf>
      <font>
        <color auto="1"/>
      </font>
    </dxf>
    <dxf>
      <fill>
        <patternFill patternType="solid">
          <bgColor theme="8"/>
        </patternFill>
      </fill>
    </dxf>
    <dxf>
      <font>
        <b/>
      </font>
    </dxf>
    <dxf>
      <font>
        <color auto="1"/>
      </font>
    </dxf>
    <dxf>
      <fill>
        <patternFill patternType="solid">
          <bgColor theme="8"/>
        </patternFill>
      </fill>
    </dxf>
    <dxf>
      <font>
        <color rgb="FF006100"/>
      </font>
      <fill>
        <patternFill>
          <bgColor rgb="FFC6EFCE"/>
        </patternFill>
      </fill>
    </dxf>
    <dxf>
      <font>
        <b/>
        <i val="0"/>
        <color theme="1"/>
      </font>
      <fill>
        <patternFill>
          <bgColor theme="6"/>
        </patternFill>
      </fill>
    </dxf>
    <dxf>
      <font>
        <b/>
        <i/>
        <color theme="1"/>
      </font>
      <fill>
        <patternFill>
          <bgColor theme="6"/>
        </patternFill>
      </fill>
    </dxf>
    <dxf>
      <fill>
        <patternFill>
          <bgColor theme="9" tint="0.39994506668294322"/>
        </patternFill>
      </fill>
      <border>
        <left style="thin">
          <color theme="1" tint="0.34998626667073579"/>
        </left>
        <right style="thin">
          <color theme="1" tint="0.34998626667073579"/>
        </right>
        <vertical/>
        <horizontal/>
      </border>
    </dxf>
    <dxf>
      <font>
        <b/>
        <i val="0"/>
        <color theme="1"/>
      </font>
      <fill>
        <patternFill>
          <bgColor theme="6" tint="-0.24994659260841701"/>
        </patternFill>
      </fill>
    </dxf>
    <dxf>
      <font>
        <b/>
        <i val="0"/>
        <color theme="1"/>
      </font>
      <fill>
        <patternFill>
          <bgColor theme="9" tint="0.59996337778862885"/>
        </patternFill>
      </fill>
    </dxf>
    <dxf>
      <font>
        <b/>
        <i val="0"/>
        <color theme="1"/>
      </font>
      <fill>
        <patternFill>
          <bgColor theme="6"/>
        </patternFill>
      </fill>
    </dxf>
    <dxf>
      <font>
        <b/>
        <i val="0"/>
        <color theme="6" tint="-0.499984740745262"/>
      </font>
    </dxf>
    <dxf>
      <font>
        <color rgb="FF9C0006"/>
      </font>
    </dxf>
    <dxf>
      <font>
        <b/>
        <i val="0"/>
        <color theme="6" tint="-0.499984740745262"/>
      </font>
      <border>
        <left style="thin">
          <color theme="6"/>
        </left>
        <right style="thin">
          <color theme="6"/>
        </right>
        <vertical/>
        <horizontal/>
      </border>
    </dxf>
    <dxf>
      <font>
        <b/>
        <i val="0"/>
        <color theme="6" tint="-0.499984740745262"/>
      </font>
    </dxf>
    <dxf>
      <font>
        <color rgb="FF006100"/>
      </font>
      <fill>
        <patternFill>
          <bgColor rgb="FFC6EFCE"/>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b/>
      </font>
    </dxf>
    <dxf>
      <font>
        <color auto="1"/>
      </font>
    </dxf>
    <dxf>
      <fill>
        <patternFill patternType="solid">
          <bgColor theme="8"/>
        </patternFill>
      </fill>
    </dxf>
    <dxf>
      <font>
        <color rgb="FF006100"/>
      </font>
      <fill>
        <patternFill>
          <bgColor rgb="FFC6EFCE"/>
        </patternFill>
      </fill>
    </dxf>
    <dxf>
      <font>
        <b/>
        <i val="0"/>
        <color theme="1"/>
      </font>
      <fill>
        <patternFill>
          <bgColor theme="6"/>
        </patternFill>
      </fill>
    </dxf>
    <dxf>
      <font>
        <b/>
        <i/>
        <color theme="1"/>
      </font>
      <fill>
        <patternFill>
          <bgColor theme="6"/>
        </patternFill>
      </fill>
    </dxf>
    <dxf>
      <fill>
        <patternFill>
          <bgColor theme="9" tint="0.39994506668294322"/>
        </patternFill>
      </fill>
      <border>
        <left style="thin">
          <color theme="1" tint="0.34998626667073579"/>
        </left>
        <right style="thin">
          <color theme="1" tint="0.34998626667073579"/>
        </right>
        <vertical/>
        <horizontal/>
      </border>
    </dxf>
    <dxf>
      <font>
        <b/>
        <i val="0"/>
        <color theme="1"/>
      </font>
      <fill>
        <patternFill>
          <bgColor theme="6" tint="-0.24994659260841701"/>
        </patternFill>
      </fill>
    </dxf>
    <dxf>
      <font>
        <b/>
        <i val="0"/>
        <color theme="1"/>
      </font>
      <fill>
        <patternFill>
          <bgColor theme="9" tint="0.59996337778862885"/>
        </patternFill>
      </fill>
    </dxf>
    <dxf>
      <font>
        <b/>
        <i val="0"/>
        <color theme="6" tint="-0.499984740745262"/>
      </font>
    </dxf>
    <dxf>
      <font>
        <color rgb="FF9C0006"/>
      </font>
    </dxf>
    <dxf>
      <font>
        <b/>
        <i val="0"/>
        <color theme="6" tint="-0.499984740745262"/>
      </font>
      <border>
        <left style="thin">
          <color theme="6"/>
        </left>
        <right style="thin">
          <color theme="6"/>
        </right>
        <vertical/>
        <horizontal/>
      </border>
    </dxf>
    <dxf>
      <font>
        <b/>
        <i val="0"/>
        <color theme="6" tint="-0.499984740745262"/>
      </font>
    </dxf>
    <dxf>
      <font>
        <color rgb="FF006100"/>
      </font>
      <fill>
        <patternFill>
          <bgColor rgb="FFC6EFCE"/>
        </patternFill>
      </fill>
    </dxf>
    <dxf>
      <font>
        <b/>
      </font>
    </dxf>
    <dxf>
      <font>
        <color auto="1"/>
      </font>
    </dxf>
    <dxf>
      <fill>
        <patternFill patternType="solid">
          <bgColor theme="8"/>
        </patternFill>
      </fill>
    </dxf>
    <dxf>
      <font>
        <b/>
      </font>
    </dxf>
    <dxf>
      <font>
        <color auto="1"/>
      </font>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color auto="1"/>
      </font>
    </dxf>
    <dxf>
      <font>
        <b/>
      </font>
    </dxf>
    <dxf>
      <font>
        <color auto="1"/>
      </font>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font>
        <b/>
        <color theme="1"/>
      </font>
      <border>
        <bottom style="thin">
          <color theme="9"/>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77"/>
    </tableStyle>
    <tableStyle name="SlicerStyleDark6 2" pivot="0" table="0" count="10" xr9:uid="{6D66AE65-156C-4B1A-98E7-5126EF81BE3A}">
      <tableStyleElement type="wholeTable" dxfId="276"/>
      <tableStyleElement type="headerRow" dxfId="275"/>
    </tableStyle>
    <tableStyle name="SlicerStyleDark6 2 2" pivot="0" table="0" count="10" xr9:uid="{8C1025E8-CE5A-4CE3-B034-BA1D512087A1}">
      <tableStyleElement type="wholeTable" dxfId="274"/>
      <tableStyleElement type="headerRow" dxfId="273"/>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9" tint="-0.249977111117893"/>
            <name val="Aptos ExtraBold"/>
            <family val="2"/>
            <scheme val="major"/>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color theme="1"/>
            <name val="Aptos"/>
            <family val="2"/>
            <scheme val="minor"/>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4.9989318521683403E-2"/>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9" tint="-0.249977111117893"/>
            <name val="Aptos ExtraBold"/>
            <family val="2"/>
            <scheme val="major"/>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Project -Excel.xlsx]Pivots!Monthly Trend</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accent6"/>
                </a:solidFill>
              </a:rPr>
              <a:t>Call</a:t>
            </a:r>
            <a:r>
              <a:rPr lang="en-GB" sz="1600" b="1" baseline="0">
                <a:solidFill>
                  <a:schemeClr val="accent6"/>
                </a:solidFill>
              </a:rPr>
              <a:t> </a:t>
            </a:r>
            <a:r>
              <a:rPr lang="en-GB" sz="1600" b="1" baseline="0">
                <a:solidFill>
                  <a:schemeClr val="accent6"/>
                </a:solidFill>
                <a:latin typeface="+mj-lt"/>
              </a:rPr>
              <a:t>Trend</a:t>
            </a:r>
            <a:endParaRPr lang="en-GB" sz="1600" b="1">
              <a:solidFill>
                <a:schemeClr val="accent6"/>
              </a:solidFill>
              <a:latin typeface="+mj-lt"/>
            </a:endParaRPr>
          </a:p>
        </c:rich>
      </c:tx>
      <c:layout>
        <c:manualLayout>
          <c:xMode val="edge"/>
          <c:yMode val="edge"/>
          <c:x val="2.7296032862956909E-2"/>
          <c:y val="9.2715787783052353E-3"/>
        </c:manualLayout>
      </c:layout>
      <c:overlay val="0"/>
      <c:spPr>
        <a:noFill/>
        <a:ln>
          <a:noFill/>
        </a:ln>
        <a:effectLst>
          <a:glow rad="25400">
            <a:schemeClr val="accent1">
              <a:alpha val="40000"/>
            </a:schemeClr>
          </a:glow>
          <a:softEdge rad="0"/>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75000"/>
                </a:schemeClr>
              </a:gs>
              <a:gs pos="100000">
                <a:schemeClr val="accent6">
                  <a:lumMod val="60000"/>
                  <a:lumOff val="40000"/>
                  <a:alpha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7"/>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Pivots!$C$19</c:f>
              <c:strCache>
                <c:ptCount val="1"/>
                <c:pt idx="0">
                  <c:v>Call Count2</c:v>
                </c:pt>
              </c:strCache>
            </c:strRef>
          </c:tx>
          <c:spPr>
            <a:gradFill>
              <a:gsLst>
                <a:gs pos="0">
                  <a:schemeClr val="accent6">
                    <a:lumMod val="75000"/>
                  </a:schemeClr>
                </a:gs>
                <a:gs pos="100000">
                  <a:schemeClr val="accent6">
                    <a:lumMod val="60000"/>
                    <a:lumOff val="40000"/>
                    <a:alpha val="50000"/>
                  </a:schemeClr>
                </a:gs>
              </a:gsLst>
              <a:lin ang="5400000" scaled="1"/>
            </a:gra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3041-4EBD-B02E-3D20EBADE866}"/>
            </c:ext>
          </c:extLst>
        </c:ser>
        <c:dLbls>
          <c:showLegendKey val="0"/>
          <c:showVal val="0"/>
          <c:showCatName val="0"/>
          <c:showSerName val="0"/>
          <c:showPercent val="0"/>
          <c:showBubbleSize val="0"/>
        </c:dLbls>
        <c:axId val="893656495"/>
        <c:axId val="893653135"/>
      </c:areaChart>
      <c:lineChart>
        <c:grouping val="standard"/>
        <c:varyColors val="0"/>
        <c:ser>
          <c:idx val="0"/>
          <c:order val="0"/>
          <c:tx>
            <c:strRef>
              <c:f>Pivots!$B$19</c:f>
              <c:strCache>
                <c:ptCount val="1"/>
                <c:pt idx="0">
                  <c:v>Call Count</c:v>
                </c:pt>
              </c:strCache>
            </c:strRef>
          </c:tx>
          <c:spPr>
            <a:ln w="28575" cap="rnd">
              <a:solidFill>
                <a:schemeClr val="accent6">
                  <a:lumMod val="75000"/>
                </a:schemeClr>
              </a:solidFill>
              <a:round/>
            </a:ln>
            <a:effectLst/>
          </c:spPr>
          <c:marker>
            <c:symbol val="circle"/>
            <c:size val="7"/>
            <c:spPr>
              <a:solidFill>
                <a:schemeClr val="bg1">
                  <a:lumMod val="95000"/>
                </a:schemeClr>
              </a:solidFill>
              <a:ln w="25400">
                <a:solidFill>
                  <a:schemeClr val="tx1"/>
                </a:solidFill>
              </a:ln>
              <a:effectLst/>
            </c:spPr>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3041-4EBD-B02E-3D20EBADE866}"/>
            </c:ext>
          </c:extLst>
        </c:ser>
        <c:dLbls>
          <c:showLegendKey val="0"/>
          <c:showVal val="0"/>
          <c:showCatName val="0"/>
          <c:showSerName val="0"/>
          <c:showPercent val="0"/>
          <c:showBubbleSize val="0"/>
        </c:dLbls>
        <c:marker val="1"/>
        <c:smooth val="0"/>
        <c:axId val="893656495"/>
        <c:axId val="893653135"/>
      </c:lineChart>
      <c:catAx>
        <c:axId val="89365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93653135"/>
        <c:crosses val="autoZero"/>
        <c:auto val="1"/>
        <c:lblAlgn val="ctr"/>
        <c:lblOffset val="100"/>
        <c:noMultiLvlLbl val="0"/>
      </c:catAx>
      <c:valAx>
        <c:axId val="893653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365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Project -Excel.xlsx]Pivots!Weekly Trend</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s>
    <c:plotArea>
      <c:layout/>
      <c:barChart>
        <c:barDir val="bar"/>
        <c:grouping val="stacked"/>
        <c:varyColors val="0"/>
        <c:ser>
          <c:idx val="0"/>
          <c:order val="0"/>
          <c:tx>
            <c:strRef>
              <c:f>Pivots!$H$19</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Pivots!$G$20:$G$27</c:f>
              <c:strCache>
                <c:ptCount val="7"/>
                <c:pt idx="0">
                  <c:v>Sunday</c:v>
                </c:pt>
                <c:pt idx="1">
                  <c:v>Monday</c:v>
                </c:pt>
                <c:pt idx="2">
                  <c:v>Tuesday</c:v>
                </c:pt>
                <c:pt idx="3">
                  <c:v>Wednesday</c:v>
                </c:pt>
                <c:pt idx="4">
                  <c:v>Thursday</c:v>
                </c:pt>
                <c:pt idx="5">
                  <c:v>Friday</c:v>
                </c:pt>
                <c:pt idx="6">
                  <c:v>Saturday</c:v>
                </c:pt>
              </c:strCache>
            </c:strRef>
          </c:cat>
          <c:val>
            <c:numRef>
              <c:f>Pivots!$H$20:$H$27</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BE59-446F-99B3-CD38E8F5BAC8}"/>
            </c:ext>
          </c:extLst>
        </c:ser>
        <c:dLbls>
          <c:showLegendKey val="0"/>
          <c:showVal val="0"/>
          <c:showCatName val="0"/>
          <c:showSerName val="0"/>
          <c:showPercent val="0"/>
          <c:showBubbleSize val="0"/>
        </c:dLbls>
        <c:gapWidth val="25"/>
        <c:overlap val="100"/>
        <c:axId val="689867359"/>
        <c:axId val="689867839"/>
      </c:barChart>
      <c:catAx>
        <c:axId val="689867359"/>
        <c:scaling>
          <c:orientation val="minMax"/>
        </c:scaling>
        <c:delete val="0"/>
        <c:axPos val="l"/>
        <c:numFmt formatCode="General" sourceLinked="1"/>
        <c:majorTickMark val="out"/>
        <c:minorTickMark val="none"/>
        <c:tickLblPos val="nextTo"/>
        <c:spPr>
          <a:noFill/>
          <a:ln w="9525" cap="flat" cmpd="sng" algn="ctr">
            <a:noFill/>
            <a:round/>
          </a:ln>
          <a:effectLst>
            <a:softEdge rad="127000"/>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9867839"/>
        <c:crosses val="autoZero"/>
        <c:auto val="1"/>
        <c:lblAlgn val="ctr"/>
        <c:lblOffset val="100"/>
        <c:noMultiLvlLbl val="0"/>
      </c:catAx>
      <c:valAx>
        <c:axId val="689867839"/>
        <c:scaling>
          <c:orientation val="minMax"/>
        </c:scaling>
        <c:delete val="1"/>
        <c:axPos val="b"/>
        <c:numFmt formatCode="#,##0" sourceLinked="1"/>
        <c:majorTickMark val="out"/>
        <c:minorTickMark val="none"/>
        <c:tickLblPos val="nextTo"/>
        <c:crossAx val="689867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lgn="ctr" rtl="0">
              <a:defRPr lang="en-GB" sz="1600" b="1" i="0" u="none" strike="noStrike" kern="1200" spc="0" baseline="0">
                <a:solidFill>
                  <a:schemeClr val="accent6"/>
                </a:solidFill>
                <a:latin typeface="+mn-lt"/>
                <a:ea typeface="+mn-ea"/>
                <a:cs typeface="+mn-cs"/>
              </a:defRPr>
            </a:pPr>
            <a:r>
              <a:rPr lang="en-GB" sz="1600" b="1" i="0" u="none" strike="noStrike" kern="1200" spc="0" baseline="0">
                <a:solidFill>
                  <a:schemeClr val="accent6"/>
                </a:solidFill>
                <a:latin typeface="+mn-lt"/>
                <a:ea typeface="+mn-ea"/>
                <a:cs typeface="+mn-cs"/>
              </a:rPr>
              <a:t>Calls</a:t>
            </a:r>
          </a:p>
        </c:rich>
      </c:tx>
      <c:layout>
        <c:manualLayout>
          <c:xMode val="edge"/>
          <c:yMode val="edge"/>
          <c:x val="0.11960346368985056"/>
          <c:y val="1.5977710528278458E-2"/>
        </c:manualLayout>
      </c:layout>
      <c:overlay val="0"/>
      <c:spPr>
        <a:noFill/>
        <a:ln>
          <a:noFill/>
        </a:ln>
        <a:effectLst/>
      </c:spPr>
      <c:txPr>
        <a:bodyPr rot="0" spcFirstLastPara="1" vertOverflow="ellipsis" vert="horz" wrap="square" anchor="ctr" anchorCtr="1"/>
        <a:lstStyle/>
        <a:p>
          <a:pPr algn="ctr" rtl="0">
            <a:defRPr lang="en-GB" sz="1600" b="1"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dk1">
                <a:tint val="88500"/>
              </a:schemeClr>
            </a:solidFill>
            <a:ln>
              <a:solidFill>
                <a:schemeClr val="bg1">
                  <a:lumMod val="85000"/>
                </a:schemeClr>
              </a:solidFill>
            </a:ln>
            <a:effectLst/>
          </c:spPr>
          <c:invertIfNegative val="0"/>
          <c:dPt>
            <c:idx val="0"/>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1-EC8D-47F0-9AE6-EFD5105ABD12}"/>
              </c:ext>
            </c:extLst>
          </c:dPt>
          <c:dPt>
            <c:idx val="1"/>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3-EC8D-47F0-9AE6-EFD5105ABD12}"/>
              </c:ext>
            </c:extLst>
          </c:dPt>
          <c:dPt>
            <c:idx val="2"/>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5-EC8D-47F0-9AE6-EFD5105ABD12}"/>
              </c:ext>
            </c:extLst>
          </c:dPt>
          <c:dPt>
            <c:idx val="3"/>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7-EC8D-47F0-9AE6-EFD5105ABD12}"/>
              </c:ext>
            </c:extLst>
          </c:dPt>
          <c:dPt>
            <c:idx val="4"/>
            <c:invertIfNegative val="0"/>
            <c:bubble3D val="0"/>
            <c:spPr>
              <a:solidFill>
                <a:schemeClr val="bg1">
                  <a:lumMod val="85000"/>
                </a:schemeClr>
              </a:solidFill>
              <a:ln>
                <a:solidFill>
                  <a:schemeClr val="bg1">
                    <a:lumMod val="85000"/>
                  </a:schemeClr>
                </a:solidFill>
              </a:ln>
              <a:effectLst/>
            </c:spPr>
            <c:extLst>
              <c:ext xmlns:c16="http://schemas.microsoft.com/office/drawing/2014/chart" uri="{C3380CC4-5D6E-409C-BE32-E72D297353CC}">
                <c16:uniqueId val="{00000009-EC8D-47F0-9AE6-EFD5105ABD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Pivots!$G$38:$G$42</c:f>
              <c:strCache>
                <c:ptCount val="5"/>
                <c:pt idx="0">
                  <c:v>R01</c:v>
                </c:pt>
                <c:pt idx="1">
                  <c:v>R02</c:v>
                </c:pt>
                <c:pt idx="2">
                  <c:v>R03</c:v>
                </c:pt>
                <c:pt idx="3">
                  <c:v>R04</c:v>
                </c:pt>
                <c:pt idx="4">
                  <c:v>R05</c:v>
                </c:pt>
              </c:strCache>
            </c:strRef>
          </c:cat>
          <c:val>
            <c:numRef>
              <c:f>Pivots!$H$38:$H$42</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A-EC8D-47F0-9AE6-EFD5105ABD12}"/>
            </c:ext>
          </c:extLst>
        </c:ser>
        <c:ser>
          <c:idx val="1"/>
          <c:order val="1"/>
          <c:tx>
            <c:strRef>
              <c:f>Pivots!$J$37</c:f>
              <c:strCache>
                <c:ptCount val="1"/>
                <c:pt idx="0">
                  <c:v>Sel.call</c:v>
                </c:pt>
              </c:strCache>
            </c:strRef>
          </c:tx>
          <c:spPr>
            <a:gradFill>
              <a:gsLst>
                <a:gs pos="3000">
                  <a:schemeClr val="accent6"/>
                </a:gs>
                <a:gs pos="100000">
                  <a:schemeClr val="accent6">
                    <a:lumMod val="40000"/>
                    <a:lumOff val="60000"/>
                  </a:schemeClr>
                </a:gs>
              </a:gsLst>
              <a:lin ang="5400000" scaled="1"/>
            </a:gradFill>
            <a:ln>
              <a:noFill/>
            </a:ln>
            <a:effectLst/>
          </c:spPr>
          <c:invertIfNegative val="0"/>
          <c:val>
            <c:numRef>
              <c:f>Pivots!$J$38:$J$42</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B-EC8D-47F0-9AE6-EFD5105ABD12}"/>
            </c:ext>
          </c:extLst>
        </c:ser>
        <c:dLbls>
          <c:showLegendKey val="0"/>
          <c:showVal val="0"/>
          <c:showCatName val="0"/>
          <c:showSerName val="0"/>
          <c:showPercent val="0"/>
          <c:showBubbleSize val="0"/>
        </c:dLbls>
        <c:gapWidth val="25"/>
        <c:overlap val="100"/>
        <c:axId val="1288226847"/>
        <c:axId val="1288227807"/>
      </c:barChart>
      <c:catAx>
        <c:axId val="128822684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88227807"/>
        <c:crosses val="autoZero"/>
        <c:auto val="1"/>
        <c:lblAlgn val="ctr"/>
        <c:lblOffset val="100"/>
        <c:noMultiLvlLbl val="0"/>
      </c:catAx>
      <c:valAx>
        <c:axId val="1288227807"/>
        <c:scaling>
          <c:orientation val="minMax"/>
          <c:min val="0"/>
        </c:scaling>
        <c:delete val="1"/>
        <c:axPos val="t"/>
        <c:numFmt formatCode="#,##0" sourceLinked="1"/>
        <c:majorTickMark val="out"/>
        <c:minorTickMark val="none"/>
        <c:tickLblPos val="nextTo"/>
        <c:crossAx val="128822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lgn="ctr" rtl="0">
              <a:defRPr lang="en-GB" sz="1600" b="1" i="0" u="none" strike="noStrike" kern="1200" spc="0" baseline="0">
                <a:solidFill>
                  <a:schemeClr val="accent6"/>
                </a:solidFill>
                <a:latin typeface="+mn-lt"/>
                <a:ea typeface="+mn-ea"/>
                <a:cs typeface="+mn-cs"/>
              </a:defRPr>
            </a:pPr>
            <a:r>
              <a:rPr lang="en-GB" sz="1600" b="1" i="0" u="none" strike="noStrike" kern="1200" spc="0" baseline="0">
                <a:solidFill>
                  <a:schemeClr val="accent6"/>
                </a:solidFill>
                <a:latin typeface="+mn-lt"/>
                <a:ea typeface="+mn-ea"/>
                <a:cs typeface="+mn-cs"/>
              </a:rPr>
              <a:t>Amount</a:t>
            </a:r>
          </a:p>
        </c:rich>
      </c:tx>
      <c:layout>
        <c:manualLayout>
          <c:xMode val="edge"/>
          <c:yMode val="edge"/>
          <c:x val="3.721743782593339E-2"/>
          <c:y val="1.9230721610783728E-2"/>
        </c:manualLayout>
      </c:layout>
      <c:overlay val="0"/>
      <c:spPr>
        <a:noFill/>
        <a:ln>
          <a:noFill/>
        </a:ln>
        <a:effectLst/>
      </c:spPr>
      <c:txPr>
        <a:bodyPr rot="0" spcFirstLastPara="1" vertOverflow="ellipsis" vert="horz" wrap="square" anchor="ctr" anchorCtr="1"/>
        <a:lstStyle/>
        <a:p>
          <a:pPr algn="ctr" rtl="0">
            <a:defRPr lang="en-GB" sz="1600" b="1" i="0" u="none" strike="noStrike" kern="1200" spc="0" baseline="0">
              <a:solidFill>
                <a:schemeClr val="accent6"/>
              </a:solidFill>
              <a:latin typeface="+mn-lt"/>
              <a:ea typeface="+mn-ea"/>
              <a:cs typeface="+mn-cs"/>
            </a:defRPr>
          </a:pPr>
          <a:endParaRPr lang="en-US"/>
        </a:p>
      </c:txPr>
    </c:title>
    <c:autoTitleDeleted val="0"/>
    <c:plotArea>
      <c:layout>
        <c:manualLayout>
          <c:layoutTarget val="inner"/>
          <c:xMode val="edge"/>
          <c:yMode val="edge"/>
          <c:x val="5.8599706120586195E-2"/>
          <c:y val="0.12499999999999999"/>
          <c:w val="0.88280058775882742"/>
          <c:h val="0.83974358974358976"/>
        </c:manualLayout>
      </c:layout>
      <c:barChart>
        <c:barDir val="bar"/>
        <c:grouping val="clustered"/>
        <c:varyColors val="0"/>
        <c:ser>
          <c:idx val="0"/>
          <c:order val="0"/>
          <c:spPr>
            <a:solidFill>
              <a:schemeClr val="bg1">
                <a:lumMod val="85000"/>
              </a:schemeClr>
            </a:solidFill>
            <a:ln>
              <a:noFill/>
            </a:ln>
            <a:effectLst/>
          </c:spPr>
          <c:invertIfNegative val="0"/>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1-90DE-4B36-A773-CEF427509E4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Pivots!$G$38:$G$42</c:f>
              <c:strCache>
                <c:ptCount val="5"/>
                <c:pt idx="0">
                  <c:v>R01</c:v>
                </c:pt>
                <c:pt idx="1">
                  <c:v>R02</c:v>
                </c:pt>
                <c:pt idx="2">
                  <c:v>R03</c:v>
                </c:pt>
                <c:pt idx="3">
                  <c:v>R04</c:v>
                </c:pt>
                <c:pt idx="4">
                  <c:v>R05</c:v>
                </c:pt>
              </c:strCache>
            </c:strRef>
          </c:cat>
          <c:val>
            <c:numRef>
              <c:f>Pivots!$I$38:$I$42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2-90DE-4B36-A773-CEF427509E4A}"/>
            </c:ext>
          </c:extLst>
        </c:ser>
        <c:ser>
          <c:idx val="1"/>
          <c:order val="1"/>
          <c:tx>
            <c:strRef>
              <c:f>Pivots!$K$37</c:f>
              <c:strCache>
                <c:ptCount val="1"/>
                <c:pt idx="0">
                  <c:v>Sel.Amount</c:v>
                </c:pt>
              </c:strCache>
            </c:strRef>
          </c:tx>
          <c:spPr>
            <a:gradFill>
              <a:gsLst>
                <a:gs pos="3000">
                  <a:schemeClr val="accent5">
                    <a:lumMod val="75000"/>
                  </a:schemeClr>
                </a:gs>
                <a:gs pos="100000">
                  <a:schemeClr val="accent6">
                    <a:lumMod val="40000"/>
                    <a:lumOff val="60000"/>
                  </a:schemeClr>
                </a:gs>
              </a:gsLst>
              <a:lin ang="5400000" scaled="1"/>
            </a:gradFill>
            <a:ln>
              <a:noFill/>
            </a:ln>
            <a:effectLst/>
          </c:spPr>
          <c:invertIfNegative val="0"/>
          <c:val>
            <c:numRef>
              <c:f>Pivots!$K$38:$K$42</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3-90DE-4B36-A773-CEF427509E4A}"/>
            </c:ext>
          </c:extLst>
        </c:ser>
        <c:dLbls>
          <c:showLegendKey val="0"/>
          <c:showVal val="0"/>
          <c:showCatName val="0"/>
          <c:showSerName val="0"/>
          <c:showPercent val="0"/>
          <c:showBubbleSize val="0"/>
        </c:dLbls>
        <c:gapWidth val="25"/>
        <c:overlap val="100"/>
        <c:axId val="1288226847"/>
        <c:axId val="1288227807"/>
      </c:barChart>
      <c:catAx>
        <c:axId val="1288226847"/>
        <c:scaling>
          <c:orientation val="maxMin"/>
        </c:scaling>
        <c:delete val="1"/>
        <c:axPos val="l"/>
        <c:numFmt formatCode="General" sourceLinked="1"/>
        <c:majorTickMark val="out"/>
        <c:minorTickMark val="none"/>
        <c:tickLblPos val="nextTo"/>
        <c:crossAx val="1288227807"/>
        <c:crosses val="autoZero"/>
        <c:auto val="1"/>
        <c:lblAlgn val="ctr"/>
        <c:lblOffset val="100"/>
        <c:noMultiLvlLbl val="0"/>
      </c:catAx>
      <c:valAx>
        <c:axId val="1288227807"/>
        <c:scaling>
          <c:orientation val="minMax"/>
          <c:min val="0"/>
        </c:scaling>
        <c:delete val="1"/>
        <c:axPos val="t"/>
        <c:numFmt formatCode="&quot;$&quot;#,###.0,&quot;k&quot;" sourceLinked="1"/>
        <c:majorTickMark val="out"/>
        <c:minorTickMark val="none"/>
        <c:tickLblPos val="nextTo"/>
        <c:crossAx val="128822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Project -Excel.xlsx]Pivots!Female vs male</c:name>
    <c:fmtId val="4"/>
  </c:pivotSource>
  <c:chart>
    <c:title>
      <c:tx>
        <c:rich>
          <a:bodyPr rot="0" spcFirstLastPara="1" vertOverflow="ellipsis" vert="horz" wrap="square" anchor="ctr" anchorCtr="1"/>
          <a:lstStyle/>
          <a:p>
            <a:pPr algn="ctr" rtl="0">
              <a:defRPr lang="en-GB" sz="1600" b="1" i="0" u="none" strike="noStrike" kern="1200" spc="0" baseline="0">
                <a:solidFill>
                  <a:schemeClr val="accent6"/>
                </a:solidFill>
                <a:latin typeface="+mn-lt"/>
                <a:ea typeface="+mn-ea"/>
                <a:cs typeface="+mn-cs"/>
              </a:defRPr>
            </a:pPr>
            <a:r>
              <a:rPr lang="en-GB" sz="1600" b="1" i="0" u="none" strike="noStrike" kern="1200" spc="0" baseline="0">
                <a:solidFill>
                  <a:schemeClr val="accent6"/>
                </a:solidFill>
                <a:latin typeface="+mn-lt"/>
                <a:ea typeface="+mn-ea"/>
                <a:cs typeface="+mn-cs"/>
              </a:rPr>
              <a:t>Female </a:t>
            </a:r>
            <a:r>
              <a:rPr lang="en-GB" sz="1600" b="1" i="0" u="none" strike="noStrike" kern="1200" spc="0" baseline="0">
                <a:solidFill>
                  <a:sysClr val="windowText" lastClr="000000"/>
                </a:solidFill>
                <a:latin typeface="+mn-lt"/>
                <a:ea typeface="+mn-ea"/>
                <a:cs typeface="+mn-cs"/>
              </a:rPr>
              <a:t>vs</a:t>
            </a:r>
            <a:r>
              <a:rPr lang="en-GB" sz="1600" b="1" i="0" u="none" strike="noStrike" kern="1200" spc="0" baseline="0">
                <a:solidFill>
                  <a:schemeClr val="accent6"/>
                </a:solidFill>
                <a:latin typeface="+mn-lt"/>
                <a:ea typeface="+mn-ea"/>
                <a:cs typeface="+mn-cs"/>
              </a:rPr>
              <a:t> </a:t>
            </a:r>
            <a:r>
              <a:rPr lang="en-GB" sz="1600" b="1" i="0" u="none" strike="noStrike" kern="1200" spc="0" baseline="0">
                <a:solidFill>
                  <a:schemeClr val="accent3">
                    <a:lumMod val="75000"/>
                  </a:schemeClr>
                </a:solidFill>
                <a:latin typeface="+mn-lt"/>
                <a:ea typeface="+mn-ea"/>
                <a:cs typeface="+mn-cs"/>
              </a:rPr>
              <a:t>Male</a:t>
            </a:r>
            <a:r>
              <a:rPr lang="en-GB" sz="1600" b="1" i="0" u="none" strike="noStrike" kern="1200" spc="0" baseline="0">
                <a:solidFill>
                  <a:schemeClr val="accent6"/>
                </a:solidFill>
                <a:latin typeface="+mn-lt"/>
                <a:ea typeface="+mn-ea"/>
                <a:cs typeface="+mn-cs"/>
              </a:rPr>
              <a:t> </a:t>
            </a:r>
            <a:r>
              <a:rPr lang="en-GB" sz="1600" b="1" i="0" u="none" strike="noStrike" kern="1200" spc="0" baseline="0">
                <a:solidFill>
                  <a:sysClr val="windowText" lastClr="000000"/>
                </a:solidFill>
                <a:latin typeface="+mn-lt"/>
                <a:ea typeface="+mn-ea"/>
                <a:cs typeface="+mn-cs"/>
              </a:rPr>
              <a:t>Callers</a:t>
            </a:r>
          </a:p>
        </c:rich>
      </c:tx>
      <c:overlay val="0"/>
      <c:spPr>
        <a:noFill/>
        <a:ln>
          <a:noFill/>
        </a:ln>
        <a:effectLst/>
      </c:spPr>
      <c:txPr>
        <a:bodyPr rot="0" spcFirstLastPara="1" vertOverflow="ellipsis" vert="horz" wrap="square" anchor="ctr" anchorCtr="1"/>
        <a:lstStyle/>
        <a:p>
          <a:pPr algn="ctr" rtl="0">
            <a:defRPr lang="en-GB" sz="1600" b="1"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3"/>
          </a:solidFill>
          <a:ln>
            <a:noFill/>
          </a:ln>
          <a:effectLst/>
        </c:spPr>
        <c:marker>
          <c:symbol val="none"/>
        </c:marker>
        <c:dLbl>
          <c:idx val="0"/>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5">
              <a:lumMod val="75000"/>
            </a:schemeClr>
          </a:solidFill>
          <a:ln>
            <a:noFill/>
          </a:ln>
          <a:effectLst/>
        </c:spPr>
      </c:pivotFmt>
    </c:pivotFmts>
    <c:plotArea>
      <c:layout/>
      <c:barChart>
        <c:barDir val="col"/>
        <c:grouping val="percentStacked"/>
        <c:varyColors val="0"/>
        <c:ser>
          <c:idx val="0"/>
          <c:order val="0"/>
          <c:tx>
            <c:strRef>
              <c:f>Pivots!$F$49:$F$50</c:f>
              <c:strCache>
                <c:ptCount val="1"/>
                <c:pt idx="0">
                  <c:v>Female</c:v>
                </c:pt>
              </c:strCache>
            </c:strRef>
          </c:tx>
          <c:spPr>
            <a:solidFill>
              <a:schemeClr val="accent5">
                <a:lumMod val="75000"/>
              </a:schemeClr>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Pivots!$E$51:$E$54</c:f>
              <c:strCache>
                <c:ptCount val="3"/>
                <c:pt idx="0">
                  <c:v>Cincinnati</c:v>
                </c:pt>
                <c:pt idx="1">
                  <c:v>Cleveland</c:v>
                </c:pt>
                <c:pt idx="2">
                  <c:v>Columbus</c:v>
                </c:pt>
              </c:strCache>
            </c:strRef>
          </c:cat>
          <c:val>
            <c:numRef>
              <c:f>Pivots!$F$51:$F$54</c:f>
              <c:numCache>
                <c:formatCode>#,##0</c:formatCode>
                <c:ptCount val="3"/>
                <c:pt idx="0">
                  <c:v>144</c:v>
                </c:pt>
                <c:pt idx="1">
                  <c:v>326</c:v>
                </c:pt>
                <c:pt idx="2">
                  <c:v>129</c:v>
                </c:pt>
              </c:numCache>
            </c:numRef>
          </c:val>
          <c:extLst>
            <c:ext xmlns:c16="http://schemas.microsoft.com/office/drawing/2014/chart" uri="{C3380CC4-5D6E-409C-BE32-E72D297353CC}">
              <c16:uniqueId val="{00000000-2CE2-4D21-A207-CCFB5F17536B}"/>
            </c:ext>
          </c:extLst>
        </c:ser>
        <c:ser>
          <c:idx val="1"/>
          <c:order val="1"/>
          <c:tx>
            <c:strRef>
              <c:f>Pivots!$G$49:$G$50</c:f>
              <c:strCache>
                <c:ptCount val="1"/>
                <c:pt idx="0">
                  <c:v>Male</c:v>
                </c:pt>
              </c:strCache>
            </c:strRef>
          </c:tx>
          <c:spPr>
            <a:solidFill>
              <a:schemeClr val="accent3"/>
            </a:solidFill>
            <a:ln>
              <a:noFill/>
            </a:ln>
            <a:effectLst/>
          </c:spPr>
          <c:invertIfNegative val="0"/>
          <c:dLbls>
            <c:spPr>
              <a:solidFill>
                <a:schemeClr val="bg1">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Pivots!$E$51:$E$54</c:f>
              <c:strCache>
                <c:ptCount val="3"/>
                <c:pt idx="0">
                  <c:v>Cincinnati</c:v>
                </c:pt>
                <c:pt idx="1">
                  <c:v>Cleveland</c:v>
                </c:pt>
                <c:pt idx="2">
                  <c:v>Columbus</c:v>
                </c:pt>
              </c:strCache>
            </c:strRef>
          </c:cat>
          <c:val>
            <c:numRef>
              <c:f>Pivots!$G$51:$G$54</c:f>
              <c:numCache>
                <c:formatCode>#,##0</c:formatCode>
                <c:ptCount val="3"/>
                <c:pt idx="0">
                  <c:v>132</c:v>
                </c:pt>
                <c:pt idx="1">
                  <c:v>63</c:v>
                </c:pt>
                <c:pt idx="2">
                  <c:v>206</c:v>
                </c:pt>
              </c:numCache>
            </c:numRef>
          </c:val>
          <c:extLst>
            <c:ext xmlns:c16="http://schemas.microsoft.com/office/drawing/2014/chart" uri="{C3380CC4-5D6E-409C-BE32-E72D297353CC}">
              <c16:uniqueId val="{00000001-2CE2-4D21-A207-CCFB5F17536B}"/>
            </c:ext>
          </c:extLst>
        </c:ser>
        <c:dLbls>
          <c:dLblPos val="ctr"/>
          <c:showLegendKey val="0"/>
          <c:showVal val="1"/>
          <c:showCatName val="0"/>
          <c:showSerName val="0"/>
          <c:showPercent val="0"/>
          <c:showBubbleSize val="0"/>
        </c:dLbls>
        <c:gapWidth val="25"/>
        <c:overlap val="100"/>
        <c:axId val="1287731871"/>
        <c:axId val="1287727071"/>
      </c:barChart>
      <c:catAx>
        <c:axId val="1287731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727071"/>
        <c:crosses val="autoZero"/>
        <c:auto val="1"/>
        <c:lblAlgn val="ctr"/>
        <c:lblOffset val="100"/>
        <c:noMultiLvlLbl val="0"/>
      </c:catAx>
      <c:valAx>
        <c:axId val="12877270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287731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Analysis Project -Excel.xlsx]Pivots!Satisfaction rating</c:name>
    <c:fmtId val="11"/>
  </c:pivotSource>
  <c:chart>
    <c:title>
      <c:tx>
        <c:rich>
          <a:bodyPr rot="0" spcFirstLastPara="1" vertOverflow="ellipsis" vert="horz" wrap="square" anchor="ctr" anchorCtr="1"/>
          <a:lstStyle/>
          <a:p>
            <a:pPr algn="ctr" rtl="0">
              <a:defRPr lang="en-GB" sz="1600" b="1" i="0" u="none" strike="noStrike" kern="1200" spc="0" baseline="0">
                <a:solidFill>
                  <a:schemeClr val="accent1">
                    <a:lumMod val="75000"/>
                  </a:schemeClr>
                </a:solidFill>
                <a:latin typeface="+mn-lt"/>
                <a:ea typeface="+mn-ea"/>
                <a:cs typeface="+mn-cs"/>
              </a:defRPr>
            </a:pPr>
            <a:r>
              <a:rPr lang="en-GB" sz="1600" b="1" i="0" u="none" strike="noStrike" kern="1200" spc="0" baseline="0">
                <a:solidFill>
                  <a:schemeClr val="accent1">
                    <a:lumMod val="75000"/>
                  </a:schemeClr>
                </a:solidFill>
                <a:latin typeface="+mn-lt"/>
                <a:ea typeface="+mn-ea"/>
                <a:cs typeface="+mn-cs"/>
              </a:rPr>
              <a:t>Rating</a:t>
            </a:r>
          </a:p>
        </c:rich>
      </c:tx>
      <c:overlay val="0"/>
      <c:spPr>
        <a:noFill/>
        <a:ln>
          <a:noFill/>
        </a:ln>
        <a:effectLst/>
      </c:spPr>
      <c:txPr>
        <a:bodyPr rot="0" spcFirstLastPara="1" vertOverflow="ellipsis" vert="horz" wrap="square" anchor="ctr" anchorCtr="1"/>
        <a:lstStyle/>
        <a:p>
          <a:pPr algn="ctr" rtl="0">
            <a:defRPr lang="en-GB" sz="16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3000">
                <a:schemeClr val="accent1">
                  <a:lumMod val="75000"/>
                  <a:alpha val="60000"/>
                </a:schemeClr>
              </a:gs>
              <a:gs pos="100000">
                <a:schemeClr val="accent1">
                  <a:lumMod val="60000"/>
                  <a:lumOff val="40000"/>
                </a:schemeClr>
              </a:gs>
            </a:gsLst>
            <a:lin ang="5400000" scaled="1"/>
          </a:gra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Pivots!$B$57</c:f>
              <c:strCache>
                <c:ptCount val="1"/>
                <c:pt idx="0">
                  <c:v>Total</c:v>
                </c:pt>
              </c:strCache>
            </c:strRef>
          </c:tx>
          <c:spPr>
            <a:gradFill>
              <a:gsLst>
                <a:gs pos="3000">
                  <a:schemeClr val="accent1">
                    <a:lumMod val="75000"/>
                    <a:alpha val="60000"/>
                  </a:schemeClr>
                </a:gs>
                <a:gs pos="100000">
                  <a:schemeClr val="accent1">
                    <a:lumMod val="60000"/>
                    <a:lumOff val="40000"/>
                  </a:schemeClr>
                </a:gs>
              </a:gsLst>
              <a:lin ang="5400000" scaled="1"/>
            </a:gradFill>
            <a:ln w="25400">
              <a:solidFill>
                <a:schemeClr val="tx1"/>
              </a:solidFill>
            </a:ln>
            <a:effectLst/>
          </c:spPr>
          <c:invertIfNegative val="0"/>
          <c:cat>
            <c:strRef>
              <c:f>Pivots!$A$58:$A$63</c:f>
              <c:strCache>
                <c:ptCount val="5"/>
                <c:pt idx="0">
                  <c:v>1</c:v>
                </c:pt>
                <c:pt idx="1">
                  <c:v>2</c:v>
                </c:pt>
                <c:pt idx="2">
                  <c:v>3</c:v>
                </c:pt>
                <c:pt idx="3">
                  <c:v>4</c:v>
                </c:pt>
                <c:pt idx="4">
                  <c:v>5</c:v>
                </c:pt>
              </c:strCache>
            </c:strRef>
          </c:cat>
          <c:val>
            <c:numRef>
              <c:f>Pivots!$B$58:$B$63</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95FC-420F-9A89-DB5F7B62C711}"/>
            </c:ext>
          </c:extLst>
        </c:ser>
        <c:dLbls>
          <c:showLegendKey val="0"/>
          <c:showVal val="0"/>
          <c:showCatName val="0"/>
          <c:showSerName val="0"/>
          <c:showPercent val="0"/>
          <c:showBubbleSize val="0"/>
        </c:dLbls>
        <c:gapWidth val="25"/>
        <c:overlap val="-27"/>
        <c:axId val="896970111"/>
        <c:axId val="896972511"/>
      </c:barChart>
      <c:catAx>
        <c:axId val="8969701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6972511"/>
        <c:crosses val="autoZero"/>
        <c:auto val="1"/>
        <c:lblAlgn val="ctr"/>
        <c:lblOffset val="100"/>
        <c:tickLblSkip val="1"/>
        <c:noMultiLvlLbl val="0"/>
      </c:catAx>
      <c:valAx>
        <c:axId val="896972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697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15.png"/><Relationship Id="rId18" Type="http://schemas.openxmlformats.org/officeDocument/2006/relationships/image" Target="../media/image17.jpeg"/><Relationship Id="rId3" Type="http://schemas.openxmlformats.org/officeDocument/2006/relationships/image" Target="../media/image5.png"/><Relationship Id="rId21" Type="http://schemas.openxmlformats.org/officeDocument/2006/relationships/image" Target="../media/image18.jpeg"/><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hyperlink" Target="https://www.pikist.com/free-photo-szmpq" TargetMode="External"/><Relationship Id="rId2" Type="http://schemas.openxmlformats.org/officeDocument/2006/relationships/image" Target="../media/image4.svg"/><Relationship Id="rId16" Type="http://schemas.openxmlformats.org/officeDocument/2006/relationships/image" Target="../media/image16.jpeg"/><Relationship Id="rId20" Type="http://schemas.openxmlformats.org/officeDocument/2006/relationships/hyperlink" Target="https://creativecommons.org/licenses/by-sa/3.0/" TargetMode="External"/><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image" Target="../media/image13.png"/><Relationship Id="rId24" Type="http://schemas.openxmlformats.org/officeDocument/2006/relationships/hyperlink" Target="https://pxhere.com/en/photo/718640" TargetMode="External"/><Relationship Id="rId5" Type="http://schemas.openxmlformats.org/officeDocument/2006/relationships/image" Target="../media/image7.png"/><Relationship Id="rId15" Type="http://schemas.openxmlformats.org/officeDocument/2006/relationships/hyperlink" Target="https://creativecommons.org/licenses/by-nc/3.0/" TargetMode="External"/><Relationship Id="rId23" Type="http://schemas.openxmlformats.org/officeDocument/2006/relationships/image" Target="../media/image19.jpeg"/><Relationship Id="rId10" Type="http://schemas.openxmlformats.org/officeDocument/2006/relationships/image" Target="../media/image12.svg"/><Relationship Id="rId19" Type="http://schemas.openxmlformats.org/officeDocument/2006/relationships/hyperlink" Target="https://commons.wikimedia.org/wiki/Category:Passport-size_photographs" TargetMode="External"/><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hyperlink" Target="https://freepngimg.com/png/43794-secretary-image-free-photo-png" TargetMode="External"/><Relationship Id="rId22" Type="http://schemas.openxmlformats.org/officeDocument/2006/relationships/hyperlink" Target="https://worksheetshq.com/view/convert-the-photo-to-passport-size/" TargetMode="External"/></Relationships>
</file>

<file path=xl/drawings/_rels/drawing3.xml.rels><?xml version="1.0" encoding="UTF-8" standalone="yes"?>
<Relationships xmlns="http://schemas.openxmlformats.org/package/2006/relationships"><Relationship Id="rId8" Type="http://schemas.openxmlformats.org/officeDocument/2006/relationships/image" Target="../media/image27.svg"/><Relationship Id="rId13" Type="http://schemas.openxmlformats.org/officeDocument/2006/relationships/chart" Target="../charts/chart3.xml"/><Relationship Id="rId3" Type="http://schemas.openxmlformats.org/officeDocument/2006/relationships/image" Target="../media/image22.png"/><Relationship Id="rId7" Type="http://schemas.openxmlformats.org/officeDocument/2006/relationships/image" Target="../media/image26.png"/><Relationship Id="rId12" Type="http://schemas.openxmlformats.org/officeDocument/2006/relationships/chart" Target="../charts/chart2.xml"/><Relationship Id="rId17" Type="http://schemas.openxmlformats.org/officeDocument/2006/relationships/image" Target="../media/image1.emf"/><Relationship Id="rId2" Type="http://schemas.openxmlformats.org/officeDocument/2006/relationships/image" Target="../media/image21.svg"/><Relationship Id="rId16" Type="http://schemas.openxmlformats.org/officeDocument/2006/relationships/chart" Target="../charts/chart6.xml"/><Relationship Id="rId1" Type="http://schemas.openxmlformats.org/officeDocument/2006/relationships/image" Target="../media/image20.png"/><Relationship Id="rId6" Type="http://schemas.openxmlformats.org/officeDocument/2006/relationships/image" Target="../media/image25.svg"/><Relationship Id="rId11" Type="http://schemas.openxmlformats.org/officeDocument/2006/relationships/chart" Target="../charts/chart1.xml"/><Relationship Id="rId5" Type="http://schemas.openxmlformats.org/officeDocument/2006/relationships/image" Target="../media/image24.png"/><Relationship Id="rId15" Type="http://schemas.openxmlformats.org/officeDocument/2006/relationships/chart" Target="../charts/chart5.xml"/><Relationship Id="rId10" Type="http://schemas.openxmlformats.org/officeDocument/2006/relationships/image" Target="../media/image29.svg"/><Relationship Id="rId4" Type="http://schemas.openxmlformats.org/officeDocument/2006/relationships/image" Target="../media/image23.svg"/><Relationship Id="rId9" Type="http://schemas.openxmlformats.org/officeDocument/2006/relationships/image" Target="../media/image28.png"/><Relationship Id="rId1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14</xdr:col>
          <xdr:colOff>209550</xdr:colOff>
          <xdr:row>66</xdr:row>
          <xdr:rowOff>57150</xdr:rowOff>
        </xdr:from>
        <xdr:to>
          <xdr:col>15</xdr:col>
          <xdr:colOff>174590</xdr:colOff>
          <xdr:row>68</xdr:row>
          <xdr:rowOff>13398</xdr:rowOff>
        </xdr:to>
        <xdr:pic>
          <xdr:nvPicPr>
            <xdr:cNvPr id="30" name="Picture 29">
              <a:extLst>
                <a:ext uri="{FF2B5EF4-FFF2-40B4-BE49-F238E27FC236}">
                  <a16:creationId xmlns:a16="http://schemas.microsoft.com/office/drawing/2014/main" id="{FE3DB40B-0647-69CA-70A9-C9F0321B5749}"/>
                </a:ext>
              </a:extLst>
            </xdr:cNvPr>
            <xdr:cNvPicPr>
              <a:picLocks noChangeAspect="1"/>
              <a:extLst>
                <a:ext uri="{84589F7E-364E-4C9E-8A38-B11213B215E9}">
                  <a14:cameraTool cellRange="Img_Link" spid="_x0000_s4233"/>
                </a:ext>
              </a:extLst>
            </xdr:cNvPicPr>
          </xdr:nvPicPr>
          <xdr:blipFill>
            <a:blip xmlns:r="http://schemas.openxmlformats.org/officeDocument/2006/relationships" r:embed="rId1"/>
            <a:stretch>
              <a:fillRect/>
            </a:stretch>
          </xdr:blipFill>
          <xdr:spPr>
            <a:xfrm>
              <a:off x="11239500" y="12001500"/>
              <a:ext cx="669890" cy="318198"/>
            </a:xfrm>
            <a:prstGeom prst="rect">
              <a:avLst/>
            </a:prstGeom>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14514</xdr:colOff>
      <xdr:row>6</xdr:row>
      <xdr:rowOff>192759</xdr:rowOff>
    </xdr:from>
    <xdr:to>
      <xdr:col>1</xdr:col>
      <xdr:colOff>424164</xdr:colOff>
      <xdr:row>8</xdr:row>
      <xdr:rowOff>83523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2171" y="1832873"/>
          <a:ext cx="409650" cy="391507"/>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4219</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25347</xdr:colOff>
      <xdr:row>2</xdr:row>
      <xdr:rowOff>2605</xdr:rowOff>
    </xdr:from>
    <xdr:to>
      <xdr:col>5</xdr:col>
      <xdr:colOff>342847</xdr:colOff>
      <xdr:row>2</xdr:row>
      <xdr:rowOff>314725</xdr:rowOff>
    </xdr:to>
    <xdr:pic>
      <xdr:nvPicPr>
        <xdr:cNvPr id="28" name="Picture 27">
          <a:extLst>
            <a:ext uri="{FF2B5EF4-FFF2-40B4-BE49-F238E27FC236}">
              <a16:creationId xmlns:a16="http://schemas.microsoft.com/office/drawing/2014/main" id="{3F150186-FD43-16CD-4891-6367BD9078C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837473B0-CC2E-450A-ABE3-18F120FF3D39}">
              <a1611:picAttrSrcUrl xmlns:a1611="http://schemas.microsoft.com/office/drawing/2016/11/main" r:id="rId14"/>
            </a:ext>
          </a:extLst>
        </a:blip>
        <a:stretch>
          <a:fillRect/>
        </a:stretch>
      </xdr:blipFill>
      <xdr:spPr>
        <a:xfrm>
          <a:off x="3533896" y="371045"/>
          <a:ext cx="317500" cy="312120"/>
        </a:xfrm>
        <a:prstGeom prst="rect">
          <a:avLst/>
        </a:prstGeom>
      </xdr:spPr>
    </xdr:pic>
    <xdr:clientData/>
  </xdr:twoCellAnchor>
  <xdr:oneCellAnchor>
    <xdr:from>
      <xdr:col>5</xdr:col>
      <xdr:colOff>46275</xdr:colOff>
      <xdr:row>53</xdr:row>
      <xdr:rowOff>160854</xdr:rowOff>
    </xdr:from>
    <xdr:ext cx="215152" cy="45719"/>
    <xdr:sp macro="" textlink="">
      <xdr:nvSpPr>
        <xdr:cNvPr id="29" name="TextBox 28">
          <a:extLst>
            <a:ext uri="{FF2B5EF4-FFF2-40B4-BE49-F238E27FC236}">
              <a16:creationId xmlns:a16="http://schemas.microsoft.com/office/drawing/2014/main" id="{39CC1A06-C7F3-477A-A38B-D3E225123D24}"/>
            </a:ext>
          </a:extLst>
        </xdr:cNvPr>
        <xdr:cNvSpPr txBox="1"/>
      </xdr:nvSpPr>
      <xdr:spPr>
        <a:xfrm>
          <a:off x="4309773" y="10501842"/>
          <a:ext cx="215152" cy="457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a:hlinkClick xmlns:r="http://schemas.openxmlformats.org/officeDocument/2006/relationships" r:id="rId14" tooltip="https://freepngimg.com/png/43794-secretary-image-free-photo-png"/>
            </a:rPr>
            <a:t>This Photo</a:t>
          </a:r>
          <a:r>
            <a:rPr lang="en-GB" sz="900"/>
            <a:t> by Unknown Author is licensed under </a:t>
          </a:r>
          <a:r>
            <a:rPr lang="en-GB" sz="900">
              <a:hlinkClick xmlns:r="http://schemas.openxmlformats.org/officeDocument/2006/relationships" r:id="rId15" tooltip="https://creativecommons.org/licenses/by-nc/3.0/"/>
            </a:rPr>
            <a:t>CC BY-NC</a:t>
          </a:r>
          <a:endParaRPr lang="en-GB" sz="900"/>
        </a:p>
      </xdr:txBody>
    </xdr:sp>
    <xdr:clientData/>
  </xdr:oneCellAnchor>
  <xdr:twoCellAnchor>
    <xdr:from>
      <xdr:col>5</xdr:col>
      <xdr:colOff>30615</xdr:colOff>
      <xdr:row>3</xdr:row>
      <xdr:rowOff>10095</xdr:rowOff>
    </xdr:from>
    <xdr:to>
      <xdr:col>5</xdr:col>
      <xdr:colOff>341375</xdr:colOff>
      <xdr:row>3</xdr:row>
      <xdr:rowOff>312875</xdr:rowOff>
    </xdr:to>
    <xdr:pic>
      <xdr:nvPicPr>
        <xdr:cNvPr id="31" name="Picture 30">
          <a:extLst>
            <a:ext uri="{FF2B5EF4-FFF2-40B4-BE49-F238E27FC236}">
              <a16:creationId xmlns:a16="http://schemas.microsoft.com/office/drawing/2014/main" id="{BBC24BEF-3D82-AB35-DCD7-24B85840407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837473B0-CC2E-450A-ABE3-18F120FF3D39}">
              <a1611:picAttrSrcUrl xmlns:a1611="http://schemas.microsoft.com/office/drawing/2016/11/main" r:id="rId17"/>
            </a:ext>
          </a:extLst>
        </a:blip>
        <a:stretch>
          <a:fillRect/>
        </a:stretch>
      </xdr:blipFill>
      <xdr:spPr>
        <a:xfrm>
          <a:off x="3539128" y="695895"/>
          <a:ext cx="310760" cy="302780"/>
        </a:xfrm>
        <a:prstGeom prst="ellipse">
          <a:avLst/>
        </a:prstGeom>
      </xdr:spPr>
    </xdr:pic>
    <xdr:clientData/>
  </xdr:twoCellAnchor>
  <xdr:oneCellAnchor>
    <xdr:from>
      <xdr:col>5</xdr:col>
      <xdr:colOff>69850</xdr:colOff>
      <xdr:row>35</xdr:row>
      <xdr:rowOff>79625</xdr:rowOff>
    </xdr:from>
    <xdr:ext cx="1973125" cy="548914"/>
    <xdr:sp macro="" textlink="">
      <xdr:nvSpPr>
        <xdr:cNvPr id="37" name="TextBox 36">
          <a:extLst>
            <a:ext uri="{FF2B5EF4-FFF2-40B4-BE49-F238E27FC236}">
              <a16:creationId xmlns:a16="http://schemas.microsoft.com/office/drawing/2014/main" id="{CF1482F7-13DD-6DE2-3185-4485A5266EFF}"/>
            </a:ext>
          </a:extLst>
        </xdr:cNvPr>
        <xdr:cNvSpPr txBox="1"/>
      </xdr:nvSpPr>
      <xdr:spPr>
        <a:xfrm>
          <a:off x="4349750" y="7191625"/>
          <a:ext cx="1973125" cy="548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GB" sz="900"/>
        </a:p>
      </xdr:txBody>
    </xdr:sp>
    <xdr:clientData/>
  </xdr:oneCellAnchor>
  <xdr:twoCellAnchor>
    <xdr:from>
      <xdr:col>5</xdr:col>
      <xdr:colOff>39119</xdr:colOff>
      <xdr:row>5</xdr:row>
      <xdr:rowOff>2673</xdr:rowOff>
    </xdr:from>
    <xdr:to>
      <xdr:col>5</xdr:col>
      <xdr:colOff>338734</xdr:colOff>
      <xdr:row>6</xdr:row>
      <xdr:rowOff>682</xdr:rowOff>
    </xdr:to>
    <xdr:pic>
      <xdr:nvPicPr>
        <xdr:cNvPr id="39" name="Picture 38">
          <a:extLst>
            <a:ext uri="{FF2B5EF4-FFF2-40B4-BE49-F238E27FC236}">
              <a16:creationId xmlns:a16="http://schemas.microsoft.com/office/drawing/2014/main" id="{DAF937AB-5C78-1DCF-1367-1C1AA3376DA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flipH="1">
          <a:off x="3547632" y="1331203"/>
          <a:ext cx="299615" cy="317073"/>
        </a:xfrm>
        <a:prstGeom prst="ellipse">
          <a:avLst/>
        </a:prstGeom>
      </xdr:spPr>
    </xdr:pic>
    <xdr:clientData/>
  </xdr:twoCellAnchor>
  <xdr:oneCellAnchor>
    <xdr:from>
      <xdr:col>6</xdr:col>
      <xdr:colOff>190332</xdr:colOff>
      <xdr:row>12</xdr:row>
      <xdr:rowOff>57979</xdr:rowOff>
    </xdr:from>
    <xdr:ext cx="45719" cy="104054"/>
    <xdr:sp macro="" textlink="">
      <xdr:nvSpPr>
        <xdr:cNvPr id="40" name="TextBox 39">
          <a:extLst>
            <a:ext uri="{FF2B5EF4-FFF2-40B4-BE49-F238E27FC236}">
              <a16:creationId xmlns:a16="http://schemas.microsoft.com/office/drawing/2014/main" id="{B231553A-2A19-F07C-DE35-177B7339AD7D}"/>
            </a:ext>
          </a:extLst>
        </xdr:cNvPr>
        <xdr:cNvSpPr txBox="1"/>
      </xdr:nvSpPr>
      <xdr:spPr>
        <a:xfrm flipH="1">
          <a:off x="5130908" y="2927903"/>
          <a:ext cx="45719" cy="104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900">
              <a:hlinkClick xmlns:r="http://schemas.openxmlformats.org/officeDocument/2006/relationships" r:id="rId19" tooltip="https://commons.wikimedia.org/wiki/Category:Passport-size_photographs"/>
            </a:rPr>
            <a:t>This Photo</a:t>
          </a:r>
          <a:r>
            <a:rPr lang="en-GB" sz="900"/>
            <a:t> by Unknown Author is licensed under </a:t>
          </a:r>
          <a:r>
            <a:rPr lang="en-GB" sz="900">
              <a:hlinkClick xmlns:r="http://schemas.openxmlformats.org/officeDocument/2006/relationships" r:id="rId20" tooltip="https://creativecommons.org/licenses/by-sa/3.0/"/>
            </a:rPr>
            <a:t>CC BY-SA</a:t>
          </a:r>
          <a:endParaRPr lang="en-GB" sz="900"/>
        </a:p>
      </xdr:txBody>
    </xdr:sp>
    <xdr:clientData/>
  </xdr:oneCellAnchor>
  <xdr:twoCellAnchor>
    <xdr:from>
      <xdr:col>5</xdr:col>
      <xdr:colOff>43131</xdr:colOff>
      <xdr:row>6</xdr:row>
      <xdr:rowOff>9939</xdr:rowOff>
    </xdr:from>
    <xdr:to>
      <xdr:col>5</xdr:col>
      <xdr:colOff>334804</xdr:colOff>
      <xdr:row>6</xdr:row>
      <xdr:rowOff>317196</xdr:rowOff>
    </xdr:to>
    <xdr:pic>
      <xdr:nvPicPr>
        <xdr:cNvPr id="42" name="Picture 41">
          <a:extLst>
            <a:ext uri="{FF2B5EF4-FFF2-40B4-BE49-F238E27FC236}">
              <a16:creationId xmlns:a16="http://schemas.microsoft.com/office/drawing/2014/main" id="{25FEF364-DF79-06C0-F103-4EF0BE3B50E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tretch>
          <a:fillRect/>
        </a:stretch>
      </xdr:blipFill>
      <xdr:spPr>
        <a:xfrm flipH="1">
          <a:off x="3551644" y="1659835"/>
          <a:ext cx="291673" cy="307257"/>
        </a:xfrm>
        <a:prstGeom prst="ellipse">
          <a:avLst/>
        </a:prstGeom>
      </xdr:spPr>
    </xdr:pic>
    <xdr:clientData/>
  </xdr:twoCellAnchor>
  <xdr:twoCellAnchor>
    <xdr:from>
      <xdr:col>5</xdr:col>
      <xdr:colOff>19523</xdr:colOff>
      <xdr:row>4</xdr:row>
      <xdr:rowOff>5219</xdr:rowOff>
    </xdr:from>
    <xdr:to>
      <xdr:col>5</xdr:col>
      <xdr:colOff>360064</xdr:colOff>
      <xdr:row>5</xdr:row>
      <xdr:rowOff>0</xdr:rowOff>
    </xdr:to>
    <xdr:pic>
      <xdr:nvPicPr>
        <xdr:cNvPr id="44" name="Picture 43">
          <a:extLst>
            <a:ext uri="{FF2B5EF4-FFF2-40B4-BE49-F238E27FC236}">
              <a16:creationId xmlns:a16="http://schemas.microsoft.com/office/drawing/2014/main" id="{23DD4D16-6604-C2FF-3A86-22D14BAB08A7}"/>
            </a:ext>
          </a:extLst>
        </xdr:cNvPr>
        <xdr:cNvPicPr>
          <a:picLocks noChangeAspect="1"/>
        </xdr:cNvPicPr>
      </xdr:nvPicPr>
      <xdr:blipFill rotWithShape="1">
        <a:blip xmlns:r="http://schemas.openxmlformats.org/officeDocument/2006/relationships" r:embed="rId23" cstate="print">
          <a:extLst>
            <a:ext uri="{28A0092B-C50C-407E-A947-70E740481C1C}">
              <a14:useLocalDpi xmlns:a14="http://schemas.microsoft.com/office/drawing/2010/main" val="0"/>
            </a:ext>
            <a:ext uri="{837473B0-CC2E-450A-ABE3-18F120FF3D39}">
              <a1611:picAttrSrcUrl xmlns:a1611="http://schemas.microsoft.com/office/drawing/2016/11/main" r:id="rId24"/>
            </a:ext>
          </a:extLst>
        </a:blip>
        <a:srcRect l="209" t="-201" r="-209" b="32936"/>
        <a:stretch>
          <a:fillRect/>
        </a:stretch>
      </xdr:blipFill>
      <xdr:spPr>
        <a:xfrm>
          <a:off x="3521591" y="1007301"/>
          <a:ext cx="340541" cy="313151"/>
        </a:xfrm>
        <a:prstGeom prst="ellipse">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121920</xdr:colOff>
      <xdr:row>2</xdr:row>
      <xdr:rowOff>76200</xdr:rowOff>
    </xdr:from>
    <xdr:to>
      <xdr:col>3</xdr:col>
      <xdr:colOff>640080</xdr:colOff>
      <xdr:row>7</xdr:row>
      <xdr:rowOff>167640</xdr:rowOff>
    </xdr:to>
    <xdr:sp macro="" textlink="Pivots!$A$4">
      <xdr:nvSpPr>
        <xdr:cNvPr id="2" name="Rectangle 1">
          <a:extLst>
            <a:ext uri="{FF2B5EF4-FFF2-40B4-BE49-F238E27FC236}">
              <a16:creationId xmlns:a16="http://schemas.microsoft.com/office/drawing/2014/main" id="{98D794CD-1241-F234-FEDA-A80284FFB9EA}"/>
            </a:ext>
          </a:extLst>
        </xdr:cNvPr>
        <xdr:cNvSpPr/>
      </xdr:nvSpPr>
      <xdr:spPr>
        <a:xfrm>
          <a:off x="274320" y="441960"/>
          <a:ext cx="1318260" cy="1005840"/>
        </a:xfrm>
        <a:prstGeom prst="rect">
          <a:avLst/>
        </a:prstGeom>
        <a:ln>
          <a:noFill/>
        </a:ln>
        <a:effectLst>
          <a:outerShdw blurRad="254000" dist="127000" dir="2700000" algn="t"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fld id="{298AD1C3-DFE9-4657-9126-6C4C8A75AEBE}" type="TxLink">
            <a:rPr lang="en-US" sz="2000" b="1" i="0" u="none" strike="noStrike">
              <a:solidFill>
                <a:schemeClr val="bg1"/>
              </a:solidFill>
              <a:latin typeface="Aptos"/>
            </a:rPr>
            <a:pPr algn="ctr"/>
            <a:t>1,000</a:t>
          </a:fld>
          <a:endParaRPr lang="en-US" sz="2000" b="1">
            <a:solidFill>
              <a:schemeClr val="bg1"/>
            </a:solidFill>
          </a:endParaRPr>
        </a:p>
      </xdr:txBody>
    </xdr:sp>
    <xdr:clientData/>
  </xdr:twoCellAnchor>
  <xdr:oneCellAnchor>
    <xdr:from>
      <xdr:col>2</xdr:col>
      <xdr:colOff>350521</xdr:colOff>
      <xdr:row>2</xdr:row>
      <xdr:rowOff>129540</xdr:rowOff>
    </xdr:from>
    <xdr:ext cx="960119" cy="251460"/>
    <xdr:sp macro="" textlink="">
      <xdr:nvSpPr>
        <xdr:cNvPr id="5" name="TextBox 4">
          <a:extLst>
            <a:ext uri="{FF2B5EF4-FFF2-40B4-BE49-F238E27FC236}">
              <a16:creationId xmlns:a16="http://schemas.microsoft.com/office/drawing/2014/main" id="{F8A1D474-2614-2B6B-7636-DCC9CC9839BA}"/>
            </a:ext>
          </a:extLst>
        </xdr:cNvPr>
        <xdr:cNvSpPr txBox="1"/>
      </xdr:nvSpPr>
      <xdr:spPr>
        <a:xfrm>
          <a:off x="632461" y="495300"/>
          <a:ext cx="960119"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mj-lt"/>
            </a:rPr>
            <a:t>   </a:t>
          </a:r>
          <a:r>
            <a:rPr lang="en-GB" sz="1100">
              <a:ln>
                <a:noFill/>
              </a:ln>
              <a:solidFill>
                <a:schemeClr val="bg1">
                  <a:lumMod val="95000"/>
                </a:schemeClr>
              </a:solidFill>
              <a:latin typeface="+mj-lt"/>
            </a:rPr>
            <a:t>Calls</a:t>
          </a:r>
        </a:p>
      </xdr:txBody>
    </xdr:sp>
    <xdr:clientData/>
  </xdr:oneCellAnchor>
  <xdr:twoCellAnchor editAs="oneCell">
    <xdr:from>
      <xdr:col>2</xdr:col>
      <xdr:colOff>38099</xdr:colOff>
      <xdr:row>2</xdr:row>
      <xdr:rowOff>137160</xdr:rowOff>
    </xdr:from>
    <xdr:to>
      <xdr:col>2</xdr:col>
      <xdr:colOff>299772</xdr:colOff>
      <xdr:row>4</xdr:row>
      <xdr:rowOff>63211</xdr:rowOff>
    </xdr:to>
    <xdr:pic>
      <xdr:nvPicPr>
        <xdr:cNvPr id="6" name="Graphic 5" descr="Receiver with solid fill">
          <a:extLst>
            <a:ext uri="{FF2B5EF4-FFF2-40B4-BE49-F238E27FC236}">
              <a16:creationId xmlns:a16="http://schemas.microsoft.com/office/drawing/2014/main" id="{91F8C91D-5FBC-4A56-B168-1335E68D92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0039" y="502920"/>
          <a:ext cx="251461" cy="281940"/>
        </a:xfrm>
        <a:prstGeom prst="rect">
          <a:avLst/>
        </a:prstGeom>
      </xdr:spPr>
    </xdr:pic>
    <xdr:clientData/>
  </xdr:twoCellAnchor>
  <xdr:oneCellAnchor>
    <xdr:from>
      <xdr:col>2</xdr:col>
      <xdr:colOff>350520</xdr:colOff>
      <xdr:row>6</xdr:row>
      <xdr:rowOff>76200</xdr:rowOff>
    </xdr:from>
    <xdr:ext cx="548640" cy="218840"/>
    <xdr:sp macro="" textlink="Pivots!A12">
      <xdr:nvSpPr>
        <xdr:cNvPr id="7" name="TextBox 6">
          <a:extLst>
            <a:ext uri="{FF2B5EF4-FFF2-40B4-BE49-F238E27FC236}">
              <a16:creationId xmlns:a16="http://schemas.microsoft.com/office/drawing/2014/main" id="{A9A1F7D5-08EB-9302-02D2-5CEF3A5BAE11}"/>
            </a:ext>
          </a:extLst>
        </xdr:cNvPr>
        <xdr:cNvSpPr txBox="1"/>
      </xdr:nvSpPr>
      <xdr:spPr>
        <a:xfrm>
          <a:off x="632460" y="1173480"/>
          <a:ext cx="548640" cy="218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832049E-0B20-498C-9E98-B247DF9C1245}" type="TxLink">
            <a:rPr lang="en-US" sz="1100" b="0" i="0" u="none" strike="noStrike">
              <a:solidFill>
                <a:schemeClr val="bg1"/>
              </a:solidFill>
              <a:latin typeface="Aptos"/>
            </a:rPr>
            <a:pPr algn="ctr"/>
            <a:t>186</a:t>
          </a:fld>
          <a:endParaRPr lang="en-GB" sz="1100">
            <a:solidFill>
              <a:schemeClr val="bg1"/>
            </a:solidFill>
          </a:endParaRPr>
        </a:p>
      </xdr:txBody>
    </xdr:sp>
    <xdr:clientData/>
  </xdr:oneCellAnchor>
  <xdr:twoCellAnchor>
    <xdr:from>
      <xdr:col>2</xdr:col>
      <xdr:colOff>0</xdr:colOff>
      <xdr:row>10</xdr:row>
      <xdr:rowOff>0</xdr:rowOff>
    </xdr:from>
    <xdr:to>
      <xdr:col>3</xdr:col>
      <xdr:colOff>647700</xdr:colOff>
      <xdr:row>15</xdr:row>
      <xdr:rowOff>91440</xdr:rowOff>
    </xdr:to>
    <xdr:sp macro="" textlink="Pivots!$B$4">
      <xdr:nvSpPr>
        <xdr:cNvPr id="24" name="Rectangle 23">
          <a:extLst>
            <a:ext uri="{FF2B5EF4-FFF2-40B4-BE49-F238E27FC236}">
              <a16:creationId xmlns:a16="http://schemas.microsoft.com/office/drawing/2014/main" id="{79006E80-E540-43C6-9057-52CA368886A3}"/>
            </a:ext>
          </a:extLst>
        </xdr:cNvPr>
        <xdr:cNvSpPr/>
      </xdr:nvSpPr>
      <xdr:spPr>
        <a:xfrm>
          <a:off x="281940" y="1828800"/>
          <a:ext cx="1318260" cy="1005840"/>
        </a:xfrm>
        <a:prstGeom prst="rect">
          <a:avLst/>
        </a:prstGeom>
        <a:ln>
          <a:noFill/>
        </a:ln>
        <a:effectLst>
          <a:outerShdw blurRad="254000" dist="127000" dir="2700000" algn="t"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fld id="{8B093403-175A-4C82-BD69-D387E093BEFF}" type="TxLink">
            <a:rPr lang="en-US" sz="2000" b="1" i="0" u="none" strike="noStrike">
              <a:solidFill>
                <a:schemeClr val="bg1"/>
              </a:solidFill>
              <a:latin typeface="Aptos"/>
            </a:rPr>
            <a:pPr algn="ctr"/>
            <a:t>$96,623</a:t>
          </a:fld>
          <a:endParaRPr lang="en-US" sz="2000" b="1">
            <a:solidFill>
              <a:schemeClr val="bg1"/>
            </a:solidFill>
          </a:endParaRPr>
        </a:p>
      </xdr:txBody>
    </xdr:sp>
    <xdr:clientData/>
  </xdr:twoCellAnchor>
  <xdr:oneCellAnchor>
    <xdr:from>
      <xdr:col>2</xdr:col>
      <xdr:colOff>358141</xdr:colOff>
      <xdr:row>10</xdr:row>
      <xdr:rowOff>53340</xdr:rowOff>
    </xdr:from>
    <xdr:ext cx="960119" cy="251460"/>
    <xdr:sp macro="" textlink="">
      <xdr:nvSpPr>
        <xdr:cNvPr id="25" name="TextBox 24">
          <a:extLst>
            <a:ext uri="{FF2B5EF4-FFF2-40B4-BE49-F238E27FC236}">
              <a16:creationId xmlns:a16="http://schemas.microsoft.com/office/drawing/2014/main" id="{F5273020-E58C-4813-A0CC-57421E61E2A8}"/>
            </a:ext>
          </a:extLst>
        </xdr:cNvPr>
        <xdr:cNvSpPr txBox="1"/>
      </xdr:nvSpPr>
      <xdr:spPr>
        <a:xfrm>
          <a:off x="640081" y="1882140"/>
          <a:ext cx="960119"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ln>
                <a:noFill/>
              </a:ln>
              <a:solidFill>
                <a:schemeClr val="bg1"/>
              </a:solidFill>
              <a:latin typeface="+mj-lt"/>
            </a:rPr>
            <a:t>Amount</a:t>
          </a:r>
          <a:endParaRPr lang="en-GB" sz="1100">
            <a:ln>
              <a:noFill/>
            </a:ln>
            <a:solidFill>
              <a:schemeClr val="bg1">
                <a:lumMod val="95000"/>
              </a:schemeClr>
            </a:solidFill>
            <a:latin typeface="+mj-lt"/>
          </a:endParaRPr>
        </a:p>
      </xdr:txBody>
    </xdr:sp>
    <xdr:clientData/>
  </xdr:oneCellAnchor>
  <xdr:oneCellAnchor>
    <xdr:from>
      <xdr:col>2</xdr:col>
      <xdr:colOff>358140</xdr:colOff>
      <xdr:row>14</xdr:row>
      <xdr:rowOff>0</xdr:rowOff>
    </xdr:from>
    <xdr:ext cx="678180" cy="220980"/>
    <xdr:sp macro="" textlink="Pivots!B12">
      <xdr:nvSpPr>
        <xdr:cNvPr id="27" name="TextBox 26">
          <a:extLst>
            <a:ext uri="{FF2B5EF4-FFF2-40B4-BE49-F238E27FC236}">
              <a16:creationId xmlns:a16="http://schemas.microsoft.com/office/drawing/2014/main" id="{BDFCF3E5-8952-49B9-AC99-FF01466C1FBF}"/>
            </a:ext>
          </a:extLst>
        </xdr:cNvPr>
        <xdr:cNvSpPr txBox="1"/>
      </xdr:nvSpPr>
      <xdr:spPr>
        <a:xfrm>
          <a:off x="640080" y="2560320"/>
          <a:ext cx="67818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BB6F31E-1CB8-4992-9606-042F67196F21}" type="TxLink">
            <a:rPr lang="en-US" sz="1100" b="0" i="0" u="none" strike="noStrike">
              <a:solidFill>
                <a:schemeClr val="bg1"/>
              </a:solidFill>
              <a:latin typeface="Aptos"/>
            </a:rPr>
            <a:pPr algn="ctr"/>
            <a:t>$16,651</a:t>
          </a:fld>
          <a:endParaRPr lang="en-GB" sz="1100">
            <a:solidFill>
              <a:schemeClr val="bg1"/>
            </a:solidFill>
          </a:endParaRPr>
        </a:p>
      </xdr:txBody>
    </xdr:sp>
    <xdr:clientData/>
  </xdr:oneCellAnchor>
  <xdr:twoCellAnchor>
    <xdr:from>
      <xdr:col>2</xdr:col>
      <xdr:colOff>0</xdr:colOff>
      <xdr:row>18</xdr:row>
      <xdr:rowOff>0</xdr:rowOff>
    </xdr:from>
    <xdr:to>
      <xdr:col>3</xdr:col>
      <xdr:colOff>647700</xdr:colOff>
      <xdr:row>23</xdr:row>
      <xdr:rowOff>91440</xdr:rowOff>
    </xdr:to>
    <xdr:sp macro="" textlink="Pivots!$C$4">
      <xdr:nvSpPr>
        <xdr:cNvPr id="28" name="Rectangle 27">
          <a:extLst>
            <a:ext uri="{FF2B5EF4-FFF2-40B4-BE49-F238E27FC236}">
              <a16:creationId xmlns:a16="http://schemas.microsoft.com/office/drawing/2014/main" id="{E0D1CF2E-4629-4838-A931-B65EF1EADE82}"/>
            </a:ext>
          </a:extLst>
        </xdr:cNvPr>
        <xdr:cNvSpPr/>
      </xdr:nvSpPr>
      <xdr:spPr>
        <a:xfrm>
          <a:off x="281940" y="3291840"/>
          <a:ext cx="1318260" cy="1005840"/>
        </a:xfrm>
        <a:prstGeom prst="rect">
          <a:avLst/>
        </a:prstGeom>
        <a:ln>
          <a:noFill/>
        </a:ln>
        <a:effectLst>
          <a:outerShdw blurRad="254000" dist="127000" dir="2700000" algn="t"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fld id="{EA2E4C55-66C6-4E1C-A76A-38E207E4C108}" type="TxLink">
            <a:rPr lang="en-US" sz="2000" b="1" i="0" u="none" strike="noStrike">
              <a:solidFill>
                <a:schemeClr val="bg1"/>
              </a:solidFill>
              <a:latin typeface="Aptos"/>
            </a:rPr>
            <a:pPr algn="ctr"/>
            <a:t>89,850</a:t>
          </a:fld>
          <a:endParaRPr lang="en-US" sz="2000" b="1">
            <a:solidFill>
              <a:schemeClr val="bg1"/>
            </a:solidFill>
          </a:endParaRPr>
        </a:p>
      </xdr:txBody>
    </xdr:sp>
    <xdr:clientData/>
  </xdr:twoCellAnchor>
  <xdr:oneCellAnchor>
    <xdr:from>
      <xdr:col>2</xdr:col>
      <xdr:colOff>358141</xdr:colOff>
      <xdr:row>18</xdr:row>
      <xdr:rowOff>53340</xdr:rowOff>
    </xdr:from>
    <xdr:ext cx="960119" cy="251460"/>
    <xdr:sp macro="" textlink="">
      <xdr:nvSpPr>
        <xdr:cNvPr id="29" name="TextBox 28">
          <a:extLst>
            <a:ext uri="{FF2B5EF4-FFF2-40B4-BE49-F238E27FC236}">
              <a16:creationId xmlns:a16="http://schemas.microsoft.com/office/drawing/2014/main" id="{497D90B9-F2BE-4EFE-9474-73ABE03D3E97}"/>
            </a:ext>
          </a:extLst>
        </xdr:cNvPr>
        <xdr:cNvSpPr txBox="1"/>
      </xdr:nvSpPr>
      <xdr:spPr>
        <a:xfrm>
          <a:off x="640081" y="3345180"/>
          <a:ext cx="960119"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mj-lt"/>
            </a:rPr>
            <a:t>Duration   </a:t>
          </a:r>
          <a:endParaRPr lang="en-GB" sz="1100">
            <a:ln>
              <a:noFill/>
            </a:ln>
            <a:solidFill>
              <a:schemeClr val="bg1">
                <a:lumMod val="95000"/>
              </a:schemeClr>
            </a:solidFill>
            <a:latin typeface="+mj-lt"/>
          </a:endParaRPr>
        </a:p>
      </xdr:txBody>
    </xdr:sp>
    <xdr:clientData/>
  </xdr:oneCellAnchor>
  <xdr:oneCellAnchor>
    <xdr:from>
      <xdr:col>2</xdr:col>
      <xdr:colOff>358140</xdr:colOff>
      <xdr:row>22</xdr:row>
      <xdr:rowOff>0</xdr:rowOff>
    </xdr:from>
    <xdr:ext cx="640080" cy="220980"/>
    <xdr:sp macro="" textlink="Pivots!C12">
      <xdr:nvSpPr>
        <xdr:cNvPr id="31" name="TextBox 30">
          <a:extLst>
            <a:ext uri="{FF2B5EF4-FFF2-40B4-BE49-F238E27FC236}">
              <a16:creationId xmlns:a16="http://schemas.microsoft.com/office/drawing/2014/main" id="{B137F51E-0434-4121-851E-74F4DB3E62F0}"/>
            </a:ext>
          </a:extLst>
        </xdr:cNvPr>
        <xdr:cNvSpPr txBox="1"/>
      </xdr:nvSpPr>
      <xdr:spPr>
        <a:xfrm>
          <a:off x="640080" y="4023360"/>
          <a:ext cx="64008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32FAF44-2463-4CBC-A240-DD1117532FF6}" type="TxLink">
            <a:rPr lang="en-US" sz="1100" b="0" i="0" u="none" strike="noStrike">
              <a:solidFill>
                <a:schemeClr val="bg1"/>
              </a:solidFill>
              <a:latin typeface="Aptos"/>
            </a:rPr>
            <a:pPr algn="ctr"/>
            <a:t>17,807</a:t>
          </a:fld>
          <a:endParaRPr lang="en-GB" sz="1100">
            <a:solidFill>
              <a:schemeClr val="bg1"/>
            </a:solidFill>
          </a:endParaRPr>
        </a:p>
      </xdr:txBody>
    </xdr:sp>
    <xdr:clientData/>
  </xdr:oneCellAnchor>
  <xdr:twoCellAnchor>
    <xdr:from>
      <xdr:col>2</xdr:col>
      <xdr:colOff>0</xdr:colOff>
      <xdr:row>26</xdr:row>
      <xdr:rowOff>0</xdr:rowOff>
    </xdr:from>
    <xdr:to>
      <xdr:col>3</xdr:col>
      <xdr:colOff>647700</xdr:colOff>
      <xdr:row>31</xdr:row>
      <xdr:rowOff>91440</xdr:rowOff>
    </xdr:to>
    <xdr:sp macro="" textlink="Pivots!$D$4">
      <xdr:nvSpPr>
        <xdr:cNvPr id="32" name="Rectangle 31">
          <a:extLst>
            <a:ext uri="{FF2B5EF4-FFF2-40B4-BE49-F238E27FC236}">
              <a16:creationId xmlns:a16="http://schemas.microsoft.com/office/drawing/2014/main" id="{1122A25C-79D4-4682-8DAD-61A91200A926}"/>
            </a:ext>
          </a:extLst>
        </xdr:cNvPr>
        <xdr:cNvSpPr/>
      </xdr:nvSpPr>
      <xdr:spPr>
        <a:xfrm>
          <a:off x="281940" y="4754880"/>
          <a:ext cx="1318260" cy="1005840"/>
        </a:xfrm>
        <a:prstGeom prst="rect">
          <a:avLst/>
        </a:prstGeom>
        <a:ln>
          <a:noFill/>
        </a:ln>
        <a:effectLst>
          <a:outerShdw blurRad="254000" dist="127000" dir="2700000" algn="t"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algn="ctr"/>
          <a:fld id="{BE4FDC29-ED8B-4264-B14A-C22CF4D80ABB}" type="TxLink">
            <a:rPr lang="en-US" sz="2000" b="1" i="0" u="none" strike="noStrike">
              <a:solidFill>
                <a:schemeClr val="bg1"/>
              </a:solidFill>
              <a:latin typeface="Aptos"/>
            </a:rPr>
            <a:pPr algn="ctr"/>
            <a:t>3.9</a:t>
          </a:fld>
          <a:endParaRPr lang="en-US" sz="2000" b="1">
            <a:solidFill>
              <a:schemeClr val="bg1"/>
            </a:solidFill>
          </a:endParaRPr>
        </a:p>
      </xdr:txBody>
    </xdr:sp>
    <xdr:clientData/>
  </xdr:twoCellAnchor>
  <xdr:oneCellAnchor>
    <xdr:from>
      <xdr:col>2</xdr:col>
      <xdr:colOff>281941</xdr:colOff>
      <xdr:row>26</xdr:row>
      <xdr:rowOff>68580</xdr:rowOff>
    </xdr:from>
    <xdr:ext cx="960119" cy="251460"/>
    <xdr:sp macro="" textlink="">
      <xdr:nvSpPr>
        <xdr:cNvPr id="33" name="TextBox 32">
          <a:extLst>
            <a:ext uri="{FF2B5EF4-FFF2-40B4-BE49-F238E27FC236}">
              <a16:creationId xmlns:a16="http://schemas.microsoft.com/office/drawing/2014/main" id="{4420D3E0-F2EB-464D-8BF5-02B4BF26B073}"/>
            </a:ext>
          </a:extLst>
        </xdr:cNvPr>
        <xdr:cNvSpPr txBox="1"/>
      </xdr:nvSpPr>
      <xdr:spPr>
        <a:xfrm>
          <a:off x="563881" y="4823460"/>
          <a:ext cx="960119"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solidFill>
                <a:schemeClr val="bg1"/>
              </a:solidFill>
              <a:latin typeface="+mj-lt"/>
            </a:rPr>
            <a:t> </a:t>
          </a:r>
          <a:r>
            <a:rPr lang="en-GB" sz="1100">
              <a:ln>
                <a:noFill/>
              </a:ln>
              <a:solidFill>
                <a:schemeClr val="bg1">
                  <a:lumMod val="95000"/>
                </a:schemeClr>
              </a:solidFill>
              <a:latin typeface="+mj-lt"/>
            </a:rPr>
            <a:t>Avg.</a:t>
          </a:r>
          <a:r>
            <a:rPr lang="en-GB" sz="1100" baseline="0">
              <a:ln>
                <a:noFill/>
              </a:ln>
              <a:solidFill>
                <a:schemeClr val="bg1">
                  <a:lumMod val="95000"/>
                </a:schemeClr>
              </a:solidFill>
              <a:latin typeface="+mj-lt"/>
            </a:rPr>
            <a:t> Rate</a:t>
          </a:r>
          <a:endParaRPr lang="en-GB" sz="1100">
            <a:ln>
              <a:noFill/>
            </a:ln>
            <a:solidFill>
              <a:schemeClr val="bg1">
                <a:lumMod val="95000"/>
              </a:schemeClr>
            </a:solidFill>
            <a:latin typeface="+mj-lt"/>
          </a:endParaRPr>
        </a:p>
      </xdr:txBody>
    </xdr:sp>
    <xdr:clientData/>
  </xdr:oneCellAnchor>
  <xdr:oneCellAnchor>
    <xdr:from>
      <xdr:col>2</xdr:col>
      <xdr:colOff>358140</xdr:colOff>
      <xdr:row>30</xdr:row>
      <xdr:rowOff>0</xdr:rowOff>
    </xdr:from>
    <xdr:ext cx="548640" cy="218840"/>
    <xdr:sp macro="" textlink="Pivots!D12">
      <xdr:nvSpPr>
        <xdr:cNvPr id="35" name="TextBox 34">
          <a:extLst>
            <a:ext uri="{FF2B5EF4-FFF2-40B4-BE49-F238E27FC236}">
              <a16:creationId xmlns:a16="http://schemas.microsoft.com/office/drawing/2014/main" id="{2ADBCAEE-20EA-47A9-8E96-96E45DC843B9}"/>
            </a:ext>
          </a:extLst>
        </xdr:cNvPr>
        <xdr:cNvSpPr txBox="1"/>
      </xdr:nvSpPr>
      <xdr:spPr>
        <a:xfrm>
          <a:off x="640080" y="5486400"/>
          <a:ext cx="548640" cy="218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5398604-F98C-485D-AC25-D7E1559A55A7}" type="TxLink">
            <a:rPr lang="en-US" sz="1100" b="0" i="0" u="none" strike="noStrike">
              <a:solidFill>
                <a:schemeClr val="bg1"/>
              </a:solidFill>
              <a:latin typeface="Aptos"/>
            </a:rPr>
            <a:pPr algn="ctr"/>
            <a:t>3.9</a:t>
          </a:fld>
          <a:endParaRPr lang="en-GB" sz="1100">
            <a:solidFill>
              <a:schemeClr val="bg1"/>
            </a:solidFill>
          </a:endParaRPr>
        </a:p>
      </xdr:txBody>
    </xdr:sp>
    <xdr:clientData/>
  </xdr:oneCellAnchor>
  <xdr:twoCellAnchor>
    <xdr:from>
      <xdr:col>2</xdr:col>
      <xdr:colOff>0</xdr:colOff>
      <xdr:row>34</xdr:row>
      <xdr:rowOff>0</xdr:rowOff>
    </xdr:from>
    <xdr:to>
      <xdr:col>3</xdr:col>
      <xdr:colOff>647700</xdr:colOff>
      <xdr:row>39</xdr:row>
      <xdr:rowOff>91440</xdr:rowOff>
    </xdr:to>
    <xdr:sp macro="" textlink="Pivots!$E$4">
      <xdr:nvSpPr>
        <xdr:cNvPr id="40" name="Rectangle 39">
          <a:extLst>
            <a:ext uri="{FF2B5EF4-FFF2-40B4-BE49-F238E27FC236}">
              <a16:creationId xmlns:a16="http://schemas.microsoft.com/office/drawing/2014/main" id="{94AB1E8B-0831-4993-A0B7-E53354E4E085}"/>
            </a:ext>
          </a:extLst>
        </xdr:cNvPr>
        <xdr:cNvSpPr/>
      </xdr:nvSpPr>
      <xdr:spPr>
        <a:xfrm>
          <a:off x="281940" y="6217920"/>
          <a:ext cx="1318260" cy="1005840"/>
        </a:xfrm>
        <a:prstGeom prst="rect">
          <a:avLst/>
        </a:prstGeom>
        <a:ln>
          <a:noFill/>
        </a:ln>
        <a:effectLst>
          <a:outerShdw blurRad="254000" dist="127000" dir="2700000" algn="t" rotWithShape="0">
            <a:prstClr val="black">
              <a:alpha val="50000"/>
            </a:prstClr>
          </a:outerShdw>
        </a:effectLst>
      </xdr:spPr>
      <xdr:style>
        <a:lnRef idx="3">
          <a:schemeClr val="lt1"/>
        </a:lnRef>
        <a:fillRef idx="1">
          <a:schemeClr val="accent6"/>
        </a:fillRef>
        <a:effectRef idx="1">
          <a:schemeClr val="accent6"/>
        </a:effectRef>
        <a:fontRef idx="minor">
          <a:schemeClr val="lt1"/>
        </a:fontRef>
      </xdr:style>
      <xdr:txBody>
        <a:bodyPr vertOverflow="clip" horzOverflow="clip" rtlCol="0" anchor="ctr"/>
        <a:lstStyle/>
        <a:p>
          <a:pPr marL="0" indent="0" algn="ctr"/>
          <a:fld id="{0DDAEFBF-1EB1-403A-87F9-D1C047122492}" type="TxLink">
            <a:rPr lang="en-US" sz="2000" b="1" i="0" u="none" strike="noStrike">
              <a:solidFill>
                <a:schemeClr val="bg1"/>
              </a:solidFill>
              <a:latin typeface="Aptos"/>
              <a:ea typeface="+mn-ea"/>
              <a:cs typeface="+mn-cs"/>
            </a:rPr>
            <a:pPr marL="0" indent="0" algn="ctr"/>
            <a:t>307</a:t>
          </a:fld>
          <a:endParaRPr lang="en-US" sz="2000" b="1" i="0" u="none" strike="noStrike">
            <a:solidFill>
              <a:schemeClr val="bg1"/>
            </a:solidFill>
            <a:latin typeface="Aptos"/>
            <a:ea typeface="+mn-ea"/>
            <a:cs typeface="+mn-cs"/>
          </a:endParaRPr>
        </a:p>
      </xdr:txBody>
    </xdr:sp>
    <xdr:clientData/>
  </xdr:twoCellAnchor>
  <xdr:oneCellAnchor>
    <xdr:from>
      <xdr:col>2</xdr:col>
      <xdr:colOff>167640</xdr:colOff>
      <xdr:row>34</xdr:row>
      <xdr:rowOff>53340</xdr:rowOff>
    </xdr:from>
    <xdr:ext cx="1150621" cy="251460"/>
    <xdr:sp macro="" textlink="">
      <xdr:nvSpPr>
        <xdr:cNvPr id="41" name="TextBox 40">
          <a:extLst>
            <a:ext uri="{FF2B5EF4-FFF2-40B4-BE49-F238E27FC236}">
              <a16:creationId xmlns:a16="http://schemas.microsoft.com/office/drawing/2014/main" id="{60FCAF8C-55B7-4CB6-BBA8-288507E54231}"/>
            </a:ext>
          </a:extLst>
        </xdr:cNvPr>
        <xdr:cNvSpPr txBox="1"/>
      </xdr:nvSpPr>
      <xdr:spPr>
        <a:xfrm>
          <a:off x="449580" y="6271260"/>
          <a:ext cx="1150621" cy="251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a:ln>
                <a:noFill/>
              </a:ln>
              <a:solidFill>
                <a:schemeClr val="bg1"/>
              </a:solidFill>
              <a:latin typeface="+mj-lt"/>
            </a:rPr>
            <a:t> Happy</a:t>
          </a:r>
          <a:r>
            <a:rPr lang="en-GB" sz="1100" baseline="0">
              <a:ln>
                <a:noFill/>
              </a:ln>
              <a:solidFill>
                <a:schemeClr val="bg1"/>
              </a:solidFill>
              <a:latin typeface="+mj-lt"/>
            </a:rPr>
            <a:t> callers</a:t>
          </a:r>
          <a:endParaRPr lang="en-GB" sz="1100">
            <a:ln>
              <a:noFill/>
            </a:ln>
            <a:solidFill>
              <a:schemeClr val="bg1">
                <a:lumMod val="95000"/>
              </a:schemeClr>
            </a:solidFill>
            <a:latin typeface="+mj-lt"/>
          </a:endParaRPr>
        </a:p>
      </xdr:txBody>
    </xdr:sp>
    <xdr:clientData/>
  </xdr:oneCellAnchor>
  <xdr:oneCellAnchor>
    <xdr:from>
      <xdr:col>2</xdr:col>
      <xdr:colOff>358140</xdr:colOff>
      <xdr:row>38</xdr:row>
      <xdr:rowOff>0</xdr:rowOff>
    </xdr:from>
    <xdr:ext cx="548640" cy="218840"/>
    <xdr:sp macro="" textlink="Pivots!E12">
      <xdr:nvSpPr>
        <xdr:cNvPr id="43" name="TextBox 42">
          <a:extLst>
            <a:ext uri="{FF2B5EF4-FFF2-40B4-BE49-F238E27FC236}">
              <a16:creationId xmlns:a16="http://schemas.microsoft.com/office/drawing/2014/main" id="{F452ED16-E239-45B2-90A0-54C71E36B237}"/>
            </a:ext>
          </a:extLst>
        </xdr:cNvPr>
        <xdr:cNvSpPr txBox="1"/>
      </xdr:nvSpPr>
      <xdr:spPr>
        <a:xfrm>
          <a:off x="640080" y="6949440"/>
          <a:ext cx="548640" cy="218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FACBF7B-4531-41A6-9CB4-636432DC1ECC}" type="TxLink">
            <a:rPr lang="en-US" sz="1100" b="0" i="0" u="none" strike="noStrike">
              <a:solidFill>
                <a:schemeClr val="bg1"/>
              </a:solidFill>
              <a:latin typeface="Aptos"/>
              <a:ea typeface="+mn-ea"/>
              <a:cs typeface="+mn-cs"/>
            </a:rPr>
            <a:pPr marL="0" indent="0" algn="ctr"/>
            <a:t>62</a:t>
          </a:fld>
          <a:endParaRPr lang="en-GB" sz="1100" b="0" i="0" u="none" strike="noStrike">
            <a:solidFill>
              <a:schemeClr val="bg1"/>
            </a:solidFill>
            <a:latin typeface="Aptos"/>
            <a:ea typeface="+mn-ea"/>
            <a:cs typeface="+mn-cs"/>
          </a:endParaRPr>
        </a:p>
      </xdr:txBody>
    </xdr:sp>
    <xdr:clientData/>
  </xdr:oneCellAnchor>
  <xdr:twoCellAnchor editAs="oneCell">
    <xdr:from>
      <xdr:col>2</xdr:col>
      <xdr:colOff>0</xdr:colOff>
      <xdr:row>34</xdr:row>
      <xdr:rowOff>60961</xdr:rowOff>
    </xdr:from>
    <xdr:to>
      <xdr:col>2</xdr:col>
      <xdr:colOff>281940</xdr:colOff>
      <xdr:row>35</xdr:row>
      <xdr:rowOff>160021</xdr:rowOff>
    </xdr:to>
    <xdr:pic>
      <xdr:nvPicPr>
        <xdr:cNvPr id="45" name="Graphic 44" descr="Star-struck face outline with solid fill">
          <a:extLst>
            <a:ext uri="{FF2B5EF4-FFF2-40B4-BE49-F238E27FC236}">
              <a16:creationId xmlns:a16="http://schemas.microsoft.com/office/drawing/2014/main" id="{BC963CC8-E654-40FE-85C5-AF7626197BC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40" y="6278881"/>
          <a:ext cx="281940" cy="281940"/>
        </a:xfrm>
        <a:prstGeom prst="rect">
          <a:avLst/>
        </a:prstGeom>
      </xdr:spPr>
    </xdr:pic>
    <xdr:clientData/>
  </xdr:twoCellAnchor>
  <xdr:twoCellAnchor editAs="oneCell">
    <xdr:from>
      <xdr:col>2</xdr:col>
      <xdr:colOff>7620</xdr:colOff>
      <xdr:row>26</xdr:row>
      <xdr:rowOff>0</xdr:rowOff>
    </xdr:from>
    <xdr:to>
      <xdr:col>2</xdr:col>
      <xdr:colOff>383592</xdr:colOff>
      <xdr:row>28</xdr:row>
      <xdr:rowOff>101668</xdr:rowOff>
    </xdr:to>
    <xdr:pic>
      <xdr:nvPicPr>
        <xdr:cNvPr id="46" name="Graphic 45" descr="Rating Star with solid fill">
          <a:extLst>
            <a:ext uri="{FF2B5EF4-FFF2-40B4-BE49-F238E27FC236}">
              <a16:creationId xmlns:a16="http://schemas.microsoft.com/office/drawing/2014/main" id="{047E319D-4309-439A-A8C9-95E722C4843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289560" y="4754880"/>
          <a:ext cx="365760" cy="398342"/>
        </a:xfrm>
        <a:prstGeom prst="rect">
          <a:avLst/>
        </a:prstGeom>
      </xdr:spPr>
    </xdr:pic>
    <xdr:clientData/>
  </xdr:twoCellAnchor>
  <xdr:twoCellAnchor editAs="oneCell">
    <xdr:from>
      <xdr:col>2</xdr:col>
      <xdr:colOff>15240</xdr:colOff>
      <xdr:row>18</xdr:row>
      <xdr:rowOff>83821</xdr:rowOff>
    </xdr:from>
    <xdr:to>
      <xdr:col>2</xdr:col>
      <xdr:colOff>342900</xdr:colOff>
      <xdr:row>19</xdr:row>
      <xdr:rowOff>167641</xdr:rowOff>
    </xdr:to>
    <xdr:pic>
      <xdr:nvPicPr>
        <xdr:cNvPr id="47" name="Graphic 46" descr="Hourglass Finished with solid fill">
          <a:extLst>
            <a:ext uri="{FF2B5EF4-FFF2-40B4-BE49-F238E27FC236}">
              <a16:creationId xmlns:a16="http://schemas.microsoft.com/office/drawing/2014/main" id="{FC6E24C0-DFEC-420F-8773-38F27BA8532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97180" y="3375661"/>
          <a:ext cx="327660" cy="266700"/>
        </a:xfrm>
        <a:prstGeom prst="rect">
          <a:avLst/>
        </a:prstGeom>
      </xdr:spPr>
    </xdr:pic>
    <xdr:clientData/>
  </xdr:twoCellAnchor>
  <xdr:twoCellAnchor editAs="oneCell">
    <xdr:from>
      <xdr:col>2</xdr:col>
      <xdr:colOff>38100</xdr:colOff>
      <xdr:row>10</xdr:row>
      <xdr:rowOff>53340</xdr:rowOff>
    </xdr:from>
    <xdr:to>
      <xdr:col>2</xdr:col>
      <xdr:colOff>373380</xdr:colOff>
      <xdr:row>11</xdr:row>
      <xdr:rowOff>165563</xdr:rowOff>
    </xdr:to>
    <xdr:pic>
      <xdr:nvPicPr>
        <xdr:cNvPr id="48" name="Graphic 47" descr="Shopping cart with solid fill">
          <a:extLst>
            <a:ext uri="{FF2B5EF4-FFF2-40B4-BE49-F238E27FC236}">
              <a16:creationId xmlns:a16="http://schemas.microsoft.com/office/drawing/2014/main" id="{D432BD17-9434-4C7B-A2BF-200DEB68033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20040" y="1882140"/>
          <a:ext cx="335280" cy="295102"/>
        </a:xfrm>
        <a:prstGeom prst="rect">
          <a:avLst/>
        </a:prstGeom>
      </xdr:spPr>
    </xdr:pic>
    <xdr:clientData/>
  </xdr:twoCellAnchor>
  <xdr:twoCellAnchor editAs="oneCell">
    <xdr:from>
      <xdr:col>12</xdr:col>
      <xdr:colOff>47621</xdr:colOff>
      <xdr:row>19</xdr:row>
      <xdr:rowOff>170318</xdr:rowOff>
    </xdr:from>
    <xdr:to>
      <xdr:col>14</xdr:col>
      <xdr:colOff>32657</xdr:colOff>
      <xdr:row>29</xdr:row>
      <xdr:rowOff>108856</xdr:rowOff>
    </xdr:to>
    <mc:AlternateContent xmlns:mc="http://schemas.openxmlformats.org/markup-compatibility/2006" xmlns:a14="http://schemas.microsoft.com/office/drawing/2010/main">
      <mc:Choice Requires="a14">
        <xdr:graphicFrame macro="">
          <xdr:nvGraphicFramePr>
            <xdr:cNvPr id="49" name="Representative">
              <a:extLst>
                <a:ext uri="{FF2B5EF4-FFF2-40B4-BE49-F238E27FC236}">
                  <a16:creationId xmlns:a16="http://schemas.microsoft.com/office/drawing/2014/main" id="{C56C4E7B-3B29-4615-A1CA-99E80C699BF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030725" y="3866587"/>
              <a:ext cx="1327066" cy="17696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496453</xdr:colOff>
      <xdr:row>2</xdr:row>
      <xdr:rowOff>80818</xdr:rowOff>
    </xdr:from>
    <xdr:to>
      <xdr:col>11</xdr:col>
      <xdr:colOff>380999</xdr:colOff>
      <xdr:row>16</xdr:row>
      <xdr:rowOff>128649</xdr:rowOff>
    </xdr:to>
    <xdr:graphicFrame macro="">
      <xdr:nvGraphicFramePr>
        <xdr:cNvPr id="50" name="Chart 49">
          <a:extLst>
            <a:ext uri="{FF2B5EF4-FFF2-40B4-BE49-F238E27FC236}">
              <a16:creationId xmlns:a16="http://schemas.microsoft.com/office/drawing/2014/main" id="{C41EF8C1-4581-4511-9594-293010707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383864</xdr:colOff>
      <xdr:row>3</xdr:row>
      <xdr:rowOff>124899</xdr:rowOff>
    </xdr:from>
    <xdr:to>
      <xdr:col>14</xdr:col>
      <xdr:colOff>32657</xdr:colOff>
      <xdr:row>15</xdr:row>
      <xdr:rowOff>92815</xdr:rowOff>
    </xdr:to>
    <xdr:graphicFrame macro="">
      <xdr:nvGraphicFramePr>
        <xdr:cNvPr id="51" name="Chart 50">
          <a:extLst>
            <a:ext uri="{FF2B5EF4-FFF2-40B4-BE49-F238E27FC236}">
              <a16:creationId xmlns:a16="http://schemas.microsoft.com/office/drawing/2014/main" id="{D9270D31-5EBD-48CF-8D74-3316D08CCF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488867</xdr:colOff>
      <xdr:row>18</xdr:row>
      <xdr:rowOff>0</xdr:rowOff>
    </xdr:from>
    <xdr:to>
      <xdr:col>8</xdr:col>
      <xdr:colOff>457201</xdr:colOff>
      <xdr:row>39</xdr:row>
      <xdr:rowOff>174171</xdr:rowOff>
    </xdr:to>
    <xdr:graphicFrame macro="">
      <xdr:nvGraphicFramePr>
        <xdr:cNvPr id="52" name="Chart 51">
          <a:extLst>
            <a:ext uri="{FF2B5EF4-FFF2-40B4-BE49-F238E27FC236}">
              <a16:creationId xmlns:a16="http://schemas.microsoft.com/office/drawing/2014/main" id="{B9A6EAD6-253A-40BB-9352-B22E8F033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381000</xdr:colOff>
      <xdr:row>18</xdr:row>
      <xdr:rowOff>10884</xdr:rowOff>
    </xdr:from>
    <xdr:to>
      <xdr:col>12</xdr:col>
      <xdr:colOff>10886</xdr:colOff>
      <xdr:row>39</xdr:row>
      <xdr:rowOff>174171</xdr:rowOff>
    </xdr:to>
    <xdr:graphicFrame macro="">
      <xdr:nvGraphicFramePr>
        <xdr:cNvPr id="53" name="Chart 52">
          <a:extLst>
            <a:ext uri="{FF2B5EF4-FFF2-40B4-BE49-F238E27FC236}">
              <a16:creationId xmlns:a16="http://schemas.microsoft.com/office/drawing/2014/main" id="{91FB1234-0723-4A3C-8CC7-A07B0A793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1460</xdr:colOff>
      <xdr:row>2</xdr:row>
      <xdr:rowOff>107680</xdr:rowOff>
    </xdr:from>
    <xdr:to>
      <xdr:col>18</xdr:col>
      <xdr:colOff>87087</xdr:colOff>
      <xdr:row>16</xdr:row>
      <xdr:rowOff>183880</xdr:rowOff>
    </xdr:to>
    <xdr:graphicFrame macro="">
      <xdr:nvGraphicFramePr>
        <xdr:cNvPr id="54" name="Chart 53">
          <a:extLst>
            <a:ext uri="{FF2B5EF4-FFF2-40B4-BE49-F238E27FC236}">
              <a16:creationId xmlns:a16="http://schemas.microsoft.com/office/drawing/2014/main" id="{79D492B9-4C2B-42F9-B57E-D75F91690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228601</xdr:colOff>
      <xdr:row>2</xdr:row>
      <xdr:rowOff>97972</xdr:rowOff>
    </xdr:from>
    <xdr:to>
      <xdr:col>22</xdr:col>
      <xdr:colOff>2</xdr:colOff>
      <xdr:row>17</xdr:row>
      <xdr:rowOff>0</xdr:rowOff>
    </xdr:to>
    <xdr:graphicFrame macro="">
      <xdr:nvGraphicFramePr>
        <xdr:cNvPr id="55" name="Chart 54">
          <a:extLst>
            <a:ext uri="{FF2B5EF4-FFF2-40B4-BE49-F238E27FC236}">
              <a16:creationId xmlns:a16="http://schemas.microsoft.com/office/drawing/2014/main" id="{F58FF4FB-849B-4463-A0E9-1F0BEF565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130629</xdr:colOff>
          <xdr:row>30</xdr:row>
          <xdr:rowOff>10884</xdr:rowOff>
        </xdr:from>
        <xdr:to>
          <xdr:col>14</xdr:col>
          <xdr:colOff>250371</xdr:colOff>
          <xdr:row>34</xdr:row>
          <xdr:rowOff>160986</xdr:rowOff>
        </xdr:to>
        <xdr:pic>
          <xdr:nvPicPr>
            <xdr:cNvPr id="57" name="Picture 56">
              <a:extLst>
                <a:ext uri="{FF2B5EF4-FFF2-40B4-BE49-F238E27FC236}">
                  <a16:creationId xmlns:a16="http://schemas.microsoft.com/office/drawing/2014/main" id="{5AE14EBD-0026-FECB-AF0B-70DB78235710}"/>
                </a:ext>
              </a:extLst>
            </xdr:cNvPr>
            <xdr:cNvPicPr>
              <a:picLocks noChangeAspect="1"/>
              <a:extLst>
                <a:ext uri="{84589F7E-364E-4C9E-8A38-B11213B215E9}">
                  <a14:cameraTool cellRange="Img_Link" spid="_x0000_s3209"/>
                </a:ext>
              </a:extLst>
            </xdr:cNvPicPr>
          </xdr:nvPicPr>
          <xdr:blipFill>
            <a:blip xmlns:r="http://schemas.openxmlformats.org/officeDocument/2006/relationships" r:embed="rId17"/>
            <a:stretch>
              <a:fillRect/>
            </a:stretch>
          </xdr:blipFill>
          <xdr:spPr>
            <a:xfrm>
              <a:off x="7063756" y="5731250"/>
              <a:ext cx="1450559" cy="879905"/>
            </a:xfrm>
            <a:prstGeom prst="rect">
              <a:avLst/>
            </a:prstGeom>
            <a:ln>
              <a:noFill/>
            </a:ln>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28.071830439818" backgroundQuery="1" createdVersion="8" refreshedVersion="8" minRefreshableVersion="3" recordCount="0" supportSubquery="1" supportAdvancedDrill="1" xr:uid="{CE5C929B-83B8-45F0-A2EA-4623306A019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27.969434375002" backgroundQuery="1" createdVersion="8" refreshedVersion="8" minRefreshableVersion="3" recordCount="0" supportSubquery="1" supportAdvancedDrill="1" xr:uid="{B0328F20-5318-488F-825E-B4DD5CBC3545}">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Rating]" caption="5* Rating" numFmtId="0" hierarchy="21"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28.678394560186" backgroundQuery="1" createdVersion="8" refreshedVersion="8" minRefreshableVersion="3" recordCount="0" supportSubquery="1" supportAdvancedDrill="1" xr:uid="{CB69B27B-D31F-44B2-BD5E-77552F38519B}">
  <cacheSource type="external" connectionId="1"/>
  <cacheFields count="4">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28.700177662038" backgroundQuery="1" createdVersion="8" refreshedVersion="8" minRefreshableVersion="3" recordCount="0" supportSubquery="1" supportAdvancedDrill="1" xr:uid="{F14CBE53-6096-4970-9DFD-4C40AC75DBBB}">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33.6160431713" backgroundQuery="1" createdVersion="8" refreshedVersion="8" minRefreshableVersion="3" recordCount="0" supportSubquery="1" supportAdvancedDrill="1" xr:uid="{DAC9D2F7-958A-4941-9E3A-C625EF47E4AB}">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Rating]" caption="5* Rating" numFmtId="0" hierarchy="21"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Rating]" caption="5* Rating"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33.616045717594" backgroundQuery="1" createdVersion="8" refreshedVersion="8" minRefreshableVersion="3" recordCount="0" supportSubquery="1" supportAdvancedDrill="1" xr:uid="{010C4CAF-F618-4643-96BF-A7E7F848DFC9}">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33.616047685187" backgroundQuery="1" createdVersion="8" refreshedVersion="8" minRefreshableVersion="3" recordCount="0" supportSubquery="1" supportAdvancedDrill="1" xr:uid="{52E67CCB-A64F-4382-9D28-1F8F41D03EEE}">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33.616049189812" backgroundQuery="1" createdVersion="8" refreshedVersion="8" minRefreshableVersion="3" recordCount="0" supportSubquery="1" supportAdvancedDrill="1" xr:uid="{951E7F32-F977-4DEB-A39B-ECF7367C2B41}">
  <cacheSource type="external" connectionId="1"/>
  <cacheFields count="1">
    <cacheField name="[calls].[Representative].[Representative]" caption="Representative" numFmtId="0" hierarchy="3" level="1">
      <sharedItems count="1">
        <s v="R04"/>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33.61605138889" backgroundQuery="1" createdVersion="8" refreshedVersion="8" minRefreshableVersion="3" recordCount="0" supportSubquery="1" supportAdvancedDrill="1" xr:uid="{395AF0A6-6FAD-4DAD-B8AE-4AFD731D4335}">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hidden="1">
      <extLst>
        <ext xmlns:x15="http://schemas.microsoft.com/office/spreadsheetml/2010/11/main" uri="{B97F6D7D-B522-45F9-BDA1-12C45D357490}">
          <x15:cacheHierarchy aggregatedColumn="2"/>
        </ext>
      </extLst>
    </cacheHierarchy>
    <cacheHierarchy uniqueName="[Measures].[Sum of FY]" caption="Sum of FY" measure="1" displayFolder="" measureGroup="calls" count="0" hidden="1">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v singh" refreshedDate="46027.969429629629" backgroundQuery="1" createdVersion="3" refreshedVersion="8" minRefreshableVersion="3" recordCount="0" supportSubquery="1" supportAdvancedDrill="1" xr:uid="{BE5215A4-6A37-4A2B-A0A0-9DA917655E15}">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Sum of Duration]" caption="Sum of Duration" measure="1" displayFolder="" measureGroup="calls" count="0">
      <extLst>
        <ext xmlns:x15="http://schemas.microsoft.com/office/spreadsheetml/2010/11/main" uri="{B97F6D7D-B522-45F9-BDA1-12C45D357490}">
          <x15:cacheHierarchy aggregatedColumn="2"/>
        </ext>
      </extLst>
    </cacheHierarchy>
    <cacheHierarchy uniqueName="[Measures].[Sum of FY]" caption="Sum of FY" measure="1" displayFolder="" measureGroup="calls" count="0">
      <extLst>
        <ext xmlns:x15="http://schemas.microsoft.com/office/spreadsheetml/2010/11/main" uri="{B97F6D7D-B522-45F9-BDA1-12C45D357490}">
          <x15:cacheHierarchy aggregatedColumn="7"/>
        </ext>
      </extLst>
    </cacheHierarchy>
    <cacheHierarchy uniqueName="[Measures].[Sum of Rating rounded]" caption="Sum of Rating rounded" measure="1" displayFolder="" measureGroup="calls" count="0">
      <extLst>
        <ext xmlns:x15="http://schemas.microsoft.com/office/spreadsheetml/2010/11/main" uri="{B97F6D7D-B522-45F9-BDA1-12C45D357490}">
          <x15:cacheHierarchy aggregatedColumn="10"/>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Rating]" caption="5* Rating"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563846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362231-6288-4BF5-9D3E-F734596EBDE8}" name="Monthly Trend" cacheId="10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9:C3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6">
    <chartFormat chart="7" format="2"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7EBE52-82CE-49A8-A900-7E6BE020ECD8}" name="Female vs ma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9:H54" firstHeaderRow="1" firstDataRow="2"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3">
    <chartFormat chart="4" format="4" series="1">
      <pivotArea type="data" outline="0" fieldPosition="0">
        <references count="2">
          <reference field="4294967294" count="1" selected="0">
            <x v="0"/>
          </reference>
          <reference field="0" count="1" selected="0">
            <x v="0"/>
          </reference>
        </references>
      </pivotArea>
    </chartFormat>
    <chartFormat chart="4" format="5" series="1">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1"/>
          </reference>
        </references>
      </pivotArea>
    </chartFormat>
  </chartFormats>
  <pivotHierarchies count="30">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4FA9A9-5438-4B92-8CCD-2A0445CCC92E}" name="REP PIVOT" cacheId="10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0F47EA-512D-4672-8585-1A38559E32E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9D9EF5-32EB-48AD-8502-4375D426953A}" name="Selected Rep" cacheId="110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49:A5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3">
    <format dxfId="272">
      <pivotArea dataOnly="0" labelOnly="1" fieldPosition="0">
        <references count="1">
          <reference field="0" count="0"/>
        </references>
      </pivotArea>
    </format>
    <format dxfId="271">
      <pivotArea dataOnly="0" labelOnly="1" fieldPosition="0">
        <references count="1">
          <reference field="0" count="0"/>
        </references>
      </pivotArea>
    </format>
    <format dxfId="270">
      <pivotArea dataOnly="0" labelOnly="1" fieldPosition="0">
        <references count="1">
          <reference field="0" count="0"/>
        </references>
      </pivotArea>
    </format>
  </format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72BBB8-50C8-4AEA-B6BA-64C22F629331}" name="Repps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4B6E2E-B366-42CF-B1D0-DA213550CFCA}" name="Weekly Trend" cacheId="10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2">
  <location ref="G19:H27"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8">
    <chartFormat chart="46" format="2" series="1">
      <pivotArea type="data" outline="0" fieldPosition="0">
        <references count="1">
          <reference field="4294967294" count="1" selected="0">
            <x v="0"/>
          </reference>
        </references>
      </pivotArea>
    </chartFormat>
    <chartFormat chart="46" format="3">
      <pivotArea type="data" outline="0" fieldPosition="0">
        <references count="2">
          <reference field="4294967294" count="1" selected="0">
            <x v="0"/>
          </reference>
          <reference field="1" count="1" selected="0">
            <x v="6"/>
          </reference>
        </references>
      </pivotArea>
    </chartFormat>
    <chartFormat chart="46" format="4">
      <pivotArea type="data" outline="0" fieldPosition="0">
        <references count="2">
          <reference field="4294967294" count="1" selected="0">
            <x v="0"/>
          </reference>
          <reference field="1" count="1" selected="0">
            <x v="5"/>
          </reference>
        </references>
      </pivotArea>
    </chartFormat>
    <chartFormat chart="46" format="5">
      <pivotArea type="data" outline="0" fieldPosition="0">
        <references count="2">
          <reference field="4294967294" count="1" selected="0">
            <x v="0"/>
          </reference>
          <reference field="1" count="1" selected="0">
            <x v="4"/>
          </reference>
        </references>
      </pivotArea>
    </chartFormat>
    <chartFormat chart="46" format="6">
      <pivotArea type="data" outline="0" fieldPosition="0">
        <references count="2">
          <reference field="4294967294" count="1" selected="0">
            <x v="0"/>
          </reference>
          <reference field="1" count="1" selected="0">
            <x v="3"/>
          </reference>
        </references>
      </pivotArea>
    </chartFormat>
    <chartFormat chart="46" format="7">
      <pivotArea type="data" outline="0" fieldPosition="0">
        <references count="2">
          <reference field="4294967294" count="1" selected="0">
            <x v="0"/>
          </reference>
          <reference field="1" count="1" selected="0">
            <x v="1"/>
          </reference>
        </references>
      </pivotArea>
    </chartFormat>
    <chartFormat chart="46" format="8">
      <pivotArea type="data" outline="0" fieldPosition="0">
        <references count="2">
          <reference field="4294967294" count="1" selected="0">
            <x v="0"/>
          </reference>
          <reference field="1" count="1" selected="0">
            <x v="2"/>
          </reference>
        </references>
      </pivotArea>
    </chartFormat>
    <chartFormat chart="46" format="9">
      <pivotArea type="data" outline="0" fieldPosition="0">
        <references count="2">
          <reference field="4294967294" count="1" selected="0">
            <x v="0"/>
          </reference>
          <reference field="1"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 (1).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8C994F-5FC8-457A-B607-B4A1E387D8A4}" name="PivotTable10"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13">
  <location ref="E58:K7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D6D9D4-4B28-4A77-B87B-589DF2C6CA9C}" name="Satisfaction rating" cacheId="110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57:B63"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E24CB714-70C8-4FDE-A60D-D73A264B22C6}" sourceName="[calls].[Representative]">
  <pivotTables>
    <pivotTable tabId="7" name="REP PIVOT"/>
    <pivotTable tabId="7" name="Monthly Trend"/>
    <pivotTable tabId="7" name="Weekly Trend"/>
    <pivotTable tabId="7" name="Selected Rep"/>
    <pivotTable tabId="7" name="Satisfaction rating"/>
  </pivotTables>
  <data>
    <olap pivotCacheId="135638463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EC023E80-F8DA-4DFD-A438-554635158A21}" cache="Slicer_Representative" caption="Representative" level="1" style="SlicerStyleDark6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69"/>
    <tableColumn id="5" xr3:uid="{5A35565E-8707-4DED-AD15-A0669D67B382}" name="Date of Call" dataDxfId="268"/>
    <tableColumn id="6" xr3:uid="{F2E4F158-B41F-47BC-8DF8-DFCADFEE4E40}" name="Purchase Amount"/>
    <tableColumn id="7" xr3:uid="{04B291B5-47BD-4F78-8FD8-D1551CCA6BD9}" name="Satisfaction Rating"/>
    <tableColumn id="8" xr3:uid="{6E4123C0-0B17-43B8-A142-A1E540CE974C}" name="FY" dataDxfId="267">
      <calculatedColumnFormula>IF(MONTH(calls[[#This Row],[Date of Call]])&lt;=6, YEAR(calls[[#This Row],[Date of Call]]), YEAR(calls[[#This Row],[Date of Call]])+1)</calculatedColumnFormula>
    </tableColumn>
    <tableColumn id="9" xr3:uid="{199FA271-5E9B-46CE-9BC6-2801F92CD17E}" name="Day of week" dataDxfId="266">
      <calculatedColumnFormula>TEXT(calls[[#This Row],[Date of Call]],"DDDD")</calculatedColumnFormula>
    </tableColumn>
    <tableColumn id="10" xr3:uid="{328CDB09-95B8-4D5E-9ED9-EF0D363735A1}" name="Duration Bucket" dataDxfId="26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264">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263" headerRowBorderDxfId="262" tableBorderDxfId="261" totalsRowBorderDxfId="260">
  <autoFilter ref="Q3:T18" xr:uid="{27158F51-A707-4171-8A04-81FB0AABCBA5}"/>
  <tableColumns count="4">
    <tableColumn id="1" xr3:uid="{02688061-6A8C-4E23-B7FF-D00CD8B58CAC}" name="Customer ID" dataDxfId="259"/>
    <tableColumn id="2" xr3:uid="{771678B6-DB44-426B-9874-B4E421A440D5}" name="Gedner" dataDxfId="258"/>
    <tableColumn id="3" xr3:uid="{B0D41C62-587E-494D-B49A-603F2C05F8D3}" name="Age" dataDxfId="257"/>
    <tableColumn id="4" xr3:uid="{663F92D6-FE31-4D81-9E01-8D066DDC8A88}" name="City" dataDxfId="25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D356D-93EE-4A30-8565-F1E6CACFDE36}">
  <dimension ref="A3:P77"/>
  <sheetViews>
    <sheetView topLeftCell="A57" zoomScale="80" zoomScaleNormal="80" workbookViewId="0">
      <selection activeCell="N62" sqref="N62"/>
    </sheetView>
  </sheetViews>
  <sheetFormatPr defaultRowHeight="14.4" x14ac:dyDescent="0.3"/>
  <cols>
    <col min="1" max="1" width="13.09765625" bestFit="1" customWidth="1"/>
    <col min="2" max="2" width="10" bestFit="1" customWidth="1"/>
    <col min="3" max="3" width="11" bestFit="1" customWidth="1"/>
    <col min="4" max="4" width="10.3984375" bestFit="1" customWidth="1"/>
    <col min="5" max="5" width="8.59765625" bestFit="1" customWidth="1"/>
    <col min="6" max="6" width="16.3984375" bestFit="1" customWidth="1"/>
    <col min="7" max="7" width="13.09765625" bestFit="1" customWidth="1"/>
    <col min="8" max="8" width="10" bestFit="1" customWidth="1"/>
    <col min="9" max="9" width="7.09765625" bestFit="1" customWidth="1"/>
    <col min="10" max="10" width="6.3984375" bestFit="1" customWidth="1"/>
    <col min="11" max="11" width="10.8984375" bestFit="1" customWidth="1"/>
    <col min="12" max="17" width="9.296875" bestFit="1" customWidth="1"/>
    <col min="18" max="22" width="8.296875" bestFit="1" customWidth="1"/>
    <col min="23" max="32" width="9.296875" bestFit="1" customWidth="1"/>
    <col min="33" max="36" width="8.296875" bestFit="1" customWidth="1"/>
    <col min="37" max="49" width="9.296875" bestFit="1" customWidth="1"/>
    <col min="50" max="54" width="8.296875" bestFit="1" customWidth="1"/>
    <col min="55" max="63" width="9.296875" bestFit="1" customWidth="1"/>
    <col min="64" max="65" width="8.296875" bestFit="1" customWidth="1"/>
    <col min="66" max="70" width="9.296875" bestFit="1" customWidth="1"/>
    <col min="71" max="71" width="8.296875" bestFit="1" customWidth="1"/>
    <col min="72" max="79" width="9.296875" bestFit="1" customWidth="1"/>
    <col min="80" max="83" width="8.296875" bestFit="1" customWidth="1"/>
    <col min="84" max="89" width="9.296875" bestFit="1" customWidth="1"/>
    <col min="90" max="90" width="8.296875" bestFit="1" customWidth="1"/>
    <col min="91" max="96" width="9.296875" bestFit="1" customWidth="1"/>
    <col min="97" max="101" width="8.296875" bestFit="1" customWidth="1"/>
    <col min="102" max="117" width="9.296875" bestFit="1" customWidth="1"/>
    <col min="118" max="128" width="10.296875" bestFit="1" customWidth="1"/>
    <col min="129" max="131" width="9.296875" bestFit="1" customWidth="1"/>
    <col min="132" max="140" width="10.296875" bestFit="1" customWidth="1"/>
    <col min="141" max="144" width="9.296875" bestFit="1" customWidth="1"/>
    <col min="145" max="150" width="10.296875" bestFit="1" customWidth="1"/>
    <col min="151" max="151" width="10.3984375" bestFit="1" customWidth="1"/>
  </cols>
  <sheetData>
    <row r="3" spans="1:5" x14ac:dyDescent="0.3">
      <c r="A3" t="s">
        <v>1051</v>
      </c>
      <c r="B3" t="s">
        <v>1052</v>
      </c>
      <c r="C3" t="s">
        <v>1053</v>
      </c>
      <c r="D3" t="s">
        <v>1054</v>
      </c>
      <c r="E3" t="s">
        <v>1055</v>
      </c>
    </row>
    <row r="4" spans="1:5" x14ac:dyDescent="0.3">
      <c r="A4" s="24">
        <v>1000</v>
      </c>
      <c r="B4" s="25">
        <v>96623</v>
      </c>
      <c r="C4" s="24">
        <v>89850</v>
      </c>
      <c r="D4" s="27">
        <v>3.8854000000000033</v>
      </c>
      <c r="E4" s="26">
        <v>307</v>
      </c>
    </row>
    <row r="11" spans="1:5" x14ac:dyDescent="0.3">
      <c r="A11" t="s">
        <v>1051</v>
      </c>
      <c r="B11" t="s">
        <v>1052</v>
      </c>
      <c r="C11" t="s">
        <v>1053</v>
      </c>
      <c r="D11" t="s">
        <v>1054</v>
      </c>
      <c r="E11" t="s">
        <v>1055</v>
      </c>
    </row>
    <row r="12" spans="1:5" x14ac:dyDescent="0.3">
      <c r="A12" s="24">
        <v>186</v>
      </c>
      <c r="B12" s="25">
        <v>16651</v>
      </c>
      <c r="C12" s="24">
        <v>17807</v>
      </c>
      <c r="D12" s="27">
        <v>3.8973118279569863</v>
      </c>
      <c r="E12" s="26">
        <v>62</v>
      </c>
    </row>
    <row r="19" spans="1:8" x14ac:dyDescent="0.3">
      <c r="A19" s="21" t="s">
        <v>1042</v>
      </c>
      <c r="B19" t="s">
        <v>1051</v>
      </c>
      <c r="C19" t="s">
        <v>1069</v>
      </c>
      <c r="G19" s="21" t="s">
        <v>1042</v>
      </c>
      <c r="H19" t="s">
        <v>1051</v>
      </c>
    </row>
    <row r="20" spans="1:8" x14ac:dyDescent="0.3">
      <c r="A20" s="22" t="s">
        <v>1057</v>
      </c>
      <c r="B20" s="24">
        <v>10</v>
      </c>
      <c r="C20" s="24">
        <v>10</v>
      </c>
      <c r="G20" s="22" t="s">
        <v>1047</v>
      </c>
      <c r="H20" s="24">
        <v>25</v>
      </c>
    </row>
    <row r="21" spans="1:8" x14ac:dyDescent="0.3">
      <c r="A21" s="22" t="s">
        <v>1058</v>
      </c>
      <c r="B21" s="24">
        <v>11</v>
      </c>
      <c r="C21" s="24">
        <v>11</v>
      </c>
      <c r="G21" s="22" t="s">
        <v>1045</v>
      </c>
      <c r="H21" s="24">
        <v>23</v>
      </c>
    </row>
    <row r="22" spans="1:8" x14ac:dyDescent="0.3">
      <c r="A22" s="22" t="s">
        <v>1059</v>
      </c>
      <c r="B22" s="24">
        <v>30</v>
      </c>
      <c r="C22" s="24">
        <v>30</v>
      </c>
      <c r="G22" s="22" t="s">
        <v>1049</v>
      </c>
      <c r="H22" s="24">
        <v>28</v>
      </c>
    </row>
    <row r="23" spans="1:8" x14ac:dyDescent="0.3">
      <c r="A23" s="22" t="s">
        <v>1060</v>
      </c>
      <c r="B23" s="24">
        <v>23</v>
      </c>
      <c r="C23" s="24">
        <v>23</v>
      </c>
      <c r="G23" s="22" t="s">
        <v>1050</v>
      </c>
      <c r="H23" s="24">
        <v>29</v>
      </c>
    </row>
    <row r="24" spans="1:8" x14ac:dyDescent="0.3">
      <c r="A24" s="22" t="s">
        <v>1061</v>
      </c>
      <c r="B24" s="24">
        <v>22</v>
      </c>
      <c r="C24" s="24">
        <v>22</v>
      </c>
      <c r="G24" s="22" t="s">
        <v>1048</v>
      </c>
      <c r="H24" s="24">
        <v>18</v>
      </c>
    </row>
    <row r="25" spans="1:8" x14ac:dyDescent="0.3">
      <c r="A25" s="22" t="s">
        <v>1062</v>
      </c>
      <c r="B25" s="24">
        <v>11</v>
      </c>
      <c r="C25" s="24">
        <v>11</v>
      </c>
      <c r="G25" s="22" t="s">
        <v>1044</v>
      </c>
      <c r="H25" s="24">
        <v>29</v>
      </c>
    </row>
    <row r="26" spans="1:8" x14ac:dyDescent="0.3">
      <c r="A26" s="22" t="s">
        <v>1063</v>
      </c>
      <c r="B26" s="24">
        <v>17</v>
      </c>
      <c r="C26" s="24">
        <v>17</v>
      </c>
      <c r="G26" s="22" t="s">
        <v>1046</v>
      </c>
      <c r="H26" s="24">
        <v>34</v>
      </c>
    </row>
    <row r="27" spans="1:8" x14ac:dyDescent="0.3">
      <c r="A27" s="22" t="s">
        <v>1064</v>
      </c>
      <c r="B27" s="24">
        <v>12</v>
      </c>
      <c r="C27" s="24">
        <v>12</v>
      </c>
      <c r="G27" s="22" t="s">
        <v>1043</v>
      </c>
      <c r="H27" s="24">
        <v>186</v>
      </c>
    </row>
    <row r="28" spans="1:8" x14ac:dyDescent="0.3">
      <c r="A28" s="22" t="s">
        <v>1065</v>
      </c>
      <c r="B28" s="24">
        <v>13</v>
      </c>
      <c r="C28" s="24">
        <v>13</v>
      </c>
    </row>
    <row r="29" spans="1:8" x14ac:dyDescent="0.3">
      <c r="A29" s="22" t="s">
        <v>1066</v>
      </c>
      <c r="B29" s="24">
        <v>15</v>
      </c>
      <c r="C29" s="24">
        <v>15</v>
      </c>
    </row>
    <row r="30" spans="1:8" x14ac:dyDescent="0.3">
      <c r="A30" s="22" t="s">
        <v>1067</v>
      </c>
      <c r="B30" s="24">
        <v>8</v>
      </c>
      <c r="C30" s="24">
        <v>8</v>
      </c>
    </row>
    <row r="31" spans="1:8" x14ac:dyDescent="0.3">
      <c r="A31" s="22" t="s">
        <v>1068</v>
      </c>
      <c r="B31" s="24">
        <v>14</v>
      </c>
      <c r="C31" s="24">
        <v>14</v>
      </c>
    </row>
    <row r="32" spans="1:8" x14ac:dyDescent="0.3">
      <c r="A32" s="22" t="s">
        <v>1043</v>
      </c>
      <c r="B32" s="24">
        <v>186</v>
      </c>
      <c r="C32" s="24">
        <v>186</v>
      </c>
    </row>
    <row r="35" spans="1:15" x14ac:dyDescent="0.3">
      <c r="H35" t="s">
        <v>1070</v>
      </c>
      <c r="J35" t="s">
        <v>1076</v>
      </c>
      <c r="K35" t="str">
        <f>A50</f>
        <v>R04</v>
      </c>
    </row>
    <row r="37" spans="1:15" x14ac:dyDescent="0.3">
      <c r="G37" t="s">
        <v>1071</v>
      </c>
      <c r="H37" t="s">
        <v>1072</v>
      </c>
      <c r="I37" t="s">
        <v>1073</v>
      </c>
      <c r="J37" t="s">
        <v>1074</v>
      </c>
      <c r="K37" t="s">
        <v>1075</v>
      </c>
    </row>
    <row r="38" spans="1:15" x14ac:dyDescent="0.3">
      <c r="A38" s="21" t="s">
        <v>1042</v>
      </c>
      <c r="B38" t="s">
        <v>1051</v>
      </c>
      <c r="C38" t="s">
        <v>1052</v>
      </c>
      <c r="G38" t="str">
        <f>A39</f>
        <v>R01</v>
      </c>
      <c r="H38" s="24">
        <f t="shared" ref="H38:I38" si="0">B39</f>
        <v>189</v>
      </c>
      <c r="I38" s="29">
        <f t="shared" si="0"/>
        <v>18415</v>
      </c>
      <c r="J38" t="e">
        <f>IF(G38=K35,H38,NA())</f>
        <v>#N/A</v>
      </c>
      <c r="K38" t="e">
        <f>IF(G38=$K$35,I38,NA())</f>
        <v>#N/A</v>
      </c>
    </row>
    <row r="39" spans="1:15" x14ac:dyDescent="0.3">
      <c r="A39" s="22" t="s">
        <v>11</v>
      </c>
      <c r="B39" s="24">
        <v>189</v>
      </c>
      <c r="C39" s="25">
        <v>18415</v>
      </c>
      <c r="G39" t="str">
        <f t="shared" ref="G39:G42" si="1">A40</f>
        <v>R02</v>
      </c>
      <c r="H39" s="24">
        <f t="shared" ref="H39:H42" si="2">B40</f>
        <v>218</v>
      </c>
      <c r="I39" s="29">
        <f t="shared" ref="I39:I42" si="3">C40</f>
        <v>20581</v>
      </c>
      <c r="J39" t="e">
        <f t="shared" ref="J39:J42" si="4">IF(G39=$K$35,H39,NA())</f>
        <v>#N/A</v>
      </c>
      <c r="K39" t="e">
        <f t="shared" ref="K39:K42" si="5">IF(G39=$K$35,I39,NA())</f>
        <v>#N/A</v>
      </c>
    </row>
    <row r="40" spans="1:15" x14ac:dyDescent="0.3">
      <c r="A40" s="22" t="s">
        <v>9</v>
      </c>
      <c r="B40" s="24">
        <v>218</v>
      </c>
      <c r="C40" s="25">
        <v>20581</v>
      </c>
      <c r="G40" t="str">
        <f t="shared" si="1"/>
        <v>R03</v>
      </c>
      <c r="H40" s="24">
        <f t="shared" si="2"/>
        <v>207</v>
      </c>
      <c r="I40" s="29">
        <f t="shared" si="3"/>
        <v>20872</v>
      </c>
      <c r="J40" t="e">
        <f t="shared" si="4"/>
        <v>#N/A</v>
      </c>
      <c r="K40" t="e">
        <f t="shared" si="5"/>
        <v>#N/A</v>
      </c>
    </row>
    <row r="41" spans="1:15" x14ac:dyDescent="0.3">
      <c r="A41" s="22" t="s">
        <v>6</v>
      </c>
      <c r="B41" s="24">
        <v>207</v>
      </c>
      <c r="C41" s="25">
        <v>20872</v>
      </c>
      <c r="G41" t="str">
        <f t="shared" si="1"/>
        <v>R04</v>
      </c>
      <c r="H41" s="24">
        <f t="shared" si="2"/>
        <v>186</v>
      </c>
      <c r="I41" s="29">
        <f t="shared" si="3"/>
        <v>16651</v>
      </c>
      <c r="J41">
        <f t="shared" si="4"/>
        <v>186</v>
      </c>
      <c r="K41">
        <f t="shared" si="5"/>
        <v>16651</v>
      </c>
    </row>
    <row r="42" spans="1:15" x14ac:dyDescent="0.3">
      <c r="A42" s="22" t="s">
        <v>13</v>
      </c>
      <c r="B42" s="24">
        <v>186</v>
      </c>
      <c r="C42" s="25">
        <v>16651</v>
      </c>
      <c r="G42" t="str">
        <f t="shared" si="1"/>
        <v>R05</v>
      </c>
      <c r="H42" s="24">
        <f t="shared" si="2"/>
        <v>200</v>
      </c>
      <c r="I42" s="29">
        <f t="shared" si="3"/>
        <v>20104</v>
      </c>
      <c r="J42" t="e">
        <f t="shared" si="4"/>
        <v>#N/A</v>
      </c>
      <c r="K42" t="e">
        <f t="shared" si="5"/>
        <v>#N/A</v>
      </c>
    </row>
    <row r="43" spans="1:15" x14ac:dyDescent="0.3">
      <c r="A43" s="22" t="s">
        <v>10</v>
      </c>
      <c r="B43" s="24">
        <v>200</v>
      </c>
      <c r="C43" s="25">
        <v>20104</v>
      </c>
    </row>
    <row r="44" spans="1:15" x14ac:dyDescent="0.3">
      <c r="A44" s="22" t="s">
        <v>1043</v>
      </c>
      <c r="B44" s="24">
        <v>1000</v>
      </c>
      <c r="C44" s="25">
        <v>96623</v>
      </c>
    </row>
    <row r="48" spans="1:15" x14ac:dyDescent="0.3">
      <c r="O48" t="s">
        <v>1081</v>
      </c>
    </row>
    <row r="49" spans="1:14" x14ac:dyDescent="0.3">
      <c r="A49" s="21" t="s">
        <v>1042</v>
      </c>
      <c r="E49" s="21" t="s">
        <v>1051</v>
      </c>
      <c r="F49" s="21" t="s">
        <v>1056</v>
      </c>
    </row>
    <row r="50" spans="1:14" x14ac:dyDescent="0.3">
      <c r="A50" s="30" t="s">
        <v>13</v>
      </c>
      <c r="E50" s="21" t="s">
        <v>1042</v>
      </c>
      <c r="F50" t="s">
        <v>999</v>
      </c>
      <c r="G50" t="s">
        <v>998</v>
      </c>
      <c r="H50" t="s">
        <v>1043</v>
      </c>
    </row>
    <row r="51" spans="1:14" x14ac:dyDescent="0.3">
      <c r="E51" s="22" t="s">
        <v>1002</v>
      </c>
      <c r="F51" s="24">
        <v>144</v>
      </c>
      <c r="G51" s="24">
        <v>132</v>
      </c>
      <c r="H51" s="24">
        <v>276</v>
      </c>
    </row>
    <row r="52" spans="1:14" x14ac:dyDescent="0.3">
      <c r="E52" s="22" t="s">
        <v>1001</v>
      </c>
      <c r="F52" s="24">
        <v>326</v>
      </c>
      <c r="G52" s="24">
        <v>63</v>
      </c>
      <c r="H52" s="24">
        <v>389</v>
      </c>
    </row>
    <row r="53" spans="1:14" x14ac:dyDescent="0.3">
      <c r="E53" s="22" t="s">
        <v>1000</v>
      </c>
      <c r="F53" s="24">
        <v>129</v>
      </c>
      <c r="G53" s="24">
        <v>206</v>
      </c>
      <c r="H53" s="24">
        <v>335</v>
      </c>
      <c r="M53" t="s">
        <v>1078</v>
      </c>
      <c r="N53" s="33">
        <f>A12/A4</f>
        <v>0.186</v>
      </c>
    </row>
    <row r="54" spans="1:14" x14ac:dyDescent="0.3">
      <c r="E54" s="22" t="s">
        <v>1043</v>
      </c>
      <c r="F54" s="24">
        <v>599</v>
      </c>
      <c r="G54" s="24">
        <v>401</v>
      </c>
      <c r="H54" s="24">
        <v>1000</v>
      </c>
      <c r="M54" t="s">
        <v>1072</v>
      </c>
      <c r="N54" s="34">
        <f>INDEX(H38:H42, MATCH(A50,G38:G42,0))</f>
        <v>186</v>
      </c>
    </row>
    <row r="55" spans="1:14" x14ac:dyDescent="0.3">
      <c r="M55" t="s">
        <v>1073</v>
      </c>
      <c r="N55">
        <f>INDEX(I38:I42, MATCH(A50,G38:G42,0))</f>
        <v>16651</v>
      </c>
    </row>
    <row r="57" spans="1:14" x14ac:dyDescent="0.3">
      <c r="A57" s="21" t="s">
        <v>1042</v>
      </c>
      <c r="B57" t="s">
        <v>1051</v>
      </c>
      <c r="M57" t="s">
        <v>1079</v>
      </c>
      <c r="N57">
        <f>_xlfn.RANK.AVG(N54,H38:H42)</f>
        <v>5</v>
      </c>
    </row>
    <row r="58" spans="1:14" x14ac:dyDescent="0.3">
      <c r="A58" s="22">
        <v>1</v>
      </c>
      <c r="B58" s="24">
        <v>3</v>
      </c>
      <c r="E58" s="21" t="s">
        <v>1052</v>
      </c>
      <c r="F58" s="21" t="s">
        <v>1056</v>
      </c>
      <c r="M58" t="s">
        <v>1080</v>
      </c>
      <c r="N58">
        <f>_xlfn.RANK.AVG(N55,I38:I42)</f>
        <v>5</v>
      </c>
    </row>
    <row r="59" spans="1:14" x14ac:dyDescent="0.3">
      <c r="A59" s="22">
        <v>2</v>
      </c>
      <c r="B59" s="24">
        <v>10</v>
      </c>
      <c r="E59" s="21" t="s">
        <v>1042</v>
      </c>
      <c r="F59" t="s">
        <v>11</v>
      </c>
      <c r="G59" t="s">
        <v>9</v>
      </c>
      <c r="H59" t="s">
        <v>6</v>
      </c>
      <c r="I59" t="s">
        <v>13</v>
      </c>
      <c r="J59" t="s">
        <v>10</v>
      </c>
      <c r="K59" t="s">
        <v>1043</v>
      </c>
    </row>
    <row r="60" spans="1:14" x14ac:dyDescent="0.3">
      <c r="A60" s="22">
        <v>3</v>
      </c>
      <c r="B60" s="24">
        <v>41</v>
      </c>
      <c r="E60" s="22" t="s">
        <v>1002</v>
      </c>
      <c r="M60" t="s">
        <v>1082</v>
      </c>
    </row>
    <row r="61" spans="1:14" x14ac:dyDescent="0.3">
      <c r="A61" s="22">
        <v>4</v>
      </c>
      <c r="B61" s="24">
        <v>70</v>
      </c>
      <c r="E61" s="23" t="s">
        <v>20</v>
      </c>
      <c r="F61" s="25">
        <v>891</v>
      </c>
      <c r="G61" s="25">
        <v>1332</v>
      </c>
      <c r="H61" s="25">
        <v>1282</v>
      </c>
      <c r="I61" s="25">
        <v>739</v>
      </c>
      <c r="J61" s="25">
        <v>560</v>
      </c>
      <c r="K61" s="25">
        <v>4804</v>
      </c>
      <c r="N61" t="str">
        <f>"% of calls: "&amp;TEXT(N53,"0%")</f>
        <v>% of calls: 19%</v>
      </c>
    </row>
    <row r="62" spans="1:14" x14ac:dyDescent="0.3">
      <c r="A62" s="22">
        <v>5</v>
      </c>
      <c r="B62" s="24">
        <v>62</v>
      </c>
      <c r="E62" s="23" t="s">
        <v>12</v>
      </c>
      <c r="F62" s="25">
        <v>1991</v>
      </c>
      <c r="G62" s="25">
        <v>1886</v>
      </c>
      <c r="H62" s="25">
        <v>1206</v>
      </c>
      <c r="I62" s="25">
        <v>884</v>
      </c>
      <c r="J62" s="25">
        <v>1722</v>
      </c>
      <c r="K62" s="25">
        <v>7689</v>
      </c>
      <c r="N62" t="str">
        <f>IF(COUNTA(A50:A54)&gt;1,"","Call Rank: "&amp;N57)</f>
        <v>Call Rank: 5</v>
      </c>
    </row>
    <row r="63" spans="1:14" x14ac:dyDescent="0.3">
      <c r="A63" s="22" t="s">
        <v>1043</v>
      </c>
      <c r="B63" s="24">
        <v>186</v>
      </c>
      <c r="E63" s="23" t="s">
        <v>8</v>
      </c>
      <c r="F63" s="25">
        <v>1163</v>
      </c>
      <c r="G63" s="25">
        <v>1180</v>
      </c>
      <c r="H63" s="25">
        <v>1616</v>
      </c>
      <c r="I63" s="25">
        <v>1043</v>
      </c>
      <c r="J63" s="25">
        <v>1747</v>
      </c>
      <c r="K63" s="25">
        <v>6749</v>
      </c>
      <c r="N63" t="str">
        <f>IF(COUNTA(A50:A54)&gt;1,"","Amount Rank :"&amp;N58)</f>
        <v>Amount Rank :5</v>
      </c>
    </row>
    <row r="64" spans="1:14" x14ac:dyDescent="0.3">
      <c r="E64" s="23" t="s">
        <v>16</v>
      </c>
      <c r="F64" s="25">
        <v>1438</v>
      </c>
      <c r="G64" s="25">
        <v>1616</v>
      </c>
      <c r="H64" s="25">
        <v>866</v>
      </c>
      <c r="I64" s="25">
        <v>829</v>
      </c>
      <c r="J64" s="25">
        <v>2070</v>
      </c>
      <c r="K64" s="25">
        <v>6819</v>
      </c>
    </row>
    <row r="65" spans="5:16" x14ac:dyDescent="0.3">
      <c r="E65" s="22" t="s">
        <v>1001</v>
      </c>
    </row>
    <row r="66" spans="5:16" x14ac:dyDescent="0.3">
      <c r="E66" s="23" t="s">
        <v>24</v>
      </c>
      <c r="F66" s="25">
        <v>1233</v>
      </c>
      <c r="G66" s="25">
        <v>223</v>
      </c>
      <c r="H66" s="25">
        <v>1680</v>
      </c>
      <c r="I66" s="25">
        <v>990</v>
      </c>
      <c r="J66" s="25">
        <v>1508</v>
      </c>
      <c r="K66" s="25">
        <v>5634</v>
      </c>
      <c r="P66" t="s">
        <v>1085</v>
      </c>
    </row>
    <row r="67" spans="5:16" x14ac:dyDescent="0.3">
      <c r="E67" s="23" t="s">
        <v>15</v>
      </c>
      <c r="F67" s="25">
        <v>1598</v>
      </c>
      <c r="G67" s="25">
        <v>1907</v>
      </c>
      <c r="H67" s="25">
        <v>869</v>
      </c>
      <c r="I67" s="25">
        <v>1426</v>
      </c>
      <c r="J67" s="25">
        <v>1416</v>
      </c>
      <c r="K67" s="25">
        <v>7216</v>
      </c>
      <c r="M67" t="s">
        <v>1083</v>
      </c>
      <c r="N67" t="str">
        <f ca="1">IF(COUNTA(A50:A54)&gt;1,"",INDEX(Assets!G3:G7,MATCH(Pivots!A50,Assets!E3:E7,0)))</f>
        <v>Assets!$F$6</v>
      </c>
    </row>
    <row r="68" spans="5:16" x14ac:dyDescent="0.3">
      <c r="E68" s="23" t="s">
        <v>5</v>
      </c>
      <c r="F68" s="25">
        <v>900</v>
      </c>
      <c r="G68" s="25">
        <v>1016</v>
      </c>
      <c r="H68" s="25">
        <v>960</v>
      </c>
      <c r="I68" s="25">
        <v>940</v>
      </c>
      <c r="J68" s="25">
        <v>1193</v>
      </c>
      <c r="K68" s="25">
        <v>5009</v>
      </c>
      <c r="N68" t="e">
        <f>INDEX(Assets!G4:G8, MATCH(Pivots!A51, Assets!E4:E8, 0))</f>
        <v>#N/A</v>
      </c>
    </row>
    <row r="69" spans="5:16" x14ac:dyDescent="0.3">
      <c r="E69" s="23" t="s">
        <v>18</v>
      </c>
      <c r="F69" s="25">
        <v>900</v>
      </c>
      <c r="G69" s="25">
        <v>1470</v>
      </c>
      <c r="H69" s="25">
        <v>1617</v>
      </c>
      <c r="I69" s="25">
        <v>1314</v>
      </c>
      <c r="J69" s="25">
        <v>941</v>
      </c>
      <c r="K69" s="25">
        <v>6242</v>
      </c>
      <c r="N69" t="e">
        <f>INDEX(Assets!G5:G9, MATCH(Pivots!A52, Assets!E5:E9, 0))</f>
        <v>#N/A</v>
      </c>
    </row>
    <row r="70" spans="5:16" x14ac:dyDescent="0.3">
      <c r="E70" s="23" t="s">
        <v>14</v>
      </c>
      <c r="F70" s="25">
        <v>1255</v>
      </c>
      <c r="G70" s="25">
        <v>516</v>
      </c>
      <c r="H70" s="25">
        <v>1874</v>
      </c>
      <c r="I70" s="25">
        <v>1863</v>
      </c>
      <c r="J70" s="25">
        <v>1722</v>
      </c>
      <c r="K70" s="25">
        <v>7230</v>
      </c>
      <c r="N70" t="e">
        <f>INDEX(Assets!G6:G10, MATCH(Pivots!A53, Assets!E6:E10, 0))</f>
        <v>#N/A</v>
      </c>
    </row>
    <row r="71" spans="5:16" x14ac:dyDescent="0.3">
      <c r="E71" s="23" t="s">
        <v>19</v>
      </c>
      <c r="F71" s="25">
        <v>1138</v>
      </c>
      <c r="G71" s="25">
        <v>1898</v>
      </c>
      <c r="H71" s="25">
        <v>1482</v>
      </c>
      <c r="I71" s="25">
        <v>846</v>
      </c>
      <c r="J71" s="25">
        <v>1154</v>
      </c>
      <c r="K71" s="25">
        <v>6518</v>
      </c>
      <c r="N71" t="e">
        <f>INDEX(Assets!G7:G11, MATCH(Pivots!A54, Assets!E7:E11, 0))</f>
        <v>#N/A</v>
      </c>
    </row>
    <row r="72" spans="5:16" x14ac:dyDescent="0.3">
      <c r="E72" s="22" t="s">
        <v>1000</v>
      </c>
    </row>
    <row r="73" spans="5:16" x14ac:dyDescent="0.3">
      <c r="E73" s="23" t="s">
        <v>17</v>
      </c>
      <c r="F73" s="25">
        <v>1655</v>
      </c>
      <c r="G73" s="25">
        <v>805</v>
      </c>
      <c r="H73" s="25">
        <v>2263</v>
      </c>
      <c r="I73" s="25">
        <v>987</v>
      </c>
      <c r="J73" s="25">
        <v>1075</v>
      </c>
      <c r="K73" s="25">
        <v>6785</v>
      </c>
    </row>
    <row r="74" spans="5:16" x14ac:dyDescent="0.3">
      <c r="E74" s="23" t="s">
        <v>23</v>
      </c>
      <c r="F74" s="25">
        <v>1104</v>
      </c>
      <c r="G74" s="25">
        <v>2280</v>
      </c>
      <c r="H74" s="25">
        <v>1445</v>
      </c>
      <c r="I74" s="25">
        <v>1722</v>
      </c>
      <c r="J74" s="25">
        <v>1196</v>
      </c>
      <c r="K74" s="25">
        <v>7747</v>
      </c>
    </row>
    <row r="75" spans="5:16" x14ac:dyDescent="0.3">
      <c r="E75" s="23" t="s">
        <v>7</v>
      </c>
      <c r="F75" s="25">
        <v>372</v>
      </c>
      <c r="G75" s="25">
        <v>1818</v>
      </c>
      <c r="H75" s="25">
        <v>1346</v>
      </c>
      <c r="I75" s="25">
        <v>1156</v>
      </c>
      <c r="J75" s="25">
        <v>1484</v>
      </c>
      <c r="K75" s="25">
        <v>6176</v>
      </c>
    </row>
    <row r="76" spans="5:16" x14ac:dyDescent="0.3">
      <c r="E76" s="23" t="s">
        <v>22</v>
      </c>
      <c r="F76" s="25">
        <v>1415</v>
      </c>
      <c r="G76" s="25">
        <v>1271</v>
      </c>
      <c r="H76" s="25">
        <v>1214</v>
      </c>
      <c r="I76" s="25">
        <v>1135</v>
      </c>
      <c r="J76" s="25">
        <v>1566</v>
      </c>
      <c r="K76" s="25">
        <v>6601</v>
      </c>
    </row>
    <row r="77" spans="5:16" x14ac:dyDescent="0.3">
      <c r="E77" s="23" t="s">
        <v>21</v>
      </c>
      <c r="F77" s="25">
        <v>1362</v>
      </c>
      <c r="G77" s="25">
        <v>1363</v>
      </c>
      <c r="H77" s="25">
        <v>1152</v>
      </c>
      <c r="I77" s="25">
        <v>777</v>
      </c>
      <c r="J77" s="25">
        <v>750</v>
      </c>
      <c r="K77" s="25">
        <v>5404</v>
      </c>
    </row>
  </sheetData>
  <pageMargins left="0.7" right="0.7" top="0.75" bottom="0.75" header="0.3" footer="0.3"/>
  <drawing r:id="rId10"/>
  <legacy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84" zoomScaleNormal="115" workbookViewId="0">
      <selection activeCell="E9" sqref="E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G7"/>
  <sheetViews>
    <sheetView zoomScale="91" zoomScaleNormal="103" workbookViewId="0">
      <selection activeCell="G10" sqref="G10"/>
    </sheetView>
  </sheetViews>
  <sheetFormatPr defaultRowHeight="14.4" x14ac:dyDescent="0.3"/>
  <cols>
    <col min="5" max="5" width="10.8984375" customWidth="1"/>
  </cols>
  <sheetData>
    <row r="2" spans="5:7" x14ac:dyDescent="0.3">
      <c r="E2" t="s">
        <v>1040</v>
      </c>
      <c r="F2" t="s">
        <v>1041</v>
      </c>
      <c r="G2" t="s">
        <v>1084</v>
      </c>
    </row>
    <row r="3" spans="5:7" ht="25.5" customHeight="1" x14ac:dyDescent="0.3">
      <c r="E3" t="s">
        <v>11</v>
      </c>
      <c r="F3" s="22"/>
      <c r="G3" t="str">
        <f ca="1">"Assets!" &amp; CELL("address", F3)</f>
        <v>Assets!$F$3</v>
      </c>
    </row>
    <row r="4" spans="5:7" ht="25.5" customHeight="1" x14ac:dyDescent="0.3">
      <c r="E4" t="s">
        <v>9</v>
      </c>
      <c r="F4" s="22"/>
      <c r="G4" t="str">
        <f t="shared" ref="G4:G7" ca="1" si="0">"Assets!" &amp; CELL("address", F4)</f>
        <v>Assets!$F$4</v>
      </c>
    </row>
    <row r="5" spans="5:7" ht="25.5" customHeight="1" x14ac:dyDescent="0.3">
      <c r="E5" t="s">
        <v>6</v>
      </c>
      <c r="F5" s="22"/>
      <c r="G5" t="str">
        <f t="shared" ca="1" si="0"/>
        <v>Assets!$F$5</v>
      </c>
    </row>
    <row r="6" spans="5:7" ht="25.5" customHeight="1" x14ac:dyDescent="0.3">
      <c r="E6" t="s">
        <v>13</v>
      </c>
      <c r="F6" s="22"/>
      <c r="G6" t="str">
        <f t="shared" ca="1" si="0"/>
        <v>Assets!$F$6</v>
      </c>
    </row>
    <row r="7" spans="5:7" ht="25.5" customHeight="1" x14ac:dyDescent="0.3">
      <c r="E7" t="s">
        <v>10</v>
      </c>
      <c r="F7" s="22"/>
      <c r="G7" t="str">
        <f t="shared" ca="1" si="0"/>
        <v>Assets!$F$7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78155-4FE1-4FE0-8F4E-C69D5688FAF3}">
  <dimension ref="A1:DH44"/>
  <sheetViews>
    <sheetView tabSelected="1" zoomScale="93" zoomScaleNormal="70" workbookViewId="0">
      <selection activeCell="S28" sqref="S28"/>
    </sheetView>
  </sheetViews>
  <sheetFormatPr defaultRowHeight="14.4" x14ac:dyDescent="0.3"/>
  <cols>
    <col min="1" max="1" width="2" customWidth="1"/>
    <col min="2" max="2" width="1.69921875" customWidth="1"/>
    <col min="15" max="15" width="3.69921875" customWidth="1"/>
    <col min="16" max="16" width="11.3984375" customWidth="1"/>
    <col min="23" max="23" width="1.69921875" customWidth="1"/>
  </cols>
  <sheetData>
    <row r="1" spans="1:112" ht="33" customHeight="1" x14ac:dyDescent="0.55000000000000004">
      <c r="A1" s="20"/>
      <c r="B1" s="41" t="s">
        <v>1086</v>
      </c>
      <c r="C1" s="42"/>
      <c r="D1" s="42"/>
      <c r="E1" s="42"/>
      <c r="F1" s="42"/>
      <c r="G1" s="42"/>
      <c r="H1" s="43"/>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row>
    <row r="2" spans="1:112"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row>
    <row r="3" spans="1:112" x14ac:dyDescent="0.3">
      <c r="A3" s="20"/>
      <c r="B3" s="20"/>
      <c r="C3" s="20"/>
      <c r="D3" s="20"/>
      <c r="E3" s="20"/>
      <c r="F3" s="20"/>
      <c r="G3" s="20"/>
      <c r="H3" s="20"/>
      <c r="I3" s="20"/>
      <c r="J3" s="20"/>
      <c r="K3" s="20"/>
      <c r="L3" s="20"/>
      <c r="M3" s="20"/>
      <c r="N3" s="20"/>
      <c r="O3" s="20"/>
      <c r="P3" s="35"/>
      <c r="Q3" s="35"/>
      <c r="R3" s="35"/>
      <c r="S3" s="35"/>
      <c r="T3" s="35"/>
      <c r="U3" s="35"/>
      <c r="V3" s="35"/>
      <c r="W3" s="35"/>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row>
    <row r="4" spans="1:112" x14ac:dyDescent="0.3">
      <c r="A4" s="20"/>
      <c r="B4" s="20"/>
      <c r="C4" s="20"/>
      <c r="D4" s="20"/>
      <c r="E4" s="20"/>
      <c r="F4" s="20"/>
      <c r="G4" s="20"/>
      <c r="H4" s="20"/>
      <c r="I4" s="20"/>
      <c r="J4" s="20"/>
      <c r="K4" s="20"/>
      <c r="L4" s="20"/>
      <c r="M4" s="20"/>
      <c r="N4" s="20"/>
      <c r="O4" s="20"/>
      <c r="P4" s="20"/>
      <c r="Q4" s="20"/>
      <c r="R4" s="20"/>
      <c r="S4" s="20"/>
      <c r="T4" s="20"/>
      <c r="U4" s="20"/>
      <c r="V4" s="20"/>
      <c r="W4" s="35"/>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row>
    <row r="5" spans="1:112" x14ac:dyDescent="0.3">
      <c r="A5" s="20"/>
      <c r="B5" s="20"/>
      <c r="C5" s="20"/>
      <c r="D5" s="20"/>
      <c r="E5" s="20"/>
      <c r="F5" s="20"/>
      <c r="G5" s="20"/>
      <c r="H5" s="20"/>
      <c r="I5" s="20"/>
      <c r="J5" s="20"/>
      <c r="K5" s="20"/>
      <c r="L5" s="20"/>
      <c r="M5" s="20"/>
      <c r="N5" s="20"/>
      <c r="O5" s="20"/>
      <c r="P5" s="20"/>
      <c r="Q5" s="20"/>
      <c r="R5" s="20"/>
      <c r="S5" s="20"/>
      <c r="T5" s="20"/>
      <c r="U5" s="20"/>
      <c r="V5" s="20"/>
      <c r="W5" s="35"/>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c r="CA5" s="20"/>
      <c r="CB5" s="20"/>
      <c r="CC5" s="20"/>
      <c r="CD5" s="20"/>
      <c r="CE5" s="20"/>
      <c r="CF5" s="20"/>
      <c r="CG5" s="20"/>
      <c r="CH5" s="20"/>
      <c r="CI5" s="20"/>
      <c r="CJ5" s="20"/>
      <c r="CK5" s="20"/>
      <c r="CL5" s="20"/>
      <c r="CM5" s="20"/>
      <c r="CN5" s="20"/>
      <c r="CO5" s="20"/>
      <c r="CP5" s="20"/>
      <c r="CQ5" s="20"/>
      <c r="CR5" s="20"/>
      <c r="CS5" s="20"/>
      <c r="CT5" s="20"/>
      <c r="CU5" s="20"/>
      <c r="CV5" s="20"/>
      <c r="CW5" s="20"/>
      <c r="CX5" s="20"/>
      <c r="CY5" s="20"/>
      <c r="CZ5" s="20"/>
      <c r="DA5" s="20"/>
      <c r="DB5" s="20"/>
      <c r="DC5" s="20"/>
      <c r="DD5" s="20"/>
      <c r="DE5" s="20"/>
      <c r="DF5" s="20"/>
      <c r="DG5" s="20"/>
      <c r="DH5" s="20"/>
    </row>
    <row r="6" spans="1:112" x14ac:dyDescent="0.3">
      <c r="A6" s="20"/>
      <c r="B6" s="20"/>
      <c r="C6" s="20"/>
      <c r="D6" s="20"/>
      <c r="E6" s="20"/>
      <c r="F6" s="20"/>
      <c r="G6" s="20"/>
      <c r="H6" s="20"/>
      <c r="I6" s="20"/>
      <c r="J6" s="20"/>
      <c r="K6" s="20"/>
      <c r="L6" s="20"/>
      <c r="M6" s="20"/>
      <c r="N6" s="20"/>
      <c r="O6" s="20"/>
      <c r="P6" s="20"/>
      <c r="Q6" s="20"/>
      <c r="R6" s="20"/>
      <c r="S6" s="20"/>
      <c r="T6" s="20"/>
      <c r="U6" s="20"/>
      <c r="V6" s="20"/>
      <c r="W6" s="35"/>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20"/>
      <c r="CY6" s="20"/>
      <c r="CZ6" s="20"/>
      <c r="DA6" s="20"/>
      <c r="DB6" s="20"/>
      <c r="DC6" s="20"/>
      <c r="DD6" s="20"/>
      <c r="DE6" s="20"/>
      <c r="DF6" s="20"/>
      <c r="DG6" s="20"/>
      <c r="DH6" s="20"/>
    </row>
    <row r="7" spans="1:112" x14ac:dyDescent="0.3">
      <c r="A7" s="20"/>
      <c r="B7" s="20"/>
      <c r="C7" s="20"/>
      <c r="D7" s="20"/>
      <c r="E7" s="20"/>
      <c r="F7" s="20"/>
      <c r="G7" s="20"/>
      <c r="H7" s="20"/>
      <c r="I7" s="20"/>
      <c r="J7" s="20"/>
      <c r="K7" s="20"/>
      <c r="L7" s="20"/>
      <c r="M7" s="20"/>
      <c r="N7" s="20"/>
      <c r="O7" s="20"/>
      <c r="P7" s="20"/>
      <c r="Q7" s="20"/>
      <c r="R7" s="20"/>
      <c r="S7" s="20"/>
      <c r="T7" s="20"/>
      <c r="U7" s="20"/>
      <c r="V7" s="20"/>
      <c r="W7" s="35"/>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c r="DF7" s="20"/>
      <c r="DG7" s="20"/>
      <c r="DH7" s="20"/>
    </row>
    <row r="8" spans="1:112" x14ac:dyDescent="0.3">
      <c r="A8" s="20"/>
      <c r="B8" s="20"/>
      <c r="C8" s="20"/>
      <c r="D8" s="20"/>
      <c r="E8" s="20"/>
      <c r="F8" s="20"/>
      <c r="G8" s="20"/>
      <c r="H8" s="20"/>
      <c r="I8" s="20"/>
      <c r="J8" s="20"/>
      <c r="K8" s="20"/>
      <c r="L8" s="20"/>
      <c r="M8" s="20"/>
      <c r="N8" s="20"/>
      <c r="O8" s="20"/>
      <c r="P8" s="20"/>
      <c r="Q8" s="20"/>
      <c r="R8" s="20"/>
      <c r="S8" s="20"/>
      <c r="T8" s="20"/>
      <c r="U8" s="20"/>
      <c r="V8" s="20"/>
      <c r="W8" s="35"/>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20"/>
      <c r="CY8" s="20"/>
      <c r="CZ8" s="20"/>
      <c r="DA8" s="20"/>
      <c r="DB8" s="20"/>
      <c r="DC8" s="20"/>
      <c r="DD8" s="20"/>
      <c r="DE8" s="20"/>
      <c r="DF8" s="20"/>
      <c r="DG8" s="20"/>
      <c r="DH8" s="20"/>
    </row>
    <row r="9" spans="1:112" x14ac:dyDescent="0.3">
      <c r="A9" s="20"/>
      <c r="B9" s="20"/>
      <c r="C9" s="20"/>
      <c r="D9" s="28"/>
      <c r="E9" s="20"/>
      <c r="F9" s="20"/>
      <c r="G9" s="20"/>
      <c r="H9" s="20"/>
      <c r="I9" s="20"/>
      <c r="J9" s="20"/>
      <c r="K9" s="20"/>
      <c r="L9" s="20"/>
      <c r="M9" s="20"/>
      <c r="N9" s="20"/>
      <c r="O9" s="20"/>
      <c r="P9" s="20"/>
      <c r="Q9" s="20"/>
      <c r="R9" s="20"/>
      <c r="S9" s="20"/>
      <c r="T9" s="20"/>
      <c r="U9" s="20"/>
      <c r="V9" s="20"/>
      <c r="W9" s="35"/>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row>
    <row r="10" spans="1:112" x14ac:dyDescent="0.3">
      <c r="A10" s="20"/>
      <c r="B10" s="20"/>
      <c r="C10" s="20"/>
      <c r="D10" s="20"/>
      <c r="E10" s="20"/>
      <c r="F10" s="20"/>
      <c r="G10" s="20"/>
      <c r="H10" s="20"/>
      <c r="I10" s="20"/>
      <c r="J10" s="20"/>
      <c r="K10" s="20"/>
      <c r="L10" s="20"/>
      <c r="M10" s="20"/>
      <c r="N10" s="20"/>
      <c r="O10" s="20"/>
      <c r="P10" s="20"/>
      <c r="Q10" s="20"/>
      <c r="R10" s="20"/>
      <c r="S10" s="20"/>
      <c r="T10" s="20"/>
      <c r="U10" s="20"/>
      <c r="V10" s="20"/>
      <c r="W10" s="35"/>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row>
    <row r="11" spans="1:112" x14ac:dyDescent="0.3">
      <c r="A11" s="20"/>
      <c r="B11" s="20"/>
      <c r="C11" s="20"/>
      <c r="D11" s="20"/>
      <c r="E11" s="20"/>
      <c r="F11" s="20"/>
      <c r="G11" s="20"/>
      <c r="H11" s="20"/>
      <c r="I11" s="20"/>
      <c r="J11" s="20"/>
      <c r="K11" s="20"/>
      <c r="L11" s="20"/>
      <c r="M11" s="20"/>
      <c r="N11" s="20"/>
      <c r="O11" s="20"/>
      <c r="P11" s="20"/>
      <c r="Q11" s="20"/>
      <c r="R11" s="20"/>
      <c r="S11" s="20"/>
      <c r="T11" s="20"/>
      <c r="U11" s="20"/>
      <c r="V11" s="20"/>
      <c r="W11" s="35"/>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row>
    <row r="12" spans="1:112" x14ac:dyDescent="0.3">
      <c r="A12" s="20"/>
      <c r="B12" s="20"/>
      <c r="C12" s="20"/>
      <c r="D12" s="20"/>
      <c r="E12" s="20"/>
      <c r="F12" s="20"/>
      <c r="G12" s="20"/>
      <c r="H12" s="20"/>
      <c r="I12" s="20"/>
      <c r="J12" s="20"/>
      <c r="K12" s="20"/>
      <c r="L12" s="20"/>
      <c r="M12" s="20"/>
      <c r="N12" s="20"/>
      <c r="O12" s="20"/>
      <c r="P12" s="20"/>
      <c r="Q12" s="20"/>
      <c r="R12" s="20"/>
      <c r="S12" s="20"/>
      <c r="T12" s="20"/>
      <c r="U12" s="20"/>
      <c r="V12" s="20"/>
      <c r="W12" s="35"/>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row>
    <row r="13" spans="1:112" x14ac:dyDescent="0.3">
      <c r="A13" s="20"/>
      <c r="B13" s="20"/>
      <c r="C13" s="20"/>
      <c r="D13" s="20"/>
      <c r="E13" s="20"/>
      <c r="F13" s="20"/>
      <c r="G13" s="20"/>
      <c r="H13" s="20"/>
      <c r="I13" s="20"/>
      <c r="J13" s="20"/>
      <c r="K13" s="20"/>
      <c r="L13" s="20"/>
      <c r="M13" s="20"/>
      <c r="N13" s="20"/>
      <c r="O13" s="20"/>
      <c r="P13" s="20"/>
      <c r="Q13" s="20"/>
      <c r="R13" s="20"/>
      <c r="S13" s="20"/>
      <c r="T13" s="20"/>
      <c r="U13" s="20"/>
      <c r="V13" s="20"/>
      <c r="W13" s="35"/>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row>
    <row r="14" spans="1:112" x14ac:dyDescent="0.3">
      <c r="A14" s="20"/>
      <c r="B14" s="20"/>
      <c r="C14" s="20"/>
      <c r="D14" s="20"/>
      <c r="E14" s="20"/>
      <c r="F14" s="20"/>
      <c r="G14" s="20"/>
      <c r="H14" s="20"/>
      <c r="I14" s="20"/>
      <c r="J14" s="20"/>
      <c r="K14" s="20"/>
      <c r="L14" s="20"/>
      <c r="M14" s="20"/>
      <c r="N14" s="20"/>
      <c r="O14" s="20"/>
      <c r="P14" s="20"/>
      <c r="Q14" s="20"/>
      <c r="R14" s="20"/>
      <c r="S14" s="20"/>
      <c r="T14" s="20"/>
      <c r="U14" s="20"/>
      <c r="V14" s="20"/>
      <c r="W14" s="35"/>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row>
    <row r="15" spans="1:112" x14ac:dyDescent="0.3">
      <c r="A15" s="20"/>
      <c r="B15" s="20"/>
      <c r="C15" s="20"/>
      <c r="D15" s="20"/>
      <c r="E15" s="20"/>
      <c r="F15" s="20"/>
      <c r="G15" s="20"/>
      <c r="H15" s="20"/>
      <c r="I15" s="20"/>
      <c r="J15" s="20"/>
      <c r="K15" s="20"/>
      <c r="L15" s="20"/>
      <c r="M15" s="20"/>
      <c r="N15" s="20"/>
      <c r="O15" s="20"/>
      <c r="P15" s="20"/>
      <c r="Q15" s="20"/>
      <c r="R15" s="20"/>
      <c r="S15" s="20"/>
      <c r="T15" s="20"/>
      <c r="U15" s="20"/>
      <c r="V15" s="20"/>
      <c r="W15" s="35"/>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row>
    <row r="16" spans="1:112" x14ac:dyDescent="0.3">
      <c r="A16" s="20"/>
      <c r="B16" s="20"/>
      <c r="C16" s="20"/>
      <c r="D16" s="20"/>
      <c r="E16" s="20"/>
      <c r="F16" s="20"/>
      <c r="G16" s="20"/>
      <c r="H16" s="20"/>
      <c r="I16" s="20"/>
      <c r="J16" s="20"/>
      <c r="K16" s="20"/>
      <c r="L16" s="20"/>
      <c r="M16" s="20"/>
      <c r="N16" s="20"/>
      <c r="O16" s="20"/>
      <c r="P16" s="20"/>
      <c r="Q16" s="20"/>
      <c r="R16" s="20"/>
      <c r="S16" s="20"/>
      <c r="T16" s="20"/>
      <c r="U16" s="20"/>
      <c r="V16" s="20"/>
      <c r="W16" s="35"/>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row>
    <row r="17" spans="1:112" x14ac:dyDescent="0.3">
      <c r="A17" s="20"/>
      <c r="B17" s="20"/>
      <c r="C17" s="20"/>
      <c r="D17" s="20"/>
      <c r="E17" s="20"/>
      <c r="F17" s="20"/>
      <c r="G17" s="20"/>
      <c r="H17" s="20"/>
      <c r="I17" s="20"/>
      <c r="J17" s="20"/>
      <c r="K17" s="20"/>
      <c r="L17" s="20"/>
      <c r="M17" s="20"/>
      <c r="N17" s="20"/>
      <c r="O17" s="20"/>
      <c r="P17" s="20"/>
      <c r="Q17" s="20"/>
      <c r="R17" s="20"/>
      <c r="S17" s="20"/>
      <c r="T17" s="20"/>
      <c r="U17" s="20"/>
      <c r="V17" s="20"/>
      <c r="W17" s="35"/>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0"/>
      <c r="CQ17" s="20"/>
      <c r="CR17" s="20"/>
      <c r="CS17" s="20"/>
      <c r="CT17" s="20"/>
      <c r="CU17" s="20"/>
      <c r="CV17" s="20"/>
      <c r="CW17" s="20"/>
      <c r="CX17" s="20"/>
      <c r="CY17" s="20"/>
      <c r="CZ17" s="20"/>
      <c r="DA17" s="20"/>
      <c r="DB17" s="20"/>
      <c r="DC17" s="20"/>
      <c r="DD17" s="20"/>
      <c r="DE17" s="20"/>
      <c r="DF17" s="20"/>
      <c r="DG17" s="20"/>
      <c r="DH17" s="20"/>
    </row>
    <row r="18" spans="1:112"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row>
    <row r="19" spans="1:112"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0"/>
      <c r="CQ19" s="20"/>
      <c r="CR19" s="20"/>
      <c r="CS19" s="20"/>
      <c r="CT19" s="20"/>
      <c r="CU19" s="20"/>
      <c r="CV19" s="20"/>
      <c r="CW19" s="20"/>
      <c r="CX19" s="20"/>
      <c r="CY19" s="20"/>
      <c r="CZ19" s="20"/>
      <c r="DA19" s="20"/>
      <c r="DB19" s="20"/>
      <c r="DC19" s="20"/>
      <c r="DD19" s="20"/>
      <c r="DE19" s="20"/>
      <c r="DF19" s="20"/>
      <c r="DG19" s="20"/>
      <c r="DH19" s="20"/>
    </row>
    <row r="20" spans="1:112" x14ac:dyDescent="0.3">
      <c r="A20" s="20"/>
      <c r="B20" s="20"/>
      <c r="C20" s="20"/>
      <c r="D20" s="20"/>
      <c r="E20" s="20"/>
      <c r="F20" s="20"/>
      <c r="G20" s="20"/>
      <c r="H20" s="20"/>
      <c r="I20" s="20"/>
      <c r="J20" s="20"/>
      <c r="K20" s="20"/>
      <c r="L20" s="20"/>
      <c r="M20" s="20"/>
      <c r="N20" s="20"/>
      <c r="O20" s="20"/>
      <c r="P20" s="35"/>
      <c r="Q20" s="35"/>
      <c r="R20" s="35"/>
      <c r="S20" s="35"/>
      <c r="T20" s="35"/>
      <c r="U20" s="35"/>
      <c r="V20" s="35"/>
      <c r="W20" s="35"/>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row>
    <row r="21" spans="1:112" ht="15.6" x14ac:dyDescent="0.3">
      <c r="A21" s="20"/>
      <c r="B21" s="20"/>
      <c r="C21" s="20"/>
      <c r="D21" s="20"/>
      <c r="E21" s="20"/>
      <c r="F21" s="20"/>
      <c r="G21" s="20"/>
      <c r="H21" s="20"/>
      <c r="I21" s="20"/>
      <c r="J21" s="20"/>
      <c r="K21" s="20"/>
      <c r="L21" s="20"/>
      <c r="M21" s="20"/>
      <c r="N21" s="20"/>
      <c r="O21" s="20"/>
      <c r="P21" s="36"/>
      <c r="Q21" s="38" t="str">
        <f>Pivots!F59</f>
        <v>R01</v>
      </c>
      <c r="R21" s="38" t="str">
        <f>Pivots!G59</f>
        <v>R02</v>
      </c>
      <c r="S21" s="38" t="str">
        <f>Pivots!H59</f>
        <v>R03</v>
      </c>
      <c r="T21" s="38" t="str">
        <f>Pivots!I59</f>
        <v>R04</v>
      </c>
      <c r="U21" s="38" t="str">
        <f>Pivots!J59</f>
        <v>R05</v>
      </c>
      <c r="V21" s="39" t="s">
        <v>1077</v>
      </c>
      <c r="W21" s="35"/>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0"/>
      <c r="CQ21" s="20"/>
      <c r="CR21" s="20"/>
      <c r="CS21" s="20"/>
      <c r="CT21" s="20"/>
      <c r="CU21" s="20"/>
      <c r="CV21" s="20"/>
      <c r="CW21" s="20"/>
      <c r="CX21" s="20"/>
      <c r="CY21" s="20"/>
      <c r="CZ21" s="20"/>
      <c r="DA21" s="20"/>
      <c r="DB21" s="20"/>
      <c r="DC21" s="20"/>
      <c r="DD21" s="20"/>
      <c r="DE21" s="20"/>
      <c r="DF21" s="20"/>
      <c r="DG21" s="20"/>
      <c r="DH21" s="20"/>
    </row>
    <row r="22" spans="1:112" x14ac:dyDescent="0.3">
      <c r="A22" s="20"/>
      <c r="B22" s="20"/>
      <c r="C22" s="20"/>
      <c r="D22" s="20"/>
      <c r="E22" s="20"/>
      <c r="F22" s="20"/>
      <c r="G22" s="20"/>
      <c r="H22" s="20"/>
      <c r="I22" s="20"/>
      <c r="J22" s="20"/>
      <c r="K22" s="20"/>
      <c r="L22" s="20"/>
      <c r="M22" s="20"/>
      <c r="N22" s="20"/>
      <c r="O22" s="20"/>
      <c r="P22" s="37" t="str">
        <f>Pivots!E60</f>
        <v>Cincinnati</v>
      </c>
      <c r="Q22" s="31"/>
      <c r="R22" s="31"/>
      <c r="S22" s="31"/>
      <c r="T22" s="31"/>
      <c r="U22" s="31"/>
      <c r="V22" s="31"/>
      <c r="W22" s="35"/>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0"/>
      <c r="CQ22" s="20"/>
      <c r="CR22" s="20"/>
      <c r="CS22" s="20"/>
      <c r="CT22" s="20"/>
      <c r="CU22" s="20"/>
      <c r="CV22" s="20"/>
      <c r="CW22" s="20"/>
      <c r="CX22" s="20"/>
      <c r="CY22" s="20"/>
      <c r="CZ22" s="20"/>
      <c r="DA22" s="20"/>
      <c r="DB22" s="20"/>
      <c r="DC22" s="20"/>
      <c r="DD22" s="20"/>
      <c r="DE22" s="20"/>
      <c r="DF22" s="20"/>
      <c r="DG22" s="20"/>
      <c r="DH22" s="20"/>
    </row>
    <row r="23" spans="1:112" x14ac:dyDescent="0.3">
      <c r="A23" s="20"/>
      <c r="B23" s="20"/>
      <c r="C23" s="20"/>
      <c r="D23" s="20"/>
      <c r="E23" s="20"/>
      <c r="F23" s="20"/>
      <c r="G23" s="20"/>
      <c r="H23" s="20"/>
      <c r="I23" s="20"/>
      <c r="J23" s="20"/>
      <c r="K23" s="20"/>
      <c r="L23" s="20"/>
      <c r="M23" s="20"/>
      <c r="N23" s="20"/>
      <c r="O23" s="20"/>
      <c r="P23" s="32" t="str">
        <f>Pivots!E61</f>
        <v>C0003</v>
      </c>
      <c r="Q23" s="31">
        <f>Pivots!F61</f>
        <v>891</v>
      </c>
      <c r="R23" s="31">
        <f>Pivots!G61</f>
        <v>1332</v>
      </c>
      <c r="S23" s="31">
        <f>Pivots!H61</f>
        <v>1282</v>
      </c>
      <c r="T23" s="31">
        <f>Pivots!I61</f>
        <v>739</v>
      </c>
      <c r="U23" s="31">
        <f>Pivots!J61</f>
        <v>560</v>
      </c>
      <c r="V23" s="31">
        <f>Pivots!K61</f>
        <v>4804</v>
      </c>
      <c r="W23" s="35"/>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0"/>
      <c r="CQ23" s="20"/>
      <c r="CR23" s="20"/>
      <c r="CS23" s="20"/>
      <c r="CT23" s="20"/>
      <c r="CU23" s="20"/>
      <c r="CV23" s="20"/>
      <c r="CW23" s="20"/>
      <c r="CX23" s="20"/>
      <c r="CY23" s="20"/>
      <c r="CZ23" s="20"/>
      <c r="DA23" s="20"/>
      <c r="DB23" s="20"/>
      <c r="DC23" s="20"/>
      <c r="DD23" s="20"/>
      <c r="DE23" s="20"/>
      <c r="DF23" s="20"/>
      <c r="DG23" s="20"/>
      <c r="DH23" s="20"/>
    </row>
    <row r="24" spans="1:112" x14ac:dyDescent="0.3">
      <c r="A24" s="20"/>
      <c r="B24" s="20"/>
      <c r="C24" s="20"/>
      <c r="D24" s="20"/>
      <c r="E24" s="20"/>
      <c r="F24" s="20"/>
      <c r="G24" s="20"/>
      <c r="H24" s="20"/>
      <c r="I24" s="20"/>
      <c r="J24" s="20"/>
      <c r="K24" s="20"/>
      <c r="L24" s="20"/>
      <c r="M24" s="20"/>
      <c r="N24" s="20"/>
      <c r="O24" s="20"/>
      <c r="P24" s="32" t="str">
        <f>Pivots!E62</f>
        <v>C0004</v>
      </c>
      <c r="Q24" s="31">
        <f>Pivots!F62</f>
        <v>1991</v>
      </c>
      <c r="R24" s="31">
        <f>Pivots!G62</f>
        <v>1886</v>
      </c>
      <c r="S24" s="31">
        <f>Pivots!H62</f>
        <v>1206</v>
      </c>
      <c r="T24" s="31">
        <f>Pivots!I62</f>
        <v>884</v>
      </c>
      <c r="U24" s="31">
        <f>Pivots!J62</f>
        <v>1722</v>
      </c>
      <c r="V24" s="31">
        <f>Pivots!K62</f>
        <v>7689</v>
      </c>
      <c r="W24" s="35"/>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c r="CA24" s="20"/>
      <c r="CB24" s="20"/>
      <c r="CC24" s="20"/>
      <c r="CD24" s="20"/>
      <c r="CE24" s="20"/>
      <c r="CF24" s="20"/>
      <c r="CG24" s="20"/>
      <c r="CH24" s="20"/>
      <c r="CI24" s="20"/>
      <c r="CJ24" s="20"/>
      <c r="CK24" s="20"/>
      <c r="CL24" s="20"/>
      <c r="CM24" s="20"/>
      <c r="CN24" s="20"/>
      <c r="CO24" s="20"/>
      <c r="CP24" s="20"/>
      <c r="CQ24" s="20"/>
      <c r="CR24" s="20"/>
      <c r="CS24" s="20"/>
      <c r="CT24" s="20"/>
      <c r="CU24" s="20"/>
      <c r="CV24" s="20"/>
      <c r="CW24" s="20"/>
      <c r="CX24" s="20"/>
      <c r="CY24" s="20"/>
      <c r="CZ24" s="20"/>
      <c r="DA24" s="20"/>
      <c r="DB24" s="20"/>
      <c r="DC24" s="20"/>
      <c r="DD24" s="20"/>
      <c r="DE24" s="20"/>
      <c r="DF24" s="20"/>
      <c r="DG24" s="20"/>
      <c r="DH24" s="20"/>
    </row>
    <row r="25" spans="1:112" x14ac:dyDescent="0.3">
      <c r="A25" s="20"/>
      <c r="B25" s="20"/>
      <c r="C25" s="20"/>
      <c r="D25" s="20"/>
      <c r="E25" s="20"/>
      <c r="F25" s="20"/>
      <c r="G25" s="20"/>
      <c r="H25" s="20"/>
      <c r="I25" s="20"/>
      <c r="J25" s="20"/>
      <c r="K25" s="20"/>
      <c r="L25" s="20"/>
      <c r="M25" s="20"/>
      <c r="N25" s="20"/>
      <c r="O25" s="20"/>
      <c r="P25" s="32" t="str">
        <f>Pivots!E63</f>
        <v>C0011</v>
      </c>
      <c r="Q25" s="31">
        <f>Pivots!F63</f>
        <v>1163</v>
      </c>
      <c r="R25" s="31">
        <f>Pivots!G63</f>
        <v>1180</v>
      </c>
      <c r="S25" s="31">
        <f>Pivots!H63</f>
        <v>1616</v>
      </c>
      <c r="T25" s="31">
        <f>Pivots!I63</f>
        <v>1043</v>
      </c>
      <c r="U25" s="31">
        <f>Pivots!J63</f>
        <v>1747</v>
      </c>
      <c r="V25" s="31">
        <f>Pivots!K63</f>
        <v>6749</v>
      </c>
      <c r="W25" s="35"/>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c r="CA25" s="20"/>
      <c r="CB25" s="20"/>
      <c r="CC25" s="20"/>
      <c r="CD25" s="20"/>
      <c r="CE25" s="20"/>
      <c r="CF25" s="20"/>
      <c r="CG25" s="20"/>
      <c r="CH25" s="20"/>
      <c r="CI25" s="20"/>
      <c r="CJ25" s="20"/>
      <c r="CK25" s="20"/>
      <c r="CL25" s="20"/>
      <c r="CM25" s="20"/>
      <c r="CN25" s="20"/>
      <c r="CO25" s="20"/>
      <c r="CP25" s="20"/>
      <c r="CQ25" s="20"/>
      <c r="CR25" s="20"/>
      <c r="CS25" s="20"/>
      <c r="CT25" s="20"/>
      <c r="CU25" s="20"/>
      <c r="CV25" s="20"/>
      <c r="CW25" s="20"/>
      <c r="CX25" s="20"/>
      <c r="CY25" s="20"/>
      <c r="CZ25" s="20"/>
      <c r="DA25" s="20"/>
      <c r="DB25" s="20"/>
      <c r="DC25" s="20"/>
      <c r="DD25" s="20"/>
      <c r="DE25" s="20"/>
      <c r="DF25" s="20"/>
      <c r="DG25" s="20"/>
      <c r="DH25" s="20"/>
    </row>
    <row r="26" spans="1:112" x14ac:dyDescent="0.3">
      <c r="A26" s="20"/>
      <c r="B26" s="20"/>
      <c r="C26" s="20"/>
      <c r="D26" s="20"/>
      <c r="E26" s="20"/>
      <c r="F26" s="20"/>
      <c r="G26" s="20"/>
      <c r="H26" s="20"/>
      <c r="I26" s="20"/>
      <c r="J26" s="20"/>
      <c r="K26" s="20"/>
      <c r="L26" s="20"/>
      <c r="M26" s="20"/>
      <c r="N26" s="20"/>
      <c r="O26" s="20"/>
      <c r="P26" s="32" t="str">
        <f>Pivots!E64</f>
        <v>C0012</v>
      </c>
      <c r="Q26" s="31">
        <f>Pivots!F64</f>
        <v>1438</v>
      </c>
      <c r="R26" s="31">
        <f>Pivots!G64</f>
        <v>1616</v>
      </c>
      <c r="S26" s="31">
        <f>Pivots!H64</f>
        <v>866</v>
      </c>
      <c r="T26" s="31">
        <f>Pivots!I64</f>
        <v>829</v>
      </c>
      <c r="U26" s="31">
        <f>Pivots!J64</f>
        <v>2070</v>
      </c>
      <c r="V26" s="31">
        <f>Pivots!K64</f>
        <v>6819</v>
      </c>
      <c r="W26" s="35"/>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c r="BY26" s="20"/>
      <c r="BZ26" s="20"/>
      <c r="CA26" s="20"/>
      <c r="CB26" s="20"/>
      <c r="CC26" s="20"/>
      <c r="CD26" s="20"/>
      <c r="CE26" s="20"/>
      <c r="CF26" s="20"/>
      <c r="CG26" s="20"/>
      <c r="CH26" s="20"/>
      <c r="CI26" s="20"/>
      <c r="CJ26" s="20"/>
      <c r="CK26" s="20"/>
      <c r="CL26" s="20"/>
      <c r="CM26" s="20"/>
      <c r="CN26" s="20"/>
      <c r="CO26" s="20"/>
      <c r="CP26" s="20"/>
      <c r="CQ26" s="20"/>
      <c r="CR26" s="20"/>
      <c r="CS26" s="20"/>
      <c r="CT26" s="20"/>
      <c r="CU26" s="20"/>
      <c r="CV26" s="20"/>
      <c r="CW26" s="20"/>
      <c r="CX26" s="20"/>
      <c r="CY26" s="20"/>
      <c r="CZ26" s="20"/>
      <c r="DA26" s="20"/>
      <c r="DB26" s="20"/>
      <c r="DC26" s="20"/>
      <c r="DD26" s="20"/>
      <c r="DE26" s="20"/>
      <c r="DF26" s="20"/>
      <c r="DG26" s="20"/>
      <c r="DH26" s="20"/>
    </row>
    <row r="27" spans="1:112" x14ac:dyDescent="0.3">
      <c r="A27" s="20"/>
      <c r="B27" s="20"/>
      <c r="C27" s="20"/>
      <c r="D27" s="20"/>
      <c r="E27" s="20"/>
      <c r="F27" s="20"/>
      <c r="G27" s="20"/>
      <c r="H27" s="20"/>
      <c r="I27" s="20"/>
      <c r="J27" s="20"/>
      <c r="K27" s="20"/>
      <c r="L27" s="20"/>
      <c r="M27" s="20"/>
      <c r="N27" s="20"/>
      <c r="O27" s="20"/>
      <c r="P27" s="37" t="str">
        <f>Pivots!E65</f>
        <v>Cleveland</v>
      </c>
      <c r="Q27" s="31"/>
      <c r="R27" s="31"/>
      <c r="S27" s="31"/>
      <c r="T27" s="31"/>
      <c r="U27" s="31"/>
      <c r="V27" s="31"/>
      <c r="W27" s="35"/>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c r="CA27" s="20"/>
      <c r="CB27" s="20"/>
      <c r="CC27" s="20"/>
      <c r="CD27" s="20"/>
      <c r="CE27" s="20"/>
      <c r="CF27" s="20"/>
      <c r="CG27" s="20"/>
      <c r="CH27" s="20"/>
      <c r="CI27" s="20"/>
      <c r="CJ27" s="20"/>
      <c r="CK27" s="20"/>
      <c r="CL27" s="20"/>
      <c r="CM27" s="20"/>
      <c r="CN27" s="20"/>
      <c r="CO27" s="20"/>
      <c r="CP27" s="20"/>
      <c r="CQ27" s="20"/>
      <c r="CR27" s="20"/>
      <c r="CS27" s="20"/>
      <c r="CT27" s="20"/>
      <c r="CU27" s="20"/>
      <c r="CV27" s="20"/>
      <c r="CW27" s="20"/>
      <c r="CX27" s="20"/>
      <c r="CY27" s="20"/>
      <c r="CZ27" s="20"/>
      <c r="DA27" s="20"/>
      <c r="DB27" s="20"/>
      <c r="DC27" s="20"/>
      <c r="DD27" s="20"/>
      <c r="DE27" s="20"/>
      <c r="DF27" s="20"/>
      <c r="DG27" s="20"/>
      <c r="DH27" s="20"/>
    </row>
    <row r="28" spans="1:112" x14ac:dyDescent="0.3">
      <c r="A28" s="20"/>
      <c r="B28" s="20"/>
      <c r="C28" s="20"/>
      <c r="D28" s="20"/>
      <c r="E28" s="20"/>
      <c r="F28" s="20"/>
      <c r="G28" s="20"/>
      <c r="H28" s="20"/>
      <c r="I28" s="20"/>
      <c r="J28" s="20"/>
      <c r="K28" s="20"/>
      <c r="L28" s="20"/>
      <c r="M28" s="20"/>
      <c r="N28" s="20"/>
      <c r="O28" s="20"/>
      <c r="P28" s="32" t="str">
        <f>Pivots!E66</f>
        <v>C0002</v>
      </c>
      <c r="Q28" s="31">
        <f>Pivots!F66</f>
        <v>1233</v>
      </c>
      <c r="R28" s="31">
        <f>Pivots!G66</f>
        <v>223</v>
      </c>
      <c r="S28" s="31">
        <f>Pivots!H66</f>
        <v>1680</v>
      </c>
      <c r="T28" s="31">
        <f>Pivots!I66</f>
        <v>990</v>
      </c>
      <c r="U28" s="31">
        <f>Pivots!J66</f>
        <v>1508</v>
      </c>
      <c r="V28" s="31">
        <f>Pivots!K66</f>
        <v>5634</v>
      </c>
      <c r="W28" s="35"/>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row>
    <row r="29" spans="1:112" x14ac:dyDescent="0.3">
      <c r="A29" s="20"/>
      <c r="B29" s="20"/>
      <c r="C29" s="20"/>
      <c r="D29" s="20"/>
      <c r="E29" s="20"/>
      <c r="F29" s="20"/>
      <c r="G29" s="20"/>
      <c r="H29" s="20"/>
      <c r="I29" s="20"/>
      <c r="J29" s="20"/>
      <c r="K29" s="20"/>
      <c r="L29" s="20"/>
      <c r="M29" s="20"/>
      <c r="N29" s="20"/>
      <c r="O29" s="20"/>
      <c r="P29" s="32" t="str">
        <f>Pivots!E67</f>
        <v>C0007</v>
      </c>
      <c r="Q29" s="31">
        <f>Pivots!F67</f>
        <v>1598</v>
      </c>
      <c r="R29" s="31">
        <f>Pivots!G67</f>
        <v>1907</v>
      </c>
      <c r="S29" s="31">
        <f>Pivots!H67</f>
        <v>869</v>
      </c>
      <c r="T29" s="31">
        <f>Pivots!I67</f>
        <v>1426</v>
      </c>
      <c r="U29" s="31">
        <f>Pivots!J67</f>
        <v>1416</v>
      </c>
      <c r="V29" s="31">
        <f>Pivots!K67</f>
        <v>7216</v>
      </c>
      <c r="W29" s="35"/>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c r="CA29" s="20"/>
      <c r="CB29" s="20"/>
      <c r="CC29" s="20"/>
      <c r="CD29" s="20"/>
      <c r="CE29" s="20"/>
      <c r="CF29" s="20"/>
      <c r="CG29" s="20"/>
      <c r="CH29" s="20"/>
      <c r="CI29" s="20"/>
      <c r="CJ29" s="20"/>
      <c r="CK29" s="20"/>
      <c r="CL29" s="20"/>
      <c r="CM29" s="20"/>
      <c r="CN29" s="20"/>
      <c r="CO29" s="20"/>
      <c r="CP29" s="20"/>
      <c r="CQ29" s="20"/>
      <c r="CR29" s="20"/>
      <c r="CS29" s="20"/>
      <c r="CT29" s="20"/>
      <c r="CU29" s="20"/>
      <c r="CV29" s="20"/>
      <c r="CW29" s="20"/>
      <c r="CX29" s="20"/>
      <c r="CY29" s="20"/>
      <c r="CZ29" s="20"/>
      <c r="DA29" s="20"/>
      <c r="DB29" s="20"/>
      <c r="DC29" s="20"/>
      <c r="DD29" s="20"/>
      <c r="DE29" s="20"/>
      <c r="DF29" s="20"/>
      <c r="DG29" s="20"/>
      <c r="DH29" s="20"/>
    </row>
    <row r="30" spans="1:112" x14ac:dyDescent="0.3">
      <c r="A30" s="20"/>
      <c r="B30" s="20"/>
      <c r="C30" s="20"/>
      <c r="D30" s="20"/>
      <c r="E30" s="20"/>
      <c r="F30" s="20"/>
      <c r="G30" s="20"/>
      <c r="H30" s="20"/>
      <c r="I30" s="20"/>
      <c r="J30" s="20"/>
      <c r="K30" s="20"/>
      <c r="L30" s="20"/>
      <c r="M30" s="20"/>
      <c r="N30" s="20"/>
      <c r="O30" s="20"/>
      <c r="P30" s="32" t="str">
        <f>Pivots!E68</f>
        <v>C0008</v>
      </c>
      <c r="Q30" s="31">
        <f>Pivots!F68</f>
        <v>900</v>
      </c>
      <c r="R30" s="31">
        <f>Pivots!G68</f>
        <v>1016</v>
      </c>
      <c r="S30" s="31">
        <f>Pivots!H68</f>
        <v>960</v>
      </c>
      <c r="T30" s="31">
        <f>Pivots!I68</f>
        <v>940</v>
      </c>
      <c r="U30" s="31">
        <f>Pivots!J68</f>
        <v>1193</v>
      </c>
      <c r="V30" s="31">
        <f>Pivots!K68</f>
        <v>5009</v>
      </c>
      <c r="W30" s="35"/>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row>
    <row r="31" spans="1:112" x14ac:dyDescent="0.3">
      <c r="A31" s="20"/>
      <c r="B31" s="20"/>
      <c r="C31" s="20"/>
      <c r="D31" s="20"/>
      <c r="E31" s="20"/>
      <c r="F31" s="20"/>
      <c r="G31" s="20"/>
      <c r="H31" s="20"/>
      <c r="I31" s="20"/>
      <c r="J31" s="20"/>
      <c r="K31" s="20"/>
      <c r="L31" s="20"/>
      <c r="M31" s="20"/>
      <c r="N31" s="20"/>
      <c r="O31" s="20"/>
      <c r="P31" s="32" t="str">
        <f>Pivots!E69</f>
        <v>C0010</v>
      </c>
      <c r="Q31" s="31">
        <f>Pivots!F69</f>
        <v>900</v>
      </c>
      <c r="R31" s="31">
        <f>Pivots!G69</f>
        <v>1470</v>
      </c>
      <c r="S31" s="31">
        <f>Pivots!H69</f>
        <v>1617</v>
      </c>
      <c r="T31" s="31">
        <f>Pivots!I69</f>
        <v>1314</v>
      </c>
      <c r="U31" s="31">
        <f>Pivots!J69</f>
        <v>941</v>
      </c>
      <c r="V31" s="31">
        <f>Pivots!K69</f>
        <v>6242</v>
      </c>
      <c r="W31" s="35"/>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c r="CA31" s="20"/>
      <c r="CB31" s="20"/>
      <c r="CC31" s="20"/>
      <c r="CD31" s="20"/>
      <c r="CE31" s="20"/>
      <c r="CF31" s="20"/>
      <c r="CG31" s="20"/>
      <c r="CH31" s="20"/>
      <c r="CI31" s="20"/>
      <c r="CJ31" s="20"/>
      <c r="CK31" s="20"/>
      <c r="CL31" s="20"/>
      <c r="CM31" s="20"/>
      <c r="CN31" s="20"/>
      <c r="CO31" s="20"/>
      <c r="CP31" s="20"/>
      <c r="CQ31" s="20"/>
      <c r="CR31" s="20"/>
      <c r="CS31" s="20"/>
      <c r="CT31" s="20"/>
      <c r="CU31" s="20"/>
      <c r="CV31" s="20"/>
      <c r="CW31" s="20"/>
      <c r="CX31" s="20"/>
      <c r="CY31" s="20"/>
      <c r="CZ31" s="20"/>
      <c r="DA31" s="20"/>
      <c r="DB31" s="20"/>
      <c r="DC31" s="20"/>
      <c r="DD31" s="20"/>
      <c r="DE31" s="20"/>
      <c r="DF31" s="20"/>
      <c r="DG31" s="20"/>
      <c r="DH31" s="20"/>
    </row>
    <row r="32" spans="1:112" x14ac:dyDescent="0.3">
      <c r="A32" s="20"/>
      <c r="B32" s="20"/>
      <c r="C32" s="20"/>
      <c r="D32" s="20"/>
      <c r="E32" s="20"/>
      <c r="F32" s="20"/>
      <c r="G32" s="20"/>
      <c r="H32" s="20"/>
      <c r="I32" s="20"/>
      <c r="J32" s="20"/>
      <c r="K32" s="20"/>
      <c r="L32" s="20"/>
      <c r="M32" s="20"/>
      <c r="N32" s="20"/>
      <c r="O32" s="20"/>
      <c r="P32" s="32" t="str">
        <f>Pivots!E70</f>
        <v>C0013</v>
      </c>
      <c r="Q32" s="31">
        <f>Pivots!F70</f>
        <v>1255</v>
      </c>
      <c r="R32" s="31">
        <f>Pivots!G70</f>
        <v>516</v>
      </c>
      <c r="S32" s="31">
        <f>Pivots!H70</f>
        <v>1874</v>
      </c>
      <c r="T32" s="31">
        <f>Pivots!I70</f>
        <v>1863</v>
      </c>
      <c r="U32" s="31">
        <f>Pivots!J70</f>
        <v>1722</v>
      </c>
      <c r="V32" s="31">
        <f>Pivots!K70</f>
        <v>7230</v>
      </c>
      <c r="W32" s="35"/>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c r="CA32" s="20"/>
      <c r="CB32" s="20"/>
      <c r="CC32" s="20"/>
      <c r="CD32" s="20"/>
      <c r="CE32" s="20"/>
      <c r="CF32" s="20"/>
      <c r="CG32" s="20"/>
      <c r="CH32" s="20"/>
      <c r="CI32" s="20"/>
      <c r="CJ32" s="20"/>
      <c r="CK32" s="20"/>
      <c r="CL32" s="20"/>
      <c r="CM32" s="20"/>
      <c r="CN32" s="20"/>
      <c r="CO32" s="20"/>
      <c r="CP32" s="20"/>
      <c r="CQ32" s="20"/>
      <c r="CR32" s="20"/>
      <c r="CS32" s="20"/>
      <c r="CT32" s="20"/>
      <c r="CU32" s="20"/>
      <c r="CV32" s="20"/>
      <c r="CW32" s="20"/>
      <c r="CX32" s="20"/>
      <c r="CY32" s="20"/>
      <c r="CZ32" s="20"/>
      <c r="DA32" s="20"/>
      <c r="DB32" s="20"/>
      <c r="DC32" s="20"/>
      <c r="DD32" s="20"/>
      <c r="DE32" s="20"/>
      <c r="DF32" s="20"/>
      <c r="DG32" s="20"/>
      <c r="DH32" s="20"/>
    </row>
    <row r="33" spans="1:112" x14ac:dyDescent="0.3">
      <c r="A33" s="20"/>
      <c r="B33" s="20"/>
      <c r="C33" s="20"/>
      <c r="D33" s="20"/>
      <c r="E33" s="20"/>
      <c r="F33" s="20"/>
      <c r="G33" s="20"/>
      <c r="H33" s="20"/>
      <c r="I33" s="20"/>
      <c r="J33" s="20"/>
      <c r="K33" s="20"/>
      <c r="L33" s="20"/>
      <c r="M33" s="20"/>
      <c r="N33" s="20"/>
      <c r="O33" s="20"/>
      <c r="P33" s="32" t="str">
        <f>Pivots!E71</f>
        <v>C0015</v>
      </c>
      <c r="Q33" s="31">
        <f>Pivots!F71</f>
        <v>1138</v>
      </c>
      <c r="R33" s="31">
        <f>Pivots!G71</f>
        <v>1898</v>
      </c>
      <c r="S33" s="31">
        <f>Pivots!H71</f>
        <v>1482</v>
      </c>
      <c r="T33" s="31">
        <f>Pivots!I71</f>
        <v>846</v>
      </c>
      <c r="U33" s="31">
        <f>Pivots!J71</f>
        <v>1154</v>
      </c>
      <c r="V33" s="31">
        <f>Pivots!K71</f>
        <v>6518</v>
      </c>
      <c r="W33" s="35"/>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c r="CA33" s="20"/>
      <c r="CB33" s="20"/>
      <c r="CC33" s="20"/>
      <c r="CD33" s="20"/>
      <c r="CE33" s="20"/>
      <c r="CF33" s="20"/>
      <c r="CG33" s="20"/>
      <c r="CH33" s="20"/>
      <c r="CI33" s="20"/>
      <c r="CJ33" s="20"/>
      <c r="CK33" s="20"/>
      <c r="CL33" s="20"/>
      <c r="CM33" s="20"/>
      <c r="CN33" s="20"/>
      <c r="CO33" s="20"/>
      <c r="CP33" s="20"/>
      <c r="CQ33" s="20"/>
      <c r="CR33" s="20"/>
      <c r="CS33" s="20"/>
      <c r="CT33" s="20"/>
      <c r="CU33" s="20"/>
      <c r="CV33" s="20"/>
      <c r="CW33" s="20"/>
      <c r="CX33" s="20"/>
      <c r="CY33" s="20"/>
      <c r="CZ33" s="20"/>
      <c r="DA33" s="20"/>
      <c r="DB33" s="20"/>
      <c r="DC33" s="20"/>
      <c r="DD33" s="20"/>
      <c r="DE33" s="20"/>
      <c r="DF33" s="20"/>
      <c r="DG33" s="20"/>
      <c r="DH33" s="20"/>
    </row>
    <row r="34" spans="1:112" x14ac:dyDescent="0.3">
      <c r="A34" s="20"/>
      <c r="B34" s="20"/>
      <c r="C34" s="20"/>
      <c r="D34" s="20"/>
      <c r="E34" s="20"/>
      <c r="F34" s="20"/>
      <c r="G34" s="20"/>
      <c r="H34" s="20"/>
      <c r="I34" s="20"/>
      <c r="J34" s="20"/>
      <c r="K34" s="20"/>
      <c r="L34" s="20"/>
      <c r="M34" s="20"/>
      <c r="N34" s="20"/>
      <c r="O34" s="20"/>
      <c r="P34" s="37" t="str">
        <f>Pivots!E72</f>
        <v>Columbus</v>
      </c>
      <c r="Q34" s="31"/>
      <c r="R34" s="31"/>
      <c r="S34" s="31"/>
      <c r="T34" s="31"/>
      <c r="U34" s="31"/>
      <c r="V34" s="31"/>
      <c r="W34" s="35"/>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c r="CA34" s="20"/>
      <c r="CB34" s="20"/>
      <c r="CC34" s="20"/>
      <c r="CD34" s="20"/>
      <c r="CE34" s="20"/>
      <c r="CF34" s="20"/>
      <c r="CG34" s="20"/>
      <c r="CH34" s="20"/>
      <c r="CI34" s="20"/>
      <c r="CJ34" s="20"/>
      <c r="CK34" s="20"/>
      <c r="CL34" s="20"/>
      <c r="CM34" s="20"/>
      <c r="CN34" s="20"/>
      <c r="CO34" s="20"/>
      <c r="CP34" s="20"/>
      <c r="CQ34" s="20"/>
      <c r="CR34" s="20"/>
      <c r="CS34" s="20"/>
      <c r="CT34" s="20"/>
      <c r="CU34" s="20"/>
      <c r="CV34" s="20"/>
      <c r="CW34" s="20"/>
      <c r="CX34" s="20"/>
      <c r="CY34" s="20"/>
      <c r="CZ34" s="20"/>
      <c r="DA34" s="20"/>
      <c r="DB34" s="20"/>
      <c r="DC34" s="20"/>
      <c r="DD34" s="20"/>
      <c r="DE34" s="20"/>
      <c r="DF34" s="20"/>
      <c r="DG34" s="20"/>
      <c r="DH34" s="20"/>
    </row>
    <row r="35" spans="1:112" x14ac:dyDescent="0.3">
      <c r="A35" s="20"/>
      <c r="B35" s="20"/>
      <c r="C35" s="20"/>
      <c r="D35" s="20"/>
      <c r="E35" s="20"/>
      <c r="F35" s="20"/>
      <c r="G35" s="20"/>
      <c r="H35" s="20"/>
      <c r="I35" s="20"/>
      <c r="J35" s="20"/>
      <c r="K35" s="20"/>
      <c r="L35" s="20"/>
      <c r="M35" s="20"/>
      <c r="N35" s="20"/>
      <c r="O35" s="20"/>
      <c r="P35" s="32" t="str">
        <f>Pivots!E73</f>
        <v>C0001</v>
      </c>
      <c r="Q35" s="31">
        <f>Pivots!F73</f>
        <v>1655</v>
      </c>
      <c r="R35" s="31">
        <f>Pivots!G73</f>
        <v>805</v>
      </c>
      <c r="S35" s="31">
        <f>Pivots!H73</f>
        <v>2263</v>
      </c>
      <c r="T35" s="31">
        <f>Pivots!I73</f>
        <v>987</v>
      </c>
      <c r="U35" s="31">
        <f>Pivots!J73</f>
        <v>1075</v>
      </c>
      <c r="V35" s="31">
        <f>Pivots!K73</f>
        <v>6785</v>
      </c>
      <c r="W35" s="35"/>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c r="CB35" s="20"/>
      <c r="CC35" s="20"/>
      <c r="CD35" s="20"/>
      <c r="CE35" s="20"/>
      <c r="CF35" s="20"/>
      <c r="CG35" s="20"/>
      <c r="CH35" s="20"/>
      <c r="CI35" s="20"/>
      <c r="CJ35" s="20"/>
      <c r="CK35" s="20"/>
      <c r="CL35" s="20"/>
      <c r="CM35" s="20"/>
      <c r="CN35" s="20"/>
      <c r="CO35" s="20"/>
      <c r="CP35" s="20"/>
      <c r="CQ35" s="20"/>
      <c r="CR35" s="20"/>
      <c r="CS35" s="20"/>
      <c r="CT35" s="20"/>
      <c r="CU35" s="20"/>
      <c r="CV35" s="20"/>
      <c r="CW35" s="20"/>
      <c r="CX35" s="20"/>
      <c r="CY35" s="20"/>
      <c r="CZ35" s="20"/>
      <c r="DA35" s="20"/>
      <c r="DB35" s="20"/>
      <c r="DC35" s="20"/>
      <c r="DD35" s="20"/>
      <c r="DE35" s="20"/>
      <c r="DF35" s="20"/>
      <c r="DG35" s="20"/>
      <c r="DH35" s="20"/>
    </row>
    <row r="36" spans="1:112" x14ac:dyDescent="0.3">
      <c r="A36" s="20"/>
      <c r="B36" s="20"/>
      <c r="C36" s="20"/>
      <c r="D36" s="20"/>
      <c r="E36" s="20"/>
      <c r="F36" s="20"/>
      <c r="G36" s="20"/>
      <c r="H36" s="20"/>
      <c r="I36" s="20"/>
      <c r="J36" s="20"/>
      <c r="K36" s="20"/>
      <c r="L36" s="20"/>
      <c r="M36" s="20"/>
      <c r="N36" s="20"/>
      <c r="O36" s="20"/>
      <c r="P36" s="32" t="str">
        <f>Pivots!E74</f>
        <v>C0005</v>
      </c>
      <c r="Q36" s="31">
        <f>Pivots!F74</f>
        <v>1104</v>
      </c>
      <c r="R36" s="31">
        <f>Pivots!G74</f>
        <v>2280</v>
      </c>
      <c r="S36" s="31">
        <f>Pivots!H74</f>
        <v>1445</v>
      </c>
      <c r="T36" s="31">
        <f>Pivots!I74</f>
        <v>1722</v>
      </c>
      <c r="U36" s="31">
        <f>Pivots!J74</f>
        <v>1196</v>
      </c>
      <c r="V36" s="31">
        <f>Pivots!K74</f>
        <v>7747</v>
      </c>
      <c r="W36" s="35"/>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c r="CB36" s="20"/>
      <c r="CC36" s="20"/>
      <c r="CD36" s="20"/>
      <c r="CE36" s="20"/>
      <c r="CF36" s="20"/>
      <c r="CG36" s="20"/>
      <c r="CH36" s="20"/>
      <c r="CI36" s="20"/>
      <c r="CJ36" s="20"/>
      <c r="CK36" s="20"/>
      <c r="CL36" s="20"/>
      <c r="CM36" s="20"/>
      <c r="CN36" s="20"/>
      <c r="CO36" s="20"/>
      <c r="CP36" s="20"/>
      <c r="CQ36" s="20"/>
      <c r="CR36" s="20"/>
      <c r="CS36" s="20"/>
      <c r="CT36" s="20"/>
      <c r="CU36" s="20"/>
      <c r="CV36" s="20"/>
      <c r="CW36" s="20"/>
      <c r="CX36" s="20"/>
      <c r="CY36" s="20"/>
      <c r="CZ36" s="20"/>
      <c r="DA36" s="20"/>
      <c r="DB36" s="20"/>
      <c r="DC36" s="20"/>
      <c r="DD36" s="20"/>
      <c r="DE36" s="20"/>
      <c r="DF36" s="20"/>
      <c r="DG36" s="20"/>
      <c r="DH36" s="20"/>
    </row>
    <row r="37" spans="1:112" x14ac:dyDescent="0.3">
      <c r="A37" s="20"/>
      <c r="B37" s="20"/>
      <c r="C37" s="20"/>
      <c r="D37" s="20"/>
      <c r="E37" s="20"/>
      <c r="F37" s="20"/>
      <c r="G37" s="20"/>
      <c r="H37" s="20"/>
      <c r="I37" s="20"/>
      <c r="J37" s="20"/>
      <c r="K37" s="20"/>
      <c r="L37" s="20"/>
      <c r="M37" s="40" t="str">
        <f>Pivots!$N$61</f>
        <v>% of calls: 19%</v>
      </c>
      <c r="N37" s="40"/>
      <c r="O37" s="20"/>
      <c r="P37" s="32" t="str">
        <f>Pivots!E75</f>
        <v>C0006</v>
      </c>
      <c r="Q37" s="31">
        <f>Pivots!F75</f>
        <v>372</v>
      </c>
      <c r="R37" s="31">
        <f>Pivots!G75</f>
        <v>1818</v>
      </c>
      <c r="S37" s="31">
        <f>Pivots!H75</f>
        <v>1346</v>
      </c>
      <c r="T37" s="31">
        <f>Pivots!I75</f>
        <v>1156</v>
      </c>
      <c r="U37" s="31">
        <f>Pivots!J75</f>
        <v>1484</v>
      </c>
      <c r="V37" s="31">
        <f>Pivots!K75</f>
        <v>6176</v>
      </c>
      <c r="W37" s="35"/>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c r="CB37" s="20"/>
      <c r="CC37" s="20"/>
      <c r="CD37" s="20"/>
      <c r="CE37" s="20"/>
      <c r="CF37" s="20"/>
      <c r="CG37" s="20"/>
      <c r="CH37" s="20"/>
      <c r="CI37" s="20"/>
      <c r="CJ37" s="20"/>
      <c r="CK37" s="20"/>
      <c r="CL37" s="20"/>
      <c r="CM37" s="20"/>
      <c r="CN37" s="20"/>
      <c r="CO37" s="20"/>
      <c r="CP37" s="20"/>
      <c r="CQ37" s="20"/>
      <c r="CR37" s="20"/>
      <c r="CS37" s="20"/>
      <c r="CT37" s="20"/>
      <c r="CU37" s="20"/>
      <c r="CV37" s="20"/>
      <c r="CW37" s="20"/>
      <c r="CX37" s="20"/>
      <c r="CY37" s="20"/>
      <c r="CZ37" s="20"/>
      <c r="DA37" s="20"/>
      <c r="DB37" s="20"/>
      <c r="DC37" s="20"/>
      <c r="DD37" s="20"/>
      <c r="DE37" s="20"/>
      <c r="DF37" s="20"/>
      <c r="DG37" s="20"/>
      <c r="DH37" s="20"/>
    </row>
    <row r="38" spans="1:112" x14ac:dyDescent="0.3">
      <c r="A38" s="20"/>
      <c r="B38" s="20"/>
      <c r="C38" s="20"/>
      <c r="D38" s="20"/>
      <c r="E38" s="20"/>
      <c r="F38" s="20"/>
      <c r="G38" s="20"/>
      <c r="H38" s="20"/>
      <c r="I38" s="20"/>
      <c r="J38" s="20"/>
      <c r="K38" s="20"/>
      <c r="L38" s="20"/>
      <c r="M38" s="40" t="str">
        <f>Pivots!$N$62</f>
        <v>Call Rank: 5</v>
      </c>
      <c r="N38" s="40"/>
      <c r="O38" s="20"/>
      <c r="P38" s="32" t="str">
        <f>Pivots!E76</f>
        <v>C0009</v>
      </c>
      <c r="Q38" s="31">
        <f>Pivots!F76</f>
        <v>1415</v>
      </c>
      <c r="R38" s="31">
        <f>Pivots!G76</f>
        <v>1271</v>
      </c>
      <c r="S38" s="31">
        <f>Pivots!H76</f>
        <v>1214</v>
      </c>
      <c r="T38" s="31">
        <f>Pivots!I76</f>
        <v>1135</v>
      </c>
      <c r="U38" s="31">
        <f>Pivots!J76</f>
        <v>1566</v>
      </c>
      <c r="V38" s="31">
        <f>Pivots!K76</f>
        <v>6601</v>
      </c>
      <c r="W38" s="35"/>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0"/>
      <c r="CY38" s="20"/>
      <c r="CZ38" s="20"/>
      <c r="DA38" s="20"/>
      <c r="DB38" s="20"/>
      <c r="DC38" s="20"/>
      <c r="DD38" s="20"/>
      <c r="DE38" s="20"/>
      <c r="DF38" s="20"/>
      <c r="DG38" s="20"/>
      <c r="DH38" s="20"/>
    </row>
    <row r="39" spans="1:112" x14ac:dyDescent="0.3">
      <c r="A39" s="20"/>
      <c r="B39" s="20"/>
      <c r="C39" s="20"/>
      <c r="D39" s="20"/>
      <c r="E39" s="20"/>
      <c r="F39" s="20"/>
      <c r="G39" s="20"/>
      <c r="H39" s="20"/>
      <c r="I39" s="20"/>
      <c r="J39" s="20"/>
      <c r="K39" s="20"/>
      <c r="L39" s="20"/>
      <c r="M39" s="40" t="str">
        <f>Pivots!$N$63</f>
        <v>Amount Rank :5</v>
      </c>
      <c r="N39" s="40"/>
      <c r="O39" s="20"/>
      <c r="P39" s="32" t="str">
        <f>Pivots!E77</f>
        <v>C0014</v>
      </c>
      <c r="Q39" s="31">
        <f>Pivots!F77</f>
        <v>1362</v>
      </c>
      <c r="R39" s="31">
        <f>Pivots!G77</f>
        <v>1363</v>
      </c>
      <c r="S39" s="31">
        <f>Pivots!H77</f>
        <v>1152</v>
      </c>
      <c r="T39" s="31">
        <f>Pivots!I77</f>
        <v>777</v>
      </c>
      <c r="U39" s="31">
        <f>Pivots!J77</f>
        <v>750</v>
      </c>
      <c r="V39" s="31">
        <f>Pivots!K77</f>
        <v>5404</v>
      </c>
      <c r="W39" s="35"/>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row>
    <row r="40" spans="1:112" x14ac:dyDescent="0.3">
      <c r="A40" s="20"/>
      <c r="B40" s="20"/>
      <c r="C40" s="20"/>
      <c r="D40" s="20"/>
      <c r="E40" s="20"/>
      <c r="F40" s="20"/>
      <c r="G40" s="20"/>
      <c r="H40" s="20"/>
      <c r="I40" s="20"/>
      <c r="J40" s="20"/>
      <c r="K40" s="20"/>
      <c r="L40" s="20"/>
      <c r="M40" s="20"/>
      <c r="N40" s="20"/>
      <c r="O40" s="20"/>
      <c r="P40" s="35"/>
      <c r="Q40" s="35"/>
      <c r="R40" s="35"/>
      <c r="S40" s="35"/>
      <c r="T40" s="35"/>
      <c r="U40" s="35"/>
      <c r="V40" s="35"/>
      <c r="W40" s="35"/>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row>
    <row r="41" spans="1:112"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row>
    <row r="42" spans="1:112"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row>
    <row r="43" spans="1:112"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row>
    <row r="44" spans="1:112"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row>
  </sheetData>
  <mergeCells count="4">
    <mergeCell ref="M37:N37"/>
    <mergeCell ref="M38:N38"/>
    <mergeCell ref="M39:N39"/>
    <mergeCell ref="B1:H1"/>
  </mergeCells>
  <conditionalFormatting sqref="M37">
    <cfRule type="cellIs" dxfId="205" priority="26" operator="greaterThan">
      <formula>"if($M$38=1)"</formula>
    </cfRule>
  </conditionalFormatting>
  <conditionalFormatting sqref="M37:N37">
    <cfRule type="iconSet" priority="18">
      <iconSet iconSet="3Symbols">
        <cfvo type="percent" val="0"/>
        <cfvo type="percent" val="33"/>
        <cfvo type="percent" val="67"/>
      </iconSet>
    </cfRule>
  </conditionalFormatting>
  <conditionalFormatting sqref="M38:N38">
    <cfRule type="containsText" dxfId="179" priority="7" operator="containsText" text="Call Rank: 1">
      <formula>NOT(ISERROR(SEARCH("Call Rank: 1",M38)))</formula>
    </cfRule>
    <cfRule type="containsText" dxfId="180" priority="8" operator="containsText" text="Call Rank: 1">
      <formula>NOT(ISERROR(SEARCH("Call Rank: 1",M38)))</formula>
    </cfRule>
    <cfRule type="containsText" dxfId="181" priority="11" operator="containsText" text="Call Rank: 5">
      <formula>NOT(ISERROR(SEARCH("Call Rank: 5",M38)))</formula>
    </cfRule>
    <cfRule type="containsText" dxfId="182" priority="12" operator="containsText" text="Call Rank: 1">
      <formula>NOT(ISERROR(SEARCH("Call Rank: 1",M38)))</formula>
    </cfRule>
    <cfRule type="containsText" dxfId="183" priority="3" operator="containsText" text="Call Rank: 1">
      <formula>NOT(ISERROR(SEARCH("Call Rank: 1",M38)))</formula>
    </cfRule>
    <cfRule type="containsText" dxfId="184" priority="2" operator="containsText" text="Call Rank: 1">
      <formula>NOT(ISERROR(SEARCH("Call Rank: 1",M38)))</formula>
    </cfRule>
    <cfRule type="containsText" dxfId="185" priority="1" operator="containsText" text="Call Rank: 1">
      <formula>NOT(ISERROR(SEARCH("Call Rank: 1",M38)))</formula>
    </cfRule>
  </conditionalFormatting>
  <conditionalFormatting sqref="M39:N39">
    <cfRule type="containsText" dxfId="204" priority="9" operator="containsText" text="Amount Rank :5">
      <formula>NOT(ISERROR(SEARCH("Amount Rank :5",M39)))</formula>
    </cfRule>
    <cfRule type="containsText" dxfId="203" priority="10" operator="containsText" text="Amount Rank :1">
      <formula>NOT(ISERROR(SEARCH("Amount Rank :1",M39)))</formula>
    </cfRule>
  </conditionalFormatting>
  <conditionalFormatting sqref="Q23:U39">
    <cfRule type="dataBar" priority="28">
      <dataBar>
        <cfvo type="num" val="0"/>
        <cfvo type="num" val="5500"/>
        <color theme="1" tint="0.249977111117893"/>
      </dataBar>
      <extLst>
        <ext xmlns:x14="http://schemas.microsoft.com/office/spreadsheetml/2009/9/main" uri="{B025F937-C7B1-47D3-B67F-A62EFF666E3E}">
          <x14:id>{7ADF18B4-33D8-460F-AC3E-0B18AFAC913E}</x14:id>
        </ext>
      </extLst>
    </cfRule>
  </conditionalFormatting>
  <conditionalFormatting sqref="R23:U39">
    <cfRule type="cellIs" dxfId="201" priority="4" operator="greaterThan">
      <formula>1800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27" id="{E3EACC3F-81AE-4FF9-8BA2-6A465217B14E}">
            <xm:f>Q$21 =Pivots!$A$50</xm:f>
            <x14:dxf>
              <fill>
                <patternFill>
                  <bgColor theme="9" tint="0.39994506668294322"/>
                </patternFill>
              </fill>
              <border>
                <left style="thin">
                  <color theme="1" tint="0.34998626667073579"/>
                </left>
                <right style="thin">
                  <color theme="1" tint="0.34998626667073579"/>
                </right>
                <vertical/>
                <horizontal/>
              </border>
            </x14:dxf>
          </x14:cfRule>
          <xm:sqref>Q21:U39</xm:sqref>
        </x14:conditionalFormatting>
        <x14:conditionalFormatting xmlns:xm="http://schemas.microsoft.com/office/excel/2006/main">
          <x14:cfRule type="dataBar" id="{7ADF18B4-33D8-460F-AC3E-0B18AFAC913E}">
            <x14:dataBar minLength="0" maxLength="100" gradient="0">
              <x14:cfvo type="num">
                <xm:f>0</xm:f>
              </x14:cfvo>
              <x14:cfvo type="num">
                <xm:f>5500</xm:f>
              </x14:cfvo>
              <x14:negativeFillColor rgb="FFFF0000"/>
              <x14:axisColor rgb="FF000000"/>
            </x14:dataBar>
          </x14:cfRule>
          <xm:sqref>Q23:U39</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Pivots</vt:lpstr>
      <vt:lpstr>Data</vt:lpstr>
      <vt:lpstr>Assets</vt:lpstr>
      <vt:lpstr>Customer Centre Report</vt:lpstr>
      <vt:lpstr>ImageRange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pranav singh</cp:lastModifiedBy>
  <dcterms:created xsi:type="dcterms:W3CDTF">2021-03-14T20:21:32Z</dcterms:created>
  <dcterms:modified xsi:type="dcterms:W3CDTF">2026-01-12T07:59:31Z</dcterms:modified>
</cp:coreProperties>
</file>