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s and Outputs" sheetId="1" r:id="rId4"/>
    <sheet state="visible" name="Salary" sheetId="2" r:id="rId5"/>
    <sheet state="visible" name="Wealth" sheetId="3" r:id="rId6"/>
    <sheet state="visible" name="Retirement" sheetId="4" r:id="rId7"/>
  </sheets>
  <definedNames/>
  <calcPr/>
  <extLst>
    <ext uri="GoogleSheetsCustomDataVersion2">
      <go:sheetsCustomData xmlns:go="http://customooxmlschemas.google.com/" r:id="rId8" roundtripDataChecksum="vtnprAbdYr5xJGCqDO82TJ2SXxbqLO5PaWEqpz8VAco="/>
    </ext>
  </extLst>
</workbook>
</file>

<file path=xl/sharedStrings.xml><?xml version="1.0" encoding="utf-8"?>
<sst xmlns="http://schemas.openxmlformats.org/spreadsheetml/2006/main" count="34" uniqueCount="31">
  <si>
    <t>Inputs</t>
  </si>
  <si>
    <t>Salary Inputs</t>
  </si>
  <si>
    <t>Starting Salary</t>
  </si>
  <si>
    <t>Promotions Every # Years</t>
  </si>
  <si>
    <t>Cost of Living Raise</t>
  </si>
  <si>
    <t>Promotion Raise</t>
  </si>
  <si>
    <t>Wealth Inputs</t>
  </si>
  <si>
    <t>Savings Rate</t>
  </si>
  <si>
    <t>Interest</t>
  </si>
  <si>
    <t>Desired Retirement Inputs</t>
  </si>
  <si>
    <t>Desired Cash</t>
  </si>
  <si>
    <t>Annual Cash spend during Retirement</t>
  </si>
  <si>
    <t>Years in retirement</t>
  </si>
  <si>
    <t>Outputs</t>
  </si>
  <si>
    <t>Years Until Retirement</t>
  </si>
  <si>
    <t>Salary Calculations</t>
  </si>
  <si>
    <t>Time</t>
  </si>
  <si>
    <t>Is Promotion Year</t>
  </si>
  <si>
    <t>Number Promotions</t>
  </si>
  <si>
    <t>Cost of Living Factor</t>
  </si>
  <si>
    <t>Promotion Factor</t>
  </si>
  <si>
    <t>Total Factor</t>
  </si>
  <si>
    <t>Salary</t>
  </si>
  <si>
    <t>Note: Salaries are computed on the Salary tab then referenced here</t>
  </si>
  <si>
    <t>Wealth Calculations</t>
  </si>
  <si>
    <t>Amount Saved</t>
  </si>
  <si>
    <t>Wealth</t>
  </si>
  <si>
    <t>Note: Wealths are computed on the Wealth tab then referenced here</t>
  </si>
  <si>
    <t>Retirement Calculations</t>
  </si>
  <si>
    <t>Num Years Retired</t>
  </si>
  <si>
    <t>Is Retired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</si>
</sst>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8">
    <font>
      <sz val="11.0"/>
      <color theme="1"/>
      <name val="Calibri"/>
      <scheme val="minor"/>
    </font>
    <font>
      <b/>
      <sz val="18.0"/>
      <color theme="1"/>
      <name val="Calibri"/>
    </font>
    <font/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b/>
      <sz val="16.0"/>
      <color theme="1"/>
      <name val="Calibri"/>
    </font>
    <font>
      <b/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A8D08D"/>
        <bgColor rgb="FFA8D08D"/>
      </patternFill>
    </fill>
  </fills>
  <borders count="9">
    <border/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/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3" numFmtId="0" xfId="0" applyBorder="1" applyFont="1"/>
    <xf borderId="4" fillId="0" fontId="4" numFmtId="0" xfId="0" applyBorder="1" applyFont="1"/>
    <xf borderId="5" fillId="0" fontId="4" numFmtId="0" xfId="0" applyBorder="1" applyFont="1"/>
    <xf borderId="4" fillId="0" fontId="4" numFmtId="164" xfId="0" applyBorder="1" applyFont="1" applyNumberFormat="1"/>
    <xf borderId="4" fillId="0" fontId="4" numFmtId="9" xfId="0" applyBorder="1" applyFont="1" applyNumberFormat="1"/>
    <xf borderId="3" fillId="0" fontId="4" numFmtId="0" xfId="0" applyBorder="1" applyFont="1"/>
    <xf borderId="6" fillId="0" fontId="4" numFmtId="164" xfId="0" applyAlignment="1" applyBorder="1" applyFont="1" applyNumberFormat="1">
      <alignment readingOrder="0"/>
    </xf>
    <xf borderId="0" fillId="0" fontId="5" numFmtId="0" xfId="0" applyAlignment="1" applyFont="1">
      <alignment readingOrder="0" shrinkToFit="0" wrapText="1"/>
    </xf>
    <xf borderId="0" fillId="0" fontId="5" numFmtId="164" xfId="0" applyAlignment="1" applyFont="1" applyNumberFormat="1">
      <alignment readingOrder="0"/>
    </xf>
    <xf borderId="0" fillId="0" fontId="5" numFmtId="0" xfId="0" applyAlignment="1" applyFont="1">
      <alignment readingOrder="0"/>
    </xf>
    <xf borderId="1" fillId="3" fontId="6" numFmtId="0" xfId="0" applyAlignment="1" applyBorder="1" applyFill="1" applyFont="1">
      <alignment horizontal="center"/>
    </xf>
    <xf borderId="6" fillId="0" fontId="4" numFmtId="0" xfId="0" applyBorder="1" applyFont="1"/>
    <xf borderId="1" fillId="2" fontId="7" numFmtId="0" xfId="0" applyAlignment="1" applyBorder="1" applyFont="1">
      <alignment horizontal="center"/>
    </xf>
    <xf borderId="0" fillId="0" fontId="3" numFmtId="0" xfId="0" applyFont="1"/>
    <xf borderId="0" fillId="0" fontId="4" numFmtId="9" xfId="0" applyFont="1" applyNumberFormat="1"/>
    <xf borderId="6" fillId="0" fontId="4" numFmtId="9" xfId="0" applyBorder="1" applyFont="1" applyNumberFormat="1"/>
    <xf borderId="1" fillId="3" fontId="7" numFmtId="0" xfId="0" applyAlignment="1" applyBorder="1" applyFont="1">
      <alignment horizontal="center"/>
    </xf>
    <xf borderId="7" fillId="0" fontId="2" numFmtId="0" xfId="0" applyBorder="1" applyFont="1"/>
    <xf borderId="5" fillId="0" fontId="4" numFmtId="0" xfId="0" applyAlignment="1" applyBorder="1" applyFont="1">
      <alignment horizontal="right" shrinkToFit="0" wrapText="1"/>
    </xf>
    <xf borderId="0" fillId="0" fontId="4" numFmtId="0" xfId="0" applyAlignment="1" applyFont="1">
      <alignment horizontal="center" shrinkToFit="0" wrapText="1"/>
    </xf>
    <xf borderId="4" fillId="0" fontId="4" numFmtId="0" xfId="0" applyAlignment="1" applyBorder="1" applyFont="1">
      <alignment horizontal="center" shrinkToFit="0" wrapText="1"/>
    </xf>
    <xf borderId="0" fillId="0" fontId="4" numFmtId="0" xfId="0" applyAlignment="1" applyFont="1">
      <alignment horizontal="center"/>
    </xf>
    <xf borderId="0" fillId="0" fontId="4" numFmtId="2" xfId="0" applyAlignment="1" applyFont="1" applyNumberFormat="1">
      <alignment horizontal="center"/>
    </xf>
    <xf borderId="4" fillId="0" fontId="4" numFmtId="164" xfId="0" applyAlignment="1" applyBorder="1" applyFont="1" applyNumberFormat="1">
      <alignment horizontal="center"/>
    </xf>
    <xf borderId="8" fillId="0" fontId="4" numFmtId="0" xfId="0" applyAlignment="1" applyBorder="1" applyFont="1">
      <alignment horizontal="center"/>
    </xf>
    <xf borderId="8" fillId="0" fontId="4" numFmtId="2" xfId="0" applyAlignment="1" applyBorder="1" applyFont="1" applyNumberFormat="1">
      <alignment horizontal="center"/>
    </xf>
    <xf borderId="6" fillId="0" fontId="4" numFmtId="164" xfId="0" applyAlignment="1" applyBorder="1" applyFont="1" applyNumberFormat="1">
      <alignment horizontal="center"/>
    </xf>
    <xf borderId="5" fillId="0" fontId="4" numFmtId="0" xfId="0" applyAlignment="1" applyBorder="1" applyFont="1">
      <alignment horizontal="left" shrinkToFit="0" wrapText="1"/>
    </xf>
    <xf borderId="4" fillId="0" fontId="2" numFmtId="0" xfId="0" applyBorder="1" applyFont="1"/>
    <xf borderId="5" fillId="0" fontId="4" numFmtId="0" xfId="0" applyAlignment="1" applyBorder="1" applyFont="1">
      <alignment horizontal="right"/>
    </xf>
    <xf borderId="4" fillId="0" fontId="4" numFmtId="0" xfId="0" applyAlignment="1" applyBorder="1" applyFont="1">
      <alignment horizontal="center"/>
    </xf>
    <xf borderId="0" fillId="0" fontId="4" numFmtId="164" xfId="0" applyAlignment="1" applyFont="1" applyNumberFormat="1">
      <alignment horizontal="center"/>
    </xf>
    <xf borderId="8" fillId="0" fontId="4" numFmtId="164" xfId="0" applyAlignment="1" applyBorder="1" applyFont="1" applyNumberFormat="1">
      <alignment horizontal="center"/>
    </xf>
    <xf borderId="6" fillId="0" fontId="4" numFmtId="164" xfId="0" applyBorder="1" applyFont="1" applyNumberFormat="1"/>
    <xf borderId="0" fillId="0" fontId="4" numFmtId="0" xfId="0" applyFont="1"/>
    <xf borderId="5" fillId="0" fontId="4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6" fillId="0" fontId="4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86"/>
    <col customWidth="1" min="2" max="2" width="10.14"/>
    <col customWidth="1" min="3" max="26" width="8.71"/>
  </cols>
  <sheetData>
    <row r="1">
      <c r="A1" s="1" t="s">
        <v>0</v>
      </c>
      <c r="B1" s="2"/>
    </row>
    <row r="2">
      <c r="A2" s="3" t="s">
        <v>1</v>
      </c>
      <c r="B2" s="4"/>
    </row>
    <row r="3">
      <c r="A3" s="5" t="s">
        <v>2</v>
      </c>
      <c r="B3" s="6">
        <v>60000.0</v>
      </c>
    </row>
    <row r="4">
      <c r="A4" s="5" t="s">
        <v>3</v>
      </c>
      <c r="B4" s="4">
        <v>5.0</v>
      </c>
    </row>
    <row r="5">
      <c r="A5" s="5" t="s">
        <v>4</v>
      </c>
      <c r="B5" s="7">
        <v>0.02</v>
      </c>
    </row>
    <row r="6">
      <c r="A6" s="5" t="s">
        <v>5</v>
      </c>
      <c r="B6" s="7">
        <v>0.15</v>
      </c>
    </row>
    <row r="7">
      <c r="A7" s="5"/>
      <c r="B7" s="4"/>
    </row>
    <row r="8">
      <c r="A8" s="3" t="s">
        <v>6</v>
      </c>
      <c r="B8" s="4"/>
    </row>
    <row r="9">
      <c r="A9" s="5" t="s">
        <v>7</v>
      </c>
      <c r="B9" s="7">
        <v>0.25</v>
      </c>
    </row>
    <row r="10">
      <c r="A10" s="5" t="s">
        <v>8</v>
      </c>
      <c r="B10" s="7">
        <v>0.05</v>
      </c>
    </row>
    <row r="11">
      <c r="A11" s="5"/>
      <c r="B11" s="7"/>
    </row>
    <row r="12">
      <c r="A12" s="3" t="s">
        <v>9</v>
      </c>
      <c r="B12" s="7"/>
    </row>
    <row r="13">
      <c r="A13" s="8" t="s">
        <v>10</v>
      </c>
      <c r="B13" s="9">
        <f>B15*((1+B10)^B16-1)/(B10*(1+B10)^(B16-1))</f>
        <v>591945.6718</v>
      </c>
    </row>
    <row r="15">
      <c r="A15" s="10" t="s">
        <v>11</v>
      </c>
      <c r="B15" s="11">
        <v>40000.0</v>
      </c>
    </row>
    <row r="16">
      <c r="A16" s="12" t="s">
        <v>12</v>
      </c>
      <c r="B16" s="12">
        <v>25.0</v>
      </c>
    </row>
    <row r="21" ht="15.75" customHeight="1">
      <c r="A21" s="13" t="s">
        <v>13</v>
      </c>
      <c r="B21" s="2"/>
    </row>
    <row r="22" ht="15.75" customHeight="1">
      <c r="A22" s="8" t="s">
        <v>14</v>
      </c>
      <c r="B22" s="14">
        <f>VLOOKUP(1,Retirement!A8:B47,2)</f>
        <v>18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B1"/>
    <mergeCell ref="A21:B2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57"/>
    <col customWidth="1" min="2" max="2" width="10.57"/>
    <col customWidth="1" min="3" max="3" width="11.29"/>
    <col customWidth="1" min="4" max="4" width="12.71"/>
    <col customWidth="1" min="5" max="5" width="11.86"/>
    <col customWidth="1" min="6" max="6" width="7.57"/>
    <col customWidth="1" min="7" max="7" width="10.14"/>
    <col customWidth="1" min="8" max="8" width="12.0"/>
    <col customWidth="1" min="9" max="9" width="8.71"/>
    <col customWidth="1" min="10" max="10" width="8.43"/>
    <col customWidth="1" min="11" max="11" width="11.43"/>
    <col customWidth="1" min="12" max="26" width="8.71"/>
  </cols>
  <sheetData>
    <row r="1">
      <c r="A1" s="15" t="s">
        <v>0</v>
      </c>
      <c r="B1" s="2"/>
    </row>
    <row r="2">
      <c r="A2" s="5" t="str">
        <f>'Inputs and Outputs'!A3</f>
        <v>Starting Salary</v>
      </c>
      <c r="B2" s="6">
        <f>'Inputs and Outputs'!B3</f>
        <v>60000</v>
      </c>
      <c r="J2" s="16"/>
      <c r="K2" s="16"/>
    </row>
    <row r="3">
      <c r="A3" s="5" t="str">
        <f>'Inputs and Outputs'!A4</f>
        <v>Promotions Every # Years</v>
      </c>
      <c r="B3" s="4">
        <f>'Inputs and Outputs'!B4</f>
        <v>5</v>
      </c>
    </row>
    <row r="4">
      <c r="A4" s="5" t="str">
        <f>'Inputs and Outputs'!A5</f>
        <v>Cost of Living Raise</v>
      </c>
      <c r="B4" s="7">
        <f>'Inputs and Outputs'!B5</f>
        <v>0.02</v>
      </c>
      <c r="C4" s="17"/>
    </row>
    <row r="5">
      <c r="A5" s="8" t="str">
        <f>'Inputs and Outputs'!A6</f>
        <v>Promotion Raise</v>
      </c>
      <c r="B5" s="18">
        <f>'Inputs and Outputs'!B6</f>
        <v>0.15</v>
      </c>
      <c r="C5" s="17"/>
    </row>
    <row r="8">
      <c r="A8" s="19" t="s">
        <v>15</v>
      </c>
      <c r="B8" s="20"/>
      <c r="C8" s="20"/>
      <c r="D8" s="20"/>
      <c r="E8" s="20"/>
      <c r="F8" s="20"/>
      <c r="G8" s="2"/>
    </row>
    <row r="9" ht="56.25" customHeight="1">
      <c r="A9" s="21" t="s">
        <v>16</v>
      </c>
      <c r="B9" s="22" t="s">
        <v>17</v>
      </c>
      <c r="C9" s="22" t="s">
        <v>18</v>
      </c>
      <c r="D9" s="22" t="s">
        <v>19</v>
      </c>
      <c r="E9" s="22" t="s">
        <v>20</v>
      </c>
      <c r="F9" s="22" t="s">
        <v>21</v>
      </c>
      <c r="G9" s="23" t="s">
        <v>22</v>
      </c>
    </row>
    <row r="10">
      <c r="A10" s="5">
        <v>1.0</v>
      </c>
      <c r="B10" s="24">
        <f t="shared" ref="B10:B49" si="1">IF(MOD(A10,$B$3)=0,1,0)</f>
        <v>0</v>
      </c>
      <c r="C10" s="24">
        <f t="shared" ref="C10:C49" si="2">SUM($B$10:B10)</f>
        <v>0</v>
      </c>
      <c r="D10" s="25">
        <f t="shared" ref="D10:D49" si="3">(1+$B$4)^A10</f>
        <v>1.02</v>
      </c>
      <c r="E10" s="25">
        <f t="shared" ref="E10:E49" si="4">(1+$B$5)^C10</f>
        <v>1</v>
      </c>
      <c r="F10" s="25">
        <f t="shared" ref="F10:F49" si="5">D10*E10</f>
        <v>1.02</v>
      </c>
      <c r="G10" s="26">
        <f t="shared" ref="G10:G49" si="6">$B$2*F10</f>
        <v>61200</v>
      </c>
    </row>
    <row r="11">
      <c r="A11" s="5">
        <v>2.0</v>
      </c>
      <c r="B11" s="24">
        <f t="shared" si="1"/>
        <v>0</v>
      </c>
      <c r="C11" s="24">
        <f t="shared" si="2"/>
        <v>0</v>
      </c>
      <c r="D11" s="25">
        <f t="shared" si="3"/>
        <v>1.0404</v>
      </c>
      <c r="E11" s="25">
        <f t="shared" si="4"/>
        <v>1</v>
      </c>
      <c r="F11" s="25">
        <f t="shared" si="5"/>
        <v>1.0404</v>
      </c>
      <c r="G11" s="26">
        <f t="shared" si="6"/>
        <v>62424</v>
      </c>
    </row>
    <row r="12">
      <c r="A12" s="5">
        <v>3.0</v>
      </c>
      <c r="B12" s="24">
        <f t="shared" si="1"/>
        <v>0</v>
      </c>
      <c r="C12" s="24">
        <f t="shared" si="2"/>
        <v>0</v>
      </c>
      <c r="D12" s="25">
        <f t="shared" si="3"/>
        <v>1.061208</v>
      </c>
      <c r="E12" s="25">
        <f t="shared" si="4"/>
        <v>1</v>
      </c>
      <c r="F12" s="25">
        <f t="shared" si="5"/>
        <v>1.061208</v>
      </c>
      <c r="G12" s="26">
        <f t="shared" si="6"/>
        <v>63672.48</v>
      </c>
    </row>
    <row r="13">
      <c r="A13" s="5">
        <v>4.0</v>
      </c>
      <c r="B13" s="24">
        <f t="shared" si="1"/>
        <v>0</v>
      </c>
      <c r="C13" s="24">
        <f t="shared" si="2"/>
        <v>0</v>
      </c>
      <c r="D13" s="25">
        <f t="shared" si="3"/>
        <v>1.08243216</v>
      </c>
      <c r="E13" s="25">
        <f t="shared" si="4"/>
        <v>1</v>
      </c>
      <c r="F13" s="25">
        <f t="shared" si="5"/>
        <v>1.08243216</v>
      </c>
      <c r="G13" s="26">
        <f t="shared" si="6"/>
        <v>64945.9296</v>
      </c>
    </row>
    <row r="14">
      <c r="A14" s="5">
        <v>5.0</v>
      </c>
      <c r="B14" s="24">
        <f t="shared" si="1"/>
        <v>1</v>
      </c>
      <c r="C14" s="24">
        <f t="shared" si="2"/>
        <v>1</v>
      </c>
      <c r="D14" s="25">
        <f t="shared" si="3"/>
        <v>1.104080803</v>
      </c>
      <c r="E14" s="25">
        <f t="shared" si="4"/>
        <v>1.15</v>
      </c>
      <c r="F14" s="25">
        <f t="shared" si="5"/>
        <v>1.269692924</v>
      </c>
      <c r="G14" s="26">
        <f t="shared" si="6"/>
        <v>76181.57542</v>
      </c>
    </row>
    <row r="15">
      <c r="A15" s="5">
        <v>6.0</v>
      </c>
      <c r="B15" s="24">
        <f t="shared" si="1"/>
        <v>0</v>
      </c>
      <c r="C15" s="24">
        <f t="shared" si="2"/>
        <v>1</v>
      </c>
      <c r="D15" s="25">
        <f t="shared" si="3"/>
        <v>1.126162419</v>
      </c>
      <c r="E15" s="25">
        <f t="shared" si="4"/>
        <v>1.15</v>
      </c>
      <c r="F15" s="25">
        <f t="shared" si="5"/>
        <v>1.295086782</v>
      </c>
      <c r="G15" s="26">
        <f t="shared" si="6"/>
        <v>77705.20693</v>
      </c>
    </row>
    <row r="16">
      <c r="A16" s="5">
        <v>7.0</v>
      </c>
      <c r="B16" s="24">
        <f t="shared" si="1"/>
        <v>0</v>
      </c>
      <c r="C16" s="24">
        <f t="shared" si="2"/>
        <v>1</v>
      </c>
      <c r="D16" s="25">
        <f t="shared" si="3"/>
        <v>1.148685668</v>
      </c>
      <c r="E16" s="25">
        <f t="shared" si="4"/>
        <v>1.15</v>
      </c>
      <c r="F16" s="25">
        <f t="shared" si="5"/>
        <v>1.320988518</v>
      </c>
      <c r="G16" s="26">
        <f t="shared" si="6"/>
        <v>79259.31107</v>
      </c>
    </row>
    <row r="17">
      <c r="A17" s="5">
        <v>8.0</v>
      </c>
      <c r="B17" s="24">
        <f t="shared" si="1"/>
        <v>0</v>
      </c>
      <c r="C17" s="24">
        <f t="shared" si="2"/>
        <v>1</v>
      </c>
      <c r="D17" s="25">
        <f t="shared" si="3"/>
        <v>1.171659381</v>
      </c>
      <c r="E17" s="25">
        <f t="shared" si="4"/>
        <v>1.15</v>
      </c>
      <c r="F17" s="25">
        <f t="shared" si="5"/>
        <v>1.347408288</v>
      </c>
      <c r="G17" s="26">
        <f t="shared" si="6"/>
        <v>80844.49729</v>
      </c>
    </row>
    <row r="18">
      <c r="A18" s="5">
        <v>9.0</v>
      </c>
      <c r="B18" s="24">
        <f t="shared" si="1"/>
        <v>0</v>
      </c>
      <c r="C18" s="24">
        <f t="shared" si="2"/>
        <v>1</v>
      </c>
      <c r="D18" s="25">
        <f t="shared" si="3"/>
        <v>1.195092569</v>
      </c>
      <c r="E18" s="25">
        <f t="shared" si="4"/>
        <v>1.15</v>
      </c>
      <c r="F18" s="25">
        <f t="shared" si="5"/>
        <v>1.374356454</v>
      </c>
      <c r="G18" s="26">
        <f t="shared" si="6"/>
        <v>82461.38723</v>
      </c>
    </row>
    <row r="19">
      <c r="A19" s="5">
        <v>10.0</v>
      </c>
      <c r="B19" s="24">
        <f t="shared" si="1"/>
        <v>1</v>
      </c>
      <c r="C19" s="24">
        <f t="shared" si="2"/>
        <v>2</v>
      </c>
      <c r="D19" s="25">
        <f t="shared" si="3"/>
        <v>1.21899442</v>
      </c>
      <c r="E19" s="25">
        <f t="shared" si="4"/>
        <v>1.3225</v>
      </c>
      <c r="F19" s="25">
        <f t="shared" si="5"/>
        <v>1.61212012</v>
      </c>
      <c r="G19" s="26">
        <f t="shared" si="6"/>
        <v>96727.20723</v>
      </c>
    </row>
    <row r="20">
      <c r="A20" s="5">
        <v>11.0</v>
      </c>
      <c r="B20" s="24">
        <f t="shared" si="1"/>
        <v>0</v>
      </c>
      <c r="C20" s="24">
        <f t="shared" si="2"/>
        <v>2</v>
      </c>
      <c r="D20" s="25">
        <f t="shared" si="3"/>
        <v>1.243374308</v>
      </c>
      <c r="E20" s="25">
        <f t="shared" si="4"/>
        <v>1.3225</v>
      </c>
      <c r="F20" s="25">
        <f t="shared" si="5"/>
        <v>1.644362523</v>
      </c>
      <c r="G20" s="26">
        <f t="shared" si="6"/>
        <v>98661.75137</v>
      </c>
    </row>
    <row r="21" ht="15.75" customHeight="1">
      <c r="A21" s="5">
        <v>12.0</v>
      </c>
      <c r="B21" s="24">
        <f t="shared" si="1"/>
        <v>0</v>
      </c>
      <c r="C21" s="24">
        <f t="shared" si="2"/>
        <v>2</v>
      </c>
      <c r="D21" s="25">
        <f t="shared" si="3"/>
        <v>1.268241795</v>
      </c>
      <c r="E21" s="25">
        <f t="shared" si="4"/>
        <v>1.3225</v>
      </c>
      <c r="F21" s="25">
        <f t="shared" si="5"/>
        <v>1.677249773</v>
      </c>
      <c r="G21" s="26">
        <f t="shared" si="6"/>
        <v>100634.9864</v>
      </c>
    </row>
    <row r="22" ht="15.75" customHeight="1">
      <c r="A22" s="5">
        <v>13.0</v>
      </c>
      <c r="B22" s="24">
        <f t="shared" si="1"/>
        <v>0</v>
      </c>
      <c r="C22" s="24">
        <f t="shared" si="2"/>
        <v>2</v>
      </c>
      <c r="D22" s="25">
        <f t="shared" si="3"/>
        <v>1.29360663</v>
      </c>
      <c r="E22" s="25">
        <f t="shared" si="4"/>
        <v>1.3225</v>
      </c>
      <c r="F22" s="25">
        <f t="shared" si="5"/>
        <v>1.710794769</v>
      </c>
      <c r="G22" s="26">
        <f t="shared" si="6"/>
        <v>102647.6861</v>
      </c>
    </row>
    <row r="23" ht="15.75" customHeight="1">
      <c r="A23" s="5">
        <v>14.0</v>
      </c>
      <c r="B23" s="24">
        <f t="shared" si="1"/>
        <v>0</v>
      </c>
      <c r="C23" s="24">
        <f t="shared" si="2"/>
        <v>2</v>
      </c>
      <c r="D23" s="25">
        <f t="shared" si="3"/>
        <v>1.319478763</v>
      </c>
      <c r="E23" s="25">
        <f t="shared" si="4"/>
        <v>1.3225</v>
      </c>
      <c r="F23" s="25">
        <f t="shared" si="5"/>
        <v>1.745010664</v>
      </c>
      <c r="G23" s="26">
        <f t="shared" si="6"/>
        <v>104700.6398</v>
      </c>
    </row>
    <row r="24" ht="15.75" customHeight="1">
      <c r="A24" s="5">
        <v>15.0</v>
      </c>
      <c r="B24" s="24">
        <f t="shared" si="1"/>
        <v>1</v>
      </c>
      <c r="C24" s="24">
        <f t="shared" si="2"/>
        <v>3</v>
      </c>
      <c r="D24" s="25">
        <f t="shared" si="3"/>
        <v>1.345868338</v>
      </c>
      <c r="E24" s="25">
        <f t="shared" si="4"/>
        <v>1.520875</v>
      </c>
      <c r="F24" s="25">
        <f t="shared" si="5"/>
        <v>2.046897509</v>
      </c>
      <c r="G24" s="26">
        <f t="shared" si="6"/>
        <v>122813.8505</v>
      </c>
    </row>
    <row r="25" ht="15.75" customHeight="1">
      <c r="A25" s="5">
        <v>16.0</v>
      </c>
      <c r="B25" s="24">
        <f t="shared" si="1"/>
        <v>0</v>
      </c>
      <c r="C25" s="24">
        <f t="shared" si="2"/>
        <v>3</v>
      </c>
      <c r="D25" s="25">
        <f t="shared" si="3"/>
        <v>1.372785705</v>
      </c>
      <c r="E25" s="25">
        <f t="shared" si="4"/>
        <v>1.520875</v>
      </c>
      <c r="F25" s="25">
        <f t="shared" si="5"/>
        <v>2.087835459</v>
      </c>
      <c r="G25" s="26">
        <f t="shared" si="6"/>
        <v>125270.1276</v>
      </c>
    </row>
    <row r="26" ht="15.75" customHeight="1">
      <c r="A26" s="5">
        <v>17.0</v>
      </c>
      <c r="B26" s="24">
        <f t="shared" si="1"/>
        <v>0</v>
      </c>
      <c r="C26" s="24">
        <f t="shared" si="2"/>
        <v>3</v>
      </c>
      <c r="D26" s="25">
        <f t="shared" si="3"/>
        <v>1.400241419</v>
      </c>
      <c r="E26" s="25">
        <f t="shared" si="4"/>
        <v>1.520875</v>
      </c>
      <c r="F26" s="25">
        <f t="shared" si="5"/>
        <v>2.129592168</v>
      </c>
      <c r="G26" s="26">
        <f t="shared" si="6"/>
        <v>127775.5301</v>
      </c>
    </row>
    <row r="27" ht="15.75" customHeight="1">
      <c r="A27" s="5">
        <v>18.0</v>
      </c>
      <c r="B27" s="24">
        <f t="shared" si="1"/>
        <v>0</v>
      </c>
      <c r="C27" s="24">
        <f t="shared" si="2"/>
        <v>3</v>
      </c>
      <c r="D27" s="25">
        <f t="shared" si="3"/>
        <v>1.428246248</v>
      </c>
      <c r="E27" s="25">
        <f t="shared" si="4"/>
        <v>1.520875</v>
      </c>
      <c r="F27" s="25">
        <f t="shared" si="5"/>
        <v>2.172184012</v>
      </c>
      <c r="G27" s="26">
        <f t="shared" si="6"/>
        <v>130331.0407</v>
      </c>
    </row>
    <row r="28" ht="15.75" customHeight="1">
      <c r="A28" s="5">
        <v>19.0</v>
      </c>
      <c r="B28" s="24">
        <f t="shared" si="1"/>
        <v>0</v>
      </c>
      <c r="C28" s="24">
        <f t="shared" si="2"/>
        <v>3</v>
      </c>
      <c r="D28" s="25">
        <f t="shared" si="3"/>
        <v>1.456811173</v>
      </c>
      <c r="E28" s="25">
        <f t="shared" si="4"/>
        <v>1.520875</v>
      </c>
      <c r="F28" s="25">
        <f t="shared" si="5"/>
        <v>2.215627692</v>
      </c>
      <c r="G28" s="26">
        <f t="shared" si="6"/>
        <v>132937.6615</v>
      </c>
    </row>
    <row r="29" ht="15.75" customHeight="1">
      <c r="A29" s="5">
        <v>20.0</v>
      </c>
      <c r="B29" s="24">
        <f t="shared" si="1"/>
        <v>1</v>
      </c>
      <c r="C29" s="24">
        <f t="shared" si="2"/>
        <v>4</v>
      </c>
      <c r="D29" s="25">
        <f t="shared" si="3"/>
        <v>1.485947396</v>
      </c>
      <c r="E29" s="25">
        <f t="shared" si="4"/>
        <v>1.74900625</v>
      </c>
      <c r="F29" s="25">
        <f t="shared" si="5"/>
        <v>2.598931283</v>
      </c>
      <c r="G29" s="26">
        <f t="shared" si="6"/>
        <v>155935.877</v>
      </c>
    </row>
    <row r="30" ht="15.75" customHeight="1">
      <c r="A30" s="5">
        <v>21.0</v>
      </c>
      <c r="B30" s="24">
        <f t="shared" si="1"/>
        <v>0</v>
      </c>
      <c r="C30" s="24">
        <f t="shared" si="2"/>
        <v>4</v>
      </c>
      <c r="D30" s="25">
        <f t="shared" si="3"/>
        <v>1.515666344</v>
      </c>
      <c r="E30" s="25">
        <f t="shared" si="4"/>
        <v>1.74900625</v>
      </c>
      <c r="F30" s="25">
        <f t="shared" si="5"/>
        <v>2.650909908</v>
      </c>
      <c r="G30" s="26">
        <f t="shared" si="6"/>
        <v>159054.5945</v>
      </c>
    </row>
    <row r="31" ht="15.75" customHeight="1">
      <c r="A31" s="5">
        <v>22.0</v>
      </c>
      <c r="B31" s="24">
        <f t="shared" si="1"/>
        <v>0</v>
      </c>
      <c r="C31" s="24">
        <f t="shared" si="2"/>
        <v>4</v>
      </c>
      <c r="D31" s="25">
        <f t="shared" si="3"/>
        <v>1.545979671</v>
      </c>
      <c r="E31" s="25">
        <f t="shared" si="4"/>
        <v>1.74900625</v>
      </c>
      <c r="F31" s="25">
        <f t="shared" si="5"/>
        <v>2.703928107</v>
      </c>
      <c r="G31" s="26">
        <f t="shared" si="6"/>
        <v>162235.6864</v>
      </c>
    </row>
    <row r="32" ht="15.75" customHeight="1">
      <c r="A32" s="5">
        <v>23.0</v>
      </c>
      <c r="B32" s="24">
        <f t="shared" si="1"/>
        <v>0</v>
      </c>
      <c r="C32" s="24">
        <f t="shared" si="2"/>
        <v>4</v>
      </c>
      <c r="D32" s="25">
        <f t="shared" si="3"/>
        <v>1.576899264</v>
      </c>
      <c r="E32" s="25">
        <f t="shared" si="4"/>
        <v>1.74900625</v>
      </c>
      <c r="F32" s="25">
        <f t="shared" si="5"/>
        <v>2.758006669</v>
      </c>
      <c r="G32" s="26">
        <f t="shared" si="6"/>
        <v>165480.4001</v>
      </c>
    </row>
    <row r="33" ht="15.75" customHeight="1">
      <c r="A33" s="5">
        <v>24.0</v>
      </c>
      <c r="B33" s="24">
        <f t="shared" si="1"/>
        <v>0</v>
      </c>
      <c r="C33" s="24">
        <f t="shared" si="2"/>
        <v>4</v>
      </c>
      <c r="D33" s="25">
        <f t="shared" si="3"/>
        <v>1.608437249</v>
      </c>
      <c r="E33" s="25">
        <f t="shared" si="4"/>
        <v>1.74900625</v>
      </c>
      <c r="F33" s="25">
        <f t="shared" si="5"/>
        <v>2.813166802</v>
      </c>
      <c r="G33" s="26">
        <f t="shared" si="6"/>
        <v>168790.0081</v>
      </c>
    </row>
    <row r="34" ht="15.75" customHeight="1">
      <c r="A34" s="5">
        <v>25.0</v>
      </c>
      <c r="B34" s="24">
        <f t="shared" si="1"/>
        <v>1</v>
      </c>
      <c r="C34" s="24">
        <f t="shared" si="2"/>
        <v>5</v>
      </c>
      <c r="D34" s="25">
        <f t="shared" si="3"/>
        <v>1.640605994</v>
      </c>
      <c r="E34" s="25">
        <f t="shared" si="4"/>
        <v>2.011357188</v>
      </c>
      <c r="F34" s="25">
        <f t="shared" si="5"/>
        <v>3.299844659</v>
      </c>
      <c r="G34" s="26">
        <f t="shared" si="6"/>
        <v>197990.6795</v>
      </c>
    </row>
    <row r="35" ht="15.75" customHeight="1">
      <c r="A35" s="5">
        <v>26.0</v>
      </c>
      <c r="B35" s="24">
        <f t="shared" si="1"/>
        <v>0</v>
      </c>
      <c r="C35" s="24">
        <f t="shared" si="2"/>
        <v>5</v>
      </c>
      <c r="D35" s="25">
        <f t="shared" si="3"/>
        <v>1.673418114</v>
      </c>
      <c r="E35" s="25">
        <f t="shared" si="4"/>
        <v>2.011357188</v>
      </c>
      <c r="F35" s="25">
        <f t="shared" si="5"/>
        <v>3.365841552</v>
      </c>
      <c r="G35" s="26">
        <f t="shared" si="6"/>
        <v>201950.4931</v>
      </c>
    </row>
    <row r="36" ht="15.75" customHeight="1">
      <c r="A36" s="5">
        <v>27.0</v>
      </c>
      <c r="B36" s="24">
        <f t="shared" si="1"/>
        <v>0</v>
      </c>
      <c r="C36" s="24">
        <f t="shared" si="2"/>
        <v>5</v>
      </c>
      <c r="D36" s="25">
        <f t="shared" si="3"/>
        <v>1.706886477</v>
      </c>
      <c r="E36" s="25">
        <f t="shared" si="4"/>
        <v>2.011357188</v>
      </c>
      <c r="F36" s="25">
        <f t="shared" si="5"/>
        <v>3.433158383</v>
      </c>
      <c r="G36" s="26">
        <f t="shared" si="6"/>
        <v>205989.503</v>
      </c>
    </row>
    <row r="37" ht="15.75" customHeight="1">
      <c r="A37" s="5">
        <v>28.0</v>
      </c>
      <c r="B37" s="24">
        <f t="shared" si="1"/>
        <v>0</v>
      </c>
      <c r="C37" s="24">
        <f t="shared" si="2"/>
        <v>5</v>
      </c>
      <c r="D37" s="25">
        <f t="shared" si="3"/>
        <v>1.741024206</v>
      </c>
      <c r="E37" s="25">
        <f t="shared" si="4"/>
        <v>2.011357188</v>
      </c>
      <c r="F37" s="25">
        <f t="shared" si="5"/>
        <v>3.501821551</v>
      </c>
      <c r="G37" s="26">
        <f t="shared" si="6"/>
        <v>210109.293</v>
      </c>
    </row>
    <row r="38" ht="15.75" customHeight="1">
      <c r="A38" s="5">
        <v>29.0</v>
      </c>
      <c r="B38" s="24">
        <f t="shared" si="1"/>
        <v>0</v>
      </c>
      <c r="C38" s="24">
        <f t="shared" si="2"/>
        <v>5</v>
      </c>
      <c r="D38" s="25">
        <f t="shared" si="3"/>
        <v>1.77584469</v>
      </c>
      <c r="E38" s="25">
        <f t="shared" si="4"/>
        <v>2.011357188</v>
      </c>
      <c r="F38" s="25">
        <f t="shared" si="5"/>
        <v>3.571857982</v>
      </c>
      <c r="G38" s="26">
        <f t="shared" si="6"/>
        <v>214311.4789</v>
      </c>
    </row>
    <row r="39" ht="15.75" customHeight="1">
      <c r="A39" s="5">
        <v>30.0</v>
      </c>
      <c r="B39" s="24">
        <f t="shared" si="1"/>
        <v>1</v>
      </c>
      <c r="C39" s="24">
        <f t="shared" si="2"/>
        <v>6</v>
      </c>
      <c r="D39" s="25">
        <f t="shared" si="3"/>
        <v>1.811361584</v>
      </c>
      <c r="E39" s="25">
        <f t="shared" si="4"/>
        <v>2.313060766</v>
      </c>
      <c r="F39" s="25">
        <f t="shared" si="5"/>
        <v>4.189789413</v>
      </c>
      <c r="G39" s="26">
        <f t="shared" si="6"/>
        <v>251387.3648</v>
      </c>
    </row>
    <row r="40" ht="15.75" customHeight="1">
      <c r="A40" s="5">
        <v>31.0</v>
      </c>
      <c r="B40" s="24">
        <f t="shared" si="1"/>
        <v>0</v>
      </c>
      <c r="C40" s="24">
        <f t="shared" si="2"/>
        <v>6</v>
      </c>
      <c r="D40" s="25">
        <f t="shared" si="3"/>
        <v>1.847588816</v>
      </c>
      <c r="E40" s="25">
        <f t="shared" si="4"/>
        <v>2.313060766</v>
      </c>
      <c r="F40" s="25">
        <f t="shared" si="5"/>
        <v>4.273585201</v>
      </c>
      <c r="G40" s="26">
        <f t="shared" si="6"/>
        <v>256415.112</v>
      </c>
    </row>
    <row r="41" ht="15.75" customHeight="1">
      <c r="A41" s="5">
        <v>32.0</v>
      </c>
      <c r="B41" s="24">
        <f t="shared" si="1"/>
        <v>0</v>
      </c>
      <c r="C41" s="24">
        <f t="shared" si="2"/>
        <v>6</v>
      </c>
      <c r="D41" s="25">
        <f t="shared" si="3"/>
        <v>1.884540592</v>
      </c>
      <c r="E41" s="25">
        <f t="shared" si="4"/>
        <v>2.313060766</v>
      </c>
      <c r="F41" s="25">
        <f t="shared" si="5"/>
        <v>4.359056905</v>
      </c>
      <c r="G41" s="26">
        <f t="shared" si="6"/>
        <v>261543.4143</v>
      </c>
    </row>
    <row r="42" ht="15.75" customHeight="1">
      <c r="A42" s="5">
        <v>33.0</v>
      </c>
      <c r="B42" s="24">
        <f t="shared" si="1"/>
        <v>0</v>
      </c>
      <c r="C42" s="24">
        <f t="shared" si="2"/>
        <v>6</v>
      </c>
      <c r="D42" s="25">
        <f t="shared" si="3"/>
        <v>1.922231404</v>
      </c>
      <c r="E42" s="25">
        <f t="shared" si="4"/>
        <v>2.313060766</v>
      </c>
      <c r="F42" s="25">
        <f t="shared" si="5"/>
        <v>4.446238043</v>
      </c>
      <c r="G42" s="26">
        <f t="shared" si="6"/>
        <v>266774.2826</v>
      </c>
    </row>
    <row r="43" ht="15.75" customHeight="1">
      <c r="A43" s="5">
        <v>34.0</v>
      </c>
      <c r="B43" s="24">
        <f t="shared" si="1"/>
        <v>0</v>
      </c>
      <c r="C43" s="24">
        <f t="shared" si="2"/>
        <v>6</v>
      </c>
      <c r="D43" s="25">
        <f t="shared" si="3"/>
        <v>1.960676032</v>
      </c>
      <c r="E43" s="25">
        <f t="shared" si="4"/>
        <v>2.313060766</v>
      </c>
      <c r="F43" s="25">
        <f t="shared" si="5"/>
        <v>4.535162804</v>
      </c>
      <c r="G43" s="26">
        <f t="shared" si="6"/>
        <v>272109.7682</v>
      </c>
    </row>
    <row r="44" ht="15.75" customHeight="1">
      <c r="A44" s="5">
        <v>35.0</v>
      </c>
      <c r="B44" s="24">
        <f t="shared" si="1"/>
        <v>1</v>
      </c>
      <c r="C44" s="24">
        <f t="shared" si="2"/>
        <v>7</v>
      </c>
      <c r="D44" s="25">
        <f t="shared" si="3"/>
        <v>1.999889553</v>
      </c>
      <c r="E44" s="25">
        <f t="shared" si="4"/>
        <v>2.66001988</v>
      </c>
      <c r="F44" s="25">
        <f t="shared" si="5"/>
        <v>5.319745969</v>
      </c>
      <c r="G44" s="26">
        <f t="shared" si="6"/>
        <v>319184.7581</v>
      </c>
    </row>
    <row r="45" ht="15.75" customHeight="1">
      <c r="A45" s="5">
        <v>36.0</v>
      </c>
      <c r="B45" s="24">
        <f t="shared" si="1"/>
        <v>0</v>
      </c>
      <c r="C45" s="24">
        <f t="shared" si="2"/>
        <v>7</v>
      </c>
      <c r="D45" s="25">
        <f t="shared" si="3"/>
        <v>2.039887344</v>
      </c>
      <c r="E45" s="25">
        <f t="shared" si="4"/>
        <v>2.66001988</v>
      </c>
      <c r="F45" s="25">
        <f t="shared" si="5"/>
        <v>5.426140888</v>
      </c>
      <c r="G45" s="26">
        <f t="shared" si="6"/>
        <v>325568.4533</v>
      </c>
    </row>
    <row r="46" ht="15.75" customHeight="1">
      <c r="A46" s="5">
        <v>37.0</v>
      </c>
      <c r="B46" s="24">
        <f t="shared" si="1"/>
        <v>0</v>
      </c>
      <c r="C46" s="24">
        <f t="shared" si="2"/>
        <v>7</v>
      </c>
      <c r="D46" s="25">
        <f t="shared" si="3"/>
        <v>2.080685091</v>
      </c>
      <c r="E46" s="25">
        <f t="shared" si="4"/>
        <v>2.66001988</v>
      </c>
      <c r="F46" s="25">
        <f t="shared" si="5"/>
        <v>5.534663706</v>
      </c>
      <c r="G46" s="26">
        <f t="shared" si="6"/>
        <v>332079.8224</v>
      </c>
    </row>
    <row r="47" ht="15.75" customHeight="1">
      <c r="A47" s="5">
        <v>38.0</v>
      </c>
      <c r="B47" s="24">
        <f t="shared" si="1"/>
        <v>0</v>
      </c>
      <c r="C47" s="24">
        <f t="shared" si="2"/>
        <v>7</v>
      </c>
      <c r="D47" s="25">
        <f t="shared" si="3"/>
        <v>2.122298792</v>
      </c>
      <c r="E47" s="25">
        <f t="shared" si="4"/>
        <v>2.66001988</v>
      </c>
      <c r="F47" s="25">
        <f t="shared" si="5"/>
        <v>5.64535698</v>
      </c>
      <c r="G47" s="26">
        <f t="shared" si="6"/>
        <v>338721.4188</v>
      </c>
    </row>
    <row r="48" ht="15.75" customHeight="1">
      <c r="A48" s="5">
        <v>39.0</v>
      </c>
      <c r="B48" s="24">
        <f t="shared" si="1"/>
        <v>0</v>
      </c>
      <c r="C48" s="24">
        <f t="shared" si="2"/>
        <v>7</v>
      </c>
      <c r="D48" s="25">
        <f t="shared" si="3"/>
        <v>2.164744768</v>
      </c>
      <c r="E48" s="25">
        <f t="shared" si="4"/>
        <v>2.66001988</v>
      </c>
      <c r="F48" s="25">
        <f t="shared" si="5"/>
        <v>5.75826412</v>
      </c>
      <c r="G48" s="26">
        <f t="shared" si="6"/>
        <v>345495.8472</v>
      </c>
    </row>
    <row r="49" ht="15.75" customHeight="1">
      <c r="A49" s="8">
        <v>40.0</v>
      </c>
      <c r="B49" s="27">
        <f t="shared" si="1"/>
        <v>1</v>
      </c>
      <c r="C49" s="27">
        <f t="shared" si="2"/>
        <v>8</v>
      </c>
      <c r="D49" s="28">
        <f t="shared" si="3"/>
        <v>2.208039664</v>
      </c>
      <c r="E49" s="28">
        <f t="shared" si="4"/>
        <v>3.059022863</v>
      </c>
      <c r="F49" s="28">
        <f t="shared" si="5"/>
        <v>6.754443812</v>
      </c>
      <c r="G49" s="29">
        <f t="shared" si="6"/>
        <v>405266.6287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B1"/>
    <mergeCell ref="A8:G8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11.14"/>
    <col customWidth="1" min="3" max="3" width="14.29"/>
    <col customWidth="1" min="4" max="4" width="12.71"/>
    <col customWidth="1" min="5" max="26" width="8.71"/>
  </cols>
  <sheetData>
    <row r="1">
      <c r="A1" s="15" t="s">
        <v>0</v>
      </c>
      <c r="B1" s="2"/>
    </row>
    <row r="2" ht="45.0" customHeight="1">
      <c r="A2" s="30" t="s">
        <v>23</v>
      </c>
      <c r="B2" s="31"/>
    </row>
    <row r="3">
      <c r="A3" s="5" t="str">
        <f>'Inputs and Outputs'!A3</f>
        <v>Starting Salary</v>
      </c>
      <c r="B3" s="6">
        <f>'Inputs and Outputs'!B3</f>
        <v>60000</v>
      </c>
    </row>
    <row r="4">
      <c r="A4" s="5" t="str">
        <f>'Inputs and Outputs'!A9</f>
        <v>Savings Rate</v>
      </c>
      <c r="B4" s="7">
        <f>'Inputs and Outputs'!B9</f>
        <v>0.25</v>
      </c>
    </row>
    <row r="5">
      <c r="A5" s="8" t="str">
        <f>'Inputs and Outputs'!A10</f>
        <v>Interest</v>
      </c>
      <c r="B5" s="18">
        <f>'Inputs and Outputs'!B10</f>
        <v>0.05</v>
      </c>
    </row>
    <row r="6">
      <c r="B6" s="17"/>
    </row>
    <row r="7">
      <c r="A7" s="19" t="s">
        <v>24</v>
      </c>
      <c r="B7" s="20"/>
      <c r="C7" s="20"/>
      <c r="D7" s="2"/>
    </row>
    <row r="8">
      <c r="A8" s="32" t="str">
        <f>Salary!A9</f>
        <v>Time</v>
      </c>
      <c r="B8" s="24" t="str">
        <f>Salary!G9</f>
        <v>Salary</v>
      </c>
      <c r="C8" s="24" t="s">
        <v>25</v>
      </c>
      <c r="D8" s="33" t="s">
        <v>26</v>
      </c>
    </row>
    <row r="9">
      <c r="A9" s="5">
        <f>Salary!A10</f>
        <v>1</v>
      </c>
      <c r="B9" s="34">
        <f>Salary!G10</f>
        <v>61200</v>
      </c>
      <c r="C9" s="34">
        <f t="shared" ref="C9:C48" si="1">B9*$B$4</f>
        <v>15300</v>
      </c>
      <c r="D9" s="26">
        <f>C9</f>
        <v>15300</v>
      </c>
    </row>
    <row r="10">
      <c r="A10" s="5">
        <f>Salary!A11</f>
        <v>2</v>
      </c>
      <c r="B10" s="34">
        <f>Salary!G11</f>
        <v>62424</v>
      </c>
      <c r="C10" s="34">
        <f t="shared" si="1"/>
        <v>15606</v>
      </c>
      <c r="D10" s="26">
        <f t="shared" ref="D10:D48" si="2">D9*(1+$B$5)+C10</f>
        <v>31671</v>
      </c>
    </row>
    <row r="11">
      <c r="A11" s="5">
        <f>Salary!A12</f>
        <v>3</v>
      </c>
      <c r="B11" s="34">
        <f>Salary!G12</f>
        <v>63672.48</v>
      </c>
      <c r="C11" s="34">
        <f t="shared" si="1"/>
        <v>15918.12</v>
      </c>
      <c r="D11" s="26">
        <f t="shared" si="2"/>
        <v>49172.67</v>
      </c>
    </row>
    <row r="12">
      <c r="A12" s="5">
        <f>Salary!A13</f>
        <v>4</v>
      </c>
      <c r="B12" s="34">
        <f>Salary!G13</f>
        <v>64945.9296</v>
      </c>
      <c r="C12" s="34">
        <f t="shared" si="1"/>
        <v>16236.4824</v>
      </c>
      <c r="D12" s="26">
        <f t="shared" si="2"/>
        <v>67867.7859</v>
      </c>
    </row>
    <row r="13">
      <c r="A13" s="5">
        <f>Salary!A14</f>
        <v>5</v>
      </c>
      <c r="B13" s="34">
        <f>Salary!G14</f>
        <v>76181.57542</v>
      </c>
      <c r="C13" s="34">
        <f t="shared" si="1"/>
        <v>19045.39386</v>
      </c>
      <c r="D13" s="26">
        <f t="shared" si="2"/>
        <v>90306.56905</v>
      </c>
    </row>
    <row r="14">
      <c r="A14" s="5">
        <f>Salary!A15</f>
        <v>6</v>
      </c>
      <c r="B14" s="34">
        <f>Salary!G15</f>
        <v>77705.20693</v>
      </c>
      <c r="C14" s="34">
        <f t="shared" si="1"/>
        <v>19426.30173</v>
      </c>
      <c r="D14" s="26">
        <f t="shared" si="2"/>
        <v>114248.1992</v>
      </c>
    </row>
    <row r="15">
      <c r="A15" s="5">
        <f>Salary!A16</f>
        <v>7</v>
      </c>
      <c r="B15" s="34">
        <f>Salary!G16</f>
        <v>79259.31107</v>
      </c>
      <c r="C15" s="34">
        <f t="shared" si="1"/>
        <v>19814.82777</v>
      </c>
      <c r="D15" s="26">
        <f t="shared" si="2"/>
        <v>139775.437</v>
      </c>
    </row>
    <row r="16">
      <c r="A16" s="5">
        <f>Salary!A17</f>
        <v>8</v>
      </c>
      <c r="B16" s="34">
        <f>Salary!G17</f>
        <v>80844.49729</v>
      </c>
      <c r="C16" s="34">
        <f t="shared" si="1"/>
        <v>20211.12432</v>
      </c>
      <c r="D16" s="26">
        <f t="shared" si="2"/>
        <v>166975.3331</v>
      </c>
    </row>
    <row r="17">
      <c r="A17" s="5">
        <f>Salary!A18</f>
        <v>9</v>
      </c>
      <c r="B17" s="34">
        <f>Salary!G18</f>
        <v>82461.38723</v>
      </c>
      <c r="C17" s="34">
        <f t="shared" si="1"/>
        <v>20615.34681</v>
      </c>
      <c r="D17" s="26">
        <f t="shared" si="2"/>
        <v>195939.4466</v>
      </c>
    </row>
    <row r="18">
      <c r="A18" s="5">
        <f>Salary!A19</f>
        <v>10</v>
      </c>
      <c r="B18" s="34">
        <f>Salary!G19</f>
        <v>96727.20723</v>
      </c>
      <c r="C18" s="34">
        <f t="shared" si="1"/>
        <v>24181.80181</v>
      </c>
      <c r="D18" s="26">
        <f t="shared" si="2"/>
        <v>229918.2207</v>
      </c>
    </row>
    <row r="19">
      <c r="A19" s="5">
        <f>Salary!A20</f>
        <v>11</v>
      </c>
      <c r="B19" s="34">
        <f>Salary!G20</f>
        <v>98661.75137</v>
      </c>
      <c r="C19" s="34">
        <f t="shared" si="1"/>
        <v>24665.43784</v>
      </c>
      <c r="D19" s="26">
        <f t="shared" si="2"/>
        <v>266079.5696</v>
      </c>
    </row>
    <row r="20">
      <c r="A20" s="5">
        <f>Salary!A21</f>
        <v>12</v>
      </c>
      <c r="B20" s="34">
        <f>Salary!G21</f>
        <v>100634.9864</v>
      </c>
      <c r="C20" s="34">
        <f t="shared" si="1"/>
        <v>25158.7466</v>
      </c>
      <c r="D20" s="26">
        <f t="shared" si="2"/>
        <v>304542.2947</v>
      </c>
    </row>
    <row r="21" ht="15.75" customHeight="1">
      <c r="A21" s="5">
        <f>Salary!A22</f>
        <v>13</v>
      </c>
      <c r="B21" s="34">
        <f>Salary!G22</f>
        <v>102647.6861</v>
      </c>
      <c r="C21" s="34">
        <f t="shared" si="1"/>
        <v>25661.92153</v>
      </c>
      <c r="D21" s="26">
        <f t="shared" si="2"/>
        <v>345431.331</v>
      </c>
    </row>
    <row r="22" ht="15.75" customHeight="1">
      <c r="A22" s="5">
        <f>Salary!A23</f>
        <v>14</v>
      </c>
      <c r="B22" s="34">
        <f>Salary!G23</f>
        <v>104700.6398</v>
      </c>
      <c r="C22" s="34">
        <f t="shared" si="1"/>
        <v>26175.15996</v>
      </c>
      <c r="D22" s="26">
        <f t="shared" si="2"/>
        <v>388878.0575</v>
      </c>
    </row>
    <row r="23" ht="15.75" customHeight="1">
      <c r="A23" s="5">
        <f>Salary!A24</f>
        <v>15</v>
      </c>
      <c r="B23" s="34">
        <f>Salary!G24</f>
        <v>122813.8505</v>
      </c>
      <c r="C23" s="34">
        <f t="shared" si="1"/>
        <v>30703.46264</v>
      </c>
      <c r="D23" s="26">
        <f t="shared" si="2"/>
        <v>439025.423</v>
      </c>
    </row>
    <row r="24" ht="15.75" customHeight="1">
      <c r="A24" s="5">
        <f>Salary!A25</f>
        <v>16</v>
      </c>
      <c r="B24" s="34">
        <f>Salary!G25</f>
        <v>125270.1276</v>
      </c>
      <c r="C24" s="34">
        <f t="shared" si="1"/>
        <v>31317.53189</v>
      </c>
      <c r="D24" s="26">
        <f t="shared" si="2"/>
        <v>492294.226</v>
      </c>
    </row>
    <row r="25" ht="15.75" customHeight="1">
      <c r="A25" s="5">
        <f>Salary!A26</f>
        <v>17</v>
      </c>
      <c r="B25" s="34">
        <f>Salary!G26</f>
        <v>127775.5301</v>
      </c>
      <c r="C25" s="34">
        <f t="shared" si="1"/>
        <v>31943.88253</v>
      </c>
      <c r="D25" s="26">
        <f t="shared" si="2"/>
        <v>548852.8198</v>
      </c>
    </row>
    <row r="26" ht="15.75" customHeight="1">
      <c r="A26" s="5">
        <f>Salary!A27</f>
        <v>18</v>
      </c>
      <c r="B26" s="34">
        <f>Salary!G27</f>
        <v>130331.0407</v>
      </c>
      <c r="C26" s="34">
        <f t="shared" si="1"/>
        <v>32582.76018</v>
      </c>
      <c r="D26" s="26">
        <f t="shared" si="2"/>
        <v>608878.221</v>
      </c>
    </row>
    <row r="27" ht="15.75" customHeight="1">
      <c r="A27" s="5">
        <f>Salary!A28</f>
        <v>19</v>
      </c>
      <c r="B27" s="34">
        <f>Salary!G28</f>
        <v>132937.6615</v>
      </c>
      <c r="C27" s="34">
        <f t="shared" si="1"/>
        <v>33234.41538</v>
      </c>
      <c r="D27" s="26">
        <f t="shared" si="2"/>
        <v>672556.5474</v>
      </c>
    </row>
    <row r="28" ht="15.75" customHeight="1">
      <c r="A28" s="5">
        <f>Salary!A29</f>
        <v>20</v>
      </c>
      <c r="B28" s="34">
        <f>Salary!G29</f>
        <v>155935.877</v>
      </c>
      <c r="C28" s="34">
        <f t="shared" si="1"/>
        <v>38983.96924</v>
      </c>
      <c r="D28" s="26">
        <f t="shared" si="2"/>
        <v>745168.3441</v>
      </c>
    </row>
    <row r="29" ht="15.75" customHeight="1">
      <c r="A29" s="5">
        <f>Salary!A30</f>
        <v>21</v>
      </c>
      <c r="B29" s="34">
        <f>Salary!G30</f>
        <v>159054.5945</v>
      </c>
      <c r="C29" s="34">
        <f t="shared" si="1"/>
        <v>39763.64863</v>
      </c>
      <c r="D29" s="26">
        <f t="shared" si="2"/>
        <v>822190.4099</v>
      </c>
    </row>
    <row r="30" ht="15.75" customHeight="1">
      <c r="A30" s="5">
        <f>Salary!A31</f>
        <v>22</v>
      </c>
      <c r="B30" s="34">
        <f>Salary!G31</f>
        <v>162235.6864</v>
      </c>
      <c r="C30" s="34">
        <f t="shared" si="1"/>
        <v>40558.9216</v>
      </c>
      <c r="D30" s="26">
        <f t="shared" si="2"/>
        <v>903858.852</v>
      </c>
    </row>
    <row r="31" ht="15.75" customHeight="1">
      <c r="A31" s="5">
        <f>Salary!A32</f>
        <v>23</v>
      </c>
      <c r="B31" s="34">
        <f>Salary!G32</f>
        <v>165480.4001</v>
      </c>
      <c r="C31" s="34">
        <f t="shared" si="1"/>
        <v>41370.10003</v>
      </c>
      <c r="D31" s="26">
        <f t="shared" si="2"/>
        <v>990421.8946</v>
      </c>
    </row>
    <row r="32" ht="15.75" customHeight="1">
      <c r="A32" s="5">
        <f>Salary!A33</f>
        <v>24</v>
      </c>
      <c r="B32" s="34">
        <f>Salary!G33</f>
        <v>168790.0081</v>
      </c>
      <c r="C32" s="34">
        <f t="shared" si="1"/>
        <v>42197.50203</v>
      </c>
      <c r="D32" s="26">
        <f t="shared" si="2"/>
        <v>1082140.491</v>
      </c>
    </row>
    <row r="33" ht="15.75" customHeight="1">
      <c r="A33" s="5">
        <f>Salary!A34</f>
        <v>25</v>
      </c>
      <c r="B33" s="34">
        <f>Salary!G34</f>
        <v>197990.6795</v>
      </c>
      <c r="C33" s="34">
        <f t="shared" si="1"/>
        <v>49497.66988</v>
      </c>
      <c r="D33" s="26">
        <f t="shared" si="2"/>
        <v>1185745.186</v>
      </c>
    </row>
    <row r="34" ht="15.75" customHeight="1">
      <c r="A34" s="5">
        <f>Salary!A35</f>
        <v>26</v>
      </c>
      <c r="B34" s="34">
        <f>Salary!G35</f>
        <v>201950.4931</v>
      </c>
      <c r="C34" s="34">
        <f t="shared" si="1"/>
        <v>50487.62328</v>
      </c>
      <c r="D34" s="26">
        <f t="shared" si="2"/>
        <v>1295520.068</v>
      </c>
    </row>
    <row r="35" ht="15.75" customHeight="1">
      <c r="A35" s="5">
        <f>Salary!A36</f>
        <v>27</v>
      </c>
      <c r="B35" s="34">
        <f>Salary!G36</f>
        <v>205989.503</v>
      </c>
      <c r="C35" s="34">
        <f t="shared" si="1"/>
        <v>51497.37575</v>
      </c>
      <c r="D35" s="26">
        <f t="shared" si="2"/>
        <v>1411793.448</v>
      </c>
    </row>
    <row r="36" ht="15.75" customHeight="1">
      <c r="A36" s="5">
        <f>Salary!A37</f>
        <v>28</v>
      </c>
      <c r="B36" s="34">
        <f>Salary!G37</f>
        <v>210109.293</v>
      </c>
      <c r="C36" s="34">
        <f t="shared" si="1"/>
        <v>52527.32326</v>
      </c>
      <c r="D36" s="26">
        <f t="shared" si="2"/>
        <v>1534910.443</v>
      </c>
    </row>
    <row r="37" ht="15.75" customHeight="1">
      <c r="A37" s="5">
        <f>Salary!A38</f>
        <v>29</v>
      </c>
      <c r="B37" s="34">
        <f>Salary!G38</f>
        <v>214311.4789</v>
      </c>
      <c r="C37" s="34">
        <f t="shared" si="1"/>
        <v>53577.86973</v>
      </c>
      <c r="D37" s="26">
        <f t="shared" si="2"/>
        <v>1665233.835</v>
      </c>
    </row>
    <row r="38" ht="15.75" customHeight="1">
      <c r="A38" s="5">
        <f>Salary!A39</f>
        <v>30</v>
      </c>
      <c r="B38" s="34">
        <f>Salary!G39</f>
        <v>251387.3648</v>
      </c>
      <c r="C38" s="34">
        <f t="shared" si="1"/>
        <v>62846.84119</v>
      </c>
      <c r="D38" s="26">
        <f t="shared" si="2"/>
        <v>1811342.368</v>
      </c>
    </row>
    <row r="39" ht="15.75" customHeight="1">
      <c r="A39" s="5">
        <f>Salary!A40</f>
        <v>31</v>
      </c>
      <c r="B39" s="34">
        <f>Salary!G40</f>
        <v>256415.112</v>
      </c>
      <c r="C39" s="34">
        <f t="shared" si="1"/>
        <v>64103.77801</v>
      </c>
      <c r="D39" s="26">
        <f t="shared" si="2"/>
        <v>1966013.264</v>
      </c>
    </row>
    <row r="40" ht="15.75" customHeight="1">
      <c r="A40" s="5">
        <f>Salary!A41</f>
        <v>32</v>
      </c>
      <c r="B40" s="34">
        <f>Salary!G41</f>
        <v>261543.4143</v>
      </c>
      <c r="C40" s="34">
        <f t="shared" si="1"/>
        <v>65385.85357</v>
      </c>
      <c r="D40" s="26">
        <f t="shared" si="2"/>
        <v>2129699.781</v>
      </c>
    </row>
    <row r="41" ht="15.75" customHeight="1">
      <c r="A41" s="5">
        <f>Salary!A42</f>
        <v>33</v>
      </c>
      <c r="B41" s="34">
        <f>Salary!G42</f>
        <v>266774.2826</v>
      </c>
      <c r="C41" s="34">
        <f t="shared" si="1"/>
        <v>66693.57064</v>
      </c>
      <c r="D41" s="26">
        <f t="shared" si="2"/>
        <v>2302878.341</v>
      </c>
    </row>
    <row r="42" ht="15.75" customHeight="1">
      <c r="A42" s="5">
        <f>Salary!A43</f>
        <v>34</v>
      </c>
      <c r="B42" s="34">
        <f>Salary!G43</f>
        <v>272109.7682</v>
      </c>
      <c r="C42" s="34">
        <f t="shared" si="1"/>
        <v>68027.44206</v>
      </c>
      <c r="D42" s="26">
        <f t="shared" si="2"/>
        <v>2486049.7</v>
      </c>
    </row>
    <row r="43" ht="15.75" customHeight="1">
      <c r="A43" s="5">
        <f>Salary!A44</f>
        <v>35</v>
      </c>
      <c r="B43" s="34">
        <f>Salary!G44</f>
        <v>319184.7581</v>
      </c>
      <c r="C43" s="34">
        <f t="shared" si="1"/>
        <v>79796.18953</v>
      </c>
      <c r="D43" s="26">
        <f t="shared" si="2"/>
        <v>2690148.375</v>
      </c>
    </row>
    <row r="44" ht="15.75" customHeight="1">
      <c r="A44" s="5">
        <f>Salary!A45</f>
        <v>36</v>
      </c>
      <c r="B44" s="34">
        <f>Salary!G45</f>
        <v>325568.4533</v>
      </c>
      <c r="C44" s="34">
        <f t="shared" si="1"/>
        <v>81392.11332</v>
      </c>
      <c r="D44" s="26">
        <f t="shared" si="2"/>
        <v>2906047.907</v>
      </c>
    </row>
    <row r="45" ht="15.75" customHeight="1">
      <c r="A45" s="5">
        <f>Salary!A46</f>
        <v>37</v>
      </c>
      <c r="B45" s="34">
        <f>Salary!G46</f>
        <v>332079.8224</v>
      </c>
      <c r="C45" s="34">
        <f t="shared" si="1"/>
        <v>83019.95559</v>
      </c>
      <c r="D45" s="26">
        <f t="shared" si="2"/>
        <v>3134370.258</v>
      </c>
    </row>
    <row r="46" ht="15.75" customHeight="1">
      <c r="A46" s="5">
        <f>Salary!A47</f>
        <v>38</v>
      </c>
      <c r="B46" s="34">
        <f>Salary!G47</f>
        <v>338721.4188</v>
      </c>
      <c r="C46" s="34">
        <f t="shared" si="1"/>
        <v>84680.3547</v>
      </c>
      <c r="D46" s="26">
        <f t="shared" si="2"/>
        <v>3375769.125</v>
      </c>
    </row>
    <row r="47" ht="15.75" customHeight="1">
      <c r="A47" s="5">
        <f>Salary!A48</f>
        <v>39</v>
      </c>
      <c r="B47" s="34">
        <f>Salary!G48</f>
        <v>345495.8472</v>
      </c>
      <c r="C47" s="34">
        <f t="shared" si="1"/>
        <v>86373.9618</v>
      </c>
      <c r="D47" s="26">
        <f t="shared" si="2"/>
        <v>3630931.543</v>
      </c>
    </row>
    <row r="48" ht="15.75" customHeight="1">
      <c r="A48" s="8">
        <f>Salary!A49</f>
        <v>40</v>
      </c>
      <c r="B48" s="35">
        <f>Salary!G49</f>
        <v>405266.6287</v>
      </c>
      <c r="C48" s="35">
        <f t="shared" si="1"/>
        <v>101316.6572</v>
      </c>
      <c r="D48" s="29">
        <f t="shared" si="2"/>
        <v>3913794.778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B1"/>
    <mergeCell ref="A2:B2"/>
    <mergeCell ref="A7:D7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12.86"/>
    <col customWidth="1" min="3" max="3" width="12.71"/>
    <col customWidth="1" min="4" max="26" width="8.71"/>
  </cols>
  <sheetData>
    <row r="1">
      <c r="A1" s="15" t="s">
        <v>0</v>
      </c>
      <c r="B1" s="2"/>
    </row>
    <row r="2" ht="49.5" customHeight="1">
      <c r="A2" s="30" t="s">
        <v>27</v>
      </c>
      <c r="B2" s="31"/>
    </row>
    <row r="3">
      <c r="A3" s="8" t="str">
        <f>'Inputs and Outputs'!A13</f>
        <v>Desired Cash</v>
      </c>
      <c r="B3" s="36">
        <f>'Inputs and Outputs'!B13</f>
        <v>591945.6718</v>
      </c>
    </row>
    <row r="6">
      <c r="A6" s="19" t="s">
        <v>28</v>
      </c>
      <c r="B6" s="20"/>
      <c r="C6" s="20"/>
      <c r="D6" s="2"/>
    </row>
    <row r="7">
      <c r="A7" s="5" t="s">
        <v>29</v>
      </c>
      <c r="B7" s="37" t="str">
        <f>Wealth!A8</f>
        <v>Time</v>
      </c>
      <c r="C7" s="37" t="str">
        <f>Wealth!D8</f>
        <v>Wealth</v>
      </c>
      <c r="D7" s="4" t="s">
        <v>30</v>
      </c>
    </row>
    <row r="8">
      <c r="A8" s="38">
        <f t="shared" ref="A8:A47" si="1">SUM($D$8:D8)</f>
        <v>0</v>
      </c>
      <c r="B8" s="24">
        <f>Wealth!A9</f>
        <v>1</v>
      </c>
      <c r="C8" s="34">
        <f>Wealth!D9</f>
        <v>15300</v>
      </c>
      <c r="D8" s="33">
        <f t="shared" ref="D8:D47" si="2">IF(C8&gt;$B$3,1,0)</f>
        <v>0</v>
      </c>
    </row>
    <row r="9">
      <c r="A9" s="38">
        <f t="shared" si="1"/>
        <v>0</v>
      </c>
      <c r="B9" s="24">
        <f>Wealth!A10</f>
        <v>2</v>
      </c>
      <c r="C9" s="34">
        <f>Wealth!D10</f>
        <v>31671</v>
      </c>
      <c r="D9" s="33">
        <f t="shared" si="2"/>
        <v>0</v>
      </c>
    </row>
    <row r="10">
      <c r="A10" s="38">
        <f t="shared" si="1"/>
        <v>0</v>
      </c>
      <c r="B10" s="24">
        <f>Wealth!A11</f>
        <v>3</v>
      </c>
      <c r="C10" s="34">
        <f>Wealth!D11</f>
        <v>49172.67</v>
      </c>
      <c r="D10" s="33">
        <f t="shared" si="2"/>
        <v>0</v>
      </c>
    </row>
    <row r="11">
      <c r="A11" s="38">
        <f t="shared" si="1"/>
        <v>0</v>
      </c>
      <c r="B11" s="24">
        <f>Wealth!A12</f>
        <v>4</v>
      </c>
      <c r="C11" s="34">
        <f>Wealth!D12</f>
        <v>67867.7859</v>
      </c>
      <c r="D11" s="33">
        <f t="shared" si="2"/>
        <v>0</v>
      </c>
    </row>
    <row r="12">
      <c r="A12" s="38">
        <f t="shared" si="1"/>
        <v>0</v>
      </c>
      <c r="B12" s="24">
        <f>Wealth!A13</f>
        <v>5</v>
      </c>
      <c r="C12" s="34">
        <f>Wealth!D13</f>
        <v>90306.56905</v>
      </c>
      <c r="D12" s="33">
        <f t="shared" si="2"/>
        <v>0</v>
      </c>
    </row>
    <row r="13">
      <c r="A13" s="38">
        <f t="shared" si="1"/>
        <v>0</v>
      </c>
      <c r="B13" s="24">
        <f>Wealth!A14</f>
        <v>6</v>
      </c>
      <c r="C13" s="34">
        <f>Wealth!D14</f>
        <v>114248.1992</v>
      </c>
      <c r="D13" s="33">
        <f t="shared" si="2"/>
        <v>0</v>
      </c>
    </row>
    <row r="14">
      <c r="A14" s="38">
        <f t="shared" si="1"/>
        <v>0</v>
      </c>
      <c r="B14" s="24">
        <f>Wealth!A15</f>
        <v>7</v>
      </c>
      <c r="C14" s="34">
        <f>Wealth!D15</f>
        <v>139775.437</v>
      </c>
      <c r="D14" s="33">
        <f t="shared" si="2"/>
        <v>0</v>
      </c>
    </row>
    <row r="15">
      <c r="A15" s="38">
        <f t="shared" si="1"/>
        <v>0</v>
      </c>
      <c r="B15" s="24">
        <f>Wealth!A16</f>
        <v>8</v>
      </c>
      <c r="C15" s="34">
        <f>Wealth!D16</f>
        <v>166975.3331</v>
      </c>
      <c r="D15" s="33">
        <f t="shared" si="2"/>
        <v>0</v>
      </c>
    </row>
    <row r="16">
      <c r="A16" s="38">
        <f t="shared" si="1"/>
        <v>0</v>
      </c>
      <c r="B16" s="24">
        <f>Wealth!A17</f>
        <v>9</v>
      </c>
      <c r="C16" s="34">
        <f>Wealth!D17</f>
        <v>195939.4466</v>
      </c>
      <c r="D16" s="33">
        <f t="shared" si="2"/>
        <v>0</v>
      </c>
    </row>
    <row r="17">
      <c r="A17" s="38">
        <f t="shared" si="1"/>
        <v>0</v>
      </c>
      <c r="B17" s="24">
        <f>Wealth!A18</f>
        <v>10</v>
      </c>
      <c r="C17" s="34">
        <f>Wealth!D18</f>
        <v>229918.2207</v>
      </c>
      <c r="D17" s="33">
        <f t="shared" si="2"/>
        <v>0</v>
      </c>
    </row>
    <row r="18">
      <c r="A18" s="38">
        <f t="shared" si="1"/>
        <v>0</v>
      </c>
      <c r="B18" s="24">
        <f>Wealth!A19</f>
        <v>11</v>
      </c>
      <c r="C18" s="34">
        <f>Wealth!D19</f>
        <v>266079.5696</v>
      </c>
      <c r="D18" s="33">
        <f t="shared" si="2"/>
        <v>0</v>
      </c>
    </row>
    <row r="19">
      <c r="A19" s="38">
        <f t="shared" si="1"/>
        <v>0</v>
      </c>
      <c r="B19" s="24">
        <f>Wealth!A20</f>
        <v>12</v>
      </c>
      <c r="C19" s="34">
        <f>Wealth!D20</f>
        <v>304542.2947</v>
      </c>
      <c r="D19" s="33">
        <f t="shared" si="2"/>
        <v>0</v>
      </c>
    </row>
    <row r="20">
      <c r="A20" s="38">
        <f t="shared" si="1"/>
        <v>0</v>
      </c>
      <c r="B20" s="24">
        <f>Wealth!A21</f>
        <v>13</v>
      </c>
      <c r="C20" s="34">
        <f>Wealth!D21</f>
        <v>345431.331</v>
      </c>
      <c r="D20" s="33">
        <f t="shared" si="2"/>
        <v>0</v>
      </c>
    </row>
    <row r="21" ht="15.75" customHeight="1">
      <c r="A21" s="38">
        <f t="shared" si="1"/>
        <v>0</v>
      </c>
      <c r="B21" s="24">
        <f>Wealth!A22</f>
        <v>14</v>
      </c>
      <c r="C21" s="34">
        <f>Wealth!D22</f>
        <v>388878.0575</v>
      </c>
      <c r="D21" s="33">
        <f t="shared" si="2"/>
        <v>0</v>
      </c>
    </row>
    <row r="22" ht="15.75" customHeight="1">
      <c r="A22" s="38">
        <f t="shared" si="1"/>
        <v>0</v>
      </c>
      <c r="B22" s="24">
        <f>Wealth!A23</f>
        <v>15</v>
      </c>
      <c r="C22" s="34">
        <f>Wealth!D23</f>
        <v>439025.423</v>
      </c>
      <c r="D22" s="33">
        <f t="shared" si="2"/>
        <v>0</v>
      </c>
    </row>
    <row r="23" ht="15.75" customHeight="1">
      <c r="A23" s="38">
        <f t="shared" si="1"/>
        <v>0</v>
      </c>
      <c r="B23" s="24">
        <f>Wealth!A24</f>
        <v>16</v>
      </c>
      <c r="C23" s="34">
        <f>Wealth!D24</f>
        <v>492294.226</v>
      </c>
      <c r="D23" s="33">
        <f t="shared" si="2"/>
        <v>0</v>
      </c>
    </row>
    <row r="24" ht="15.75" customHeight="1">
      <c r="A24" s="38">
        <f t="shared" si="1"/>
        <v>0</v>
      </c>
      <c r="B24" s="24">
        <f>Wealth!A25</f>
        <v>17</v>
      </c>
      <c r="C24" s="34">
        <f>Wealth!D25</f>
        <v>548852.8198</v>
      </c>
      <c r="D24" s="33">
        <f t="shared" si="2"/>
        <v>0</v>
      </c>
    </row>
    <row r="25" ht="15.75" customHeight="1">
      <c r="A25" s="38">
        <f t="shared" si="1"/>
        <v>1</v>
      </c>
      <c r="B25" s="24">
        <f>Wealth!A26</f>
        <v>18</v>
      </c>
      <c r="C25" s="34">
        <f>Wealth!D26</f>
        <v>608878.221</v>
      </c>
      <c r="D25" s="33">
        <f t="shared" si="2"/>
        <v>1</v>
      </c>
    </row>
    <row r="26" ht="15.75" customHeight="1">
      <c r="A26" s="38">
        <f t="shared" si="1"/>
        <v>2</v>
      </c>
      <c r="B26" s="24">
        <f>Wealth!A27</f>
        <v>19</v>
      </c>
      <c r="C26" s="34">
        <f>Wealth!D27</f>
        <v>672556.5474</v>
      </c>
      <c r="D26" s="33">
        <f t="shared" si="2"/>
        <v>1</v>
      </c>
    </row>
    <row r="27" ht="15.75" customHeight="1">
      <c r="A27" s="38">
        <f t="shared" si="1"/>
        <v>3</v>
      </c>
      <c r="B27" s="24">
        <f>Wealth!A28</f>
        <v>20</v>
      </c>
      <c r="C27" s="34">
        <f>Wealth!D28</f>
        <v>745168.3441</v>
      </c>
      <c r="D27" s="33">
        <f t="shared" si="2"/>
        <v>1</v>
      </c>
    </row>
    <row r="28" ht="15.75" customHeight="1">
      <c r="A28" s="38">
        <f t="shared" si="1"/>
        <v>4</v>
      </c>
      <c r="B28" s="24">
        <f>Wealth!A29</f>
        <v>21</v>
      </c>
      <c r="C28" s="34">
        <f>Wealth!D29</f>
        <v>822190.4099</v>
      </c>
      <c r="D28" s="33">
        <f t="shared" si="2"/>
        <v>1</v>
      </c>
    </row>
    <row r="29" ht="15.75" customHeight="1">
      <c r="A29" s="38">
        <f t="shared" si="1"/>
        <v>5</v>
      </c>
      <c r="B29" s="24">
        <f>Wealth!A30</f>
        <v>22</v>
      </c>
      <c r="C29" s="34">
        <f>Wealth!D30</f>
        <v>903858.852</v>
      </c>
      <c r="D29" s="33">
        <f t="shared" si="2"/>
        <v>1</v>
      </c>
    </row>
    <row r="30" ht="15.75" customHeight="1">
      <c r="A30" s="38">
        <f t="shared" si="1"/>
        <v>6</v>
      </c>
      <c r="B30" s="24">
        <f>Wealth!A31</f>
        <v>23</v>
      </c>
      <c r="C30" s="34">
        <f>Wealth!D31</f>
        <v>990421.8946</v>
      </c>
      <c r="D30" s="33">
        <f t="shared" si="2"/>
        <v>1</v>
      </c>
    </row>
    <row r="31" ht="15.75" customHeight="1">
      <c r="A31" s="38">
        <f t="shared" si="1"/>
        <v>7</v>
      </c>
      <c r="B31" s="24">
        <f>Wealth!A32</f>
        <v>24</v>
      </c>
      <c r="C31" s="34">
        <f>Wealth!D32</f>
        <v>1082140.491</v>
      </c>
      <c r="D31" s="33">
        <f t="shared" si="2"/>
        <v>1</v>
      </c>
    </row>
    <row r="32" ht="15.75" customHeight="1">
      <c r="A32" s="38">
        <f t="shared" si="1"/>
        <v>8</v>
      </c>
      <c r="B32" s="24">
        <f>Wealth!A33</f>
        <v>25</v>
      </c>
      <c r="C32" s="34">
        <f>Wealth!D33</f>
        <v>1185745.186</v>
      </c>
      <c r="D32" s="33">
        <f t="shared" si="2"/>
        <v>1</v>
      </c>
    </row>
    <row r="33" ht="15.75" customHeight="1">
      <c r="A33" s="38">
        <f t="shared" si="1"/>
        <v>9</v>
      </c>
      <c r="B33" s="24">
        <f>Wealth!A34</f>
        <v>26</v>
      </c>
      <c r="C33" s="34">
        <f>Wealth!D34</f>
        <v>1295520.068</v>
      </c>
      <c r="D33" s="33">
        <f t="shared" si="2"/>
        <v>1</v>
      </c>
    </row>
    <row r="34" ht="15.75" customHeight="1">
      <c r="A34" s="38">
        <f t="shared" si="1"/>
        <v>10</v>
      </c>
      <c r="B34" s="24">
        <f>Wealth!A35</f>
        <v>27</v>
      </c>
      <c r="C34" s="34">
        <f>Wealth!D35</f>
        <v>1411793.448</v>
      </c>
      <c r="D34" s="33">
        <f t="shared" si="2"/>
        <v>1</v>
      </c>
    </row>
    <row r="35" ht="15.75" customHeight="1">
      <c r="A35" s="38">
        <f t="shared" si="1"/>
        <v>11</v>
      </c>
      <c r="B35" s="24">
        <f>Wealth!A36</f>
        <v>28</v>
      </c>
      <c r="C35" s="34">
        <f>Wealth!D36</f>
        <v>1534910.443</v>
      </c>
      <c r="D35" s="33">
        <f t="shared" si="2"/>
        <v>1</v>
      </c>
    </row>
    <row r="36" ht="15.75" customHeight="1">
      <c r="A36" s="38">
        <f t="shared" si="1"/>
        <v>12</v>
      </c>
      <c r="B36" s="24">
        <f>Wealth!A37</f>
        <v>29</v>
      </c>
      <c r="C36" s="34">
        <f>Wealth!D37</f>
        <v>1665233.835</v>
      </c>
      <c r="D36" s="33">
        <f t="shared" si="2"/>
        <v>1</v>
      </c>
    </row>
    <row r="37" ht="15.75" customHeight="1">
      <c r="A37" s="38">
        <f t="shared" si="1"/>
        <v>13</v>
      </c>
      <c r="B37" s="24">
        <f>Wealth!A38</f>
        <v>30</v>
      </c>
      <c r="C37" s="34">
        <f>Wealth!D38</f>
        <v>1811342.368</v>
      </c>
      <c r="D37" s="33">
        <f t="shared" si="2"/>
        <v>1</v>
      </c>
    </row>
    <row r="38" ht="15.75" customHeight="1">
      <c r="A38" s="38">
        <f t="shared" si="1"/>
        <v>14</v>
      </c>
      <c r="B38" s="24">
        <f>Wealth!A39</f>
        <v>31</v>
      </c>
      <c r="C38" s="34">
        <f>Wealth!D39</f>
        <v>1966013.264</v>
      </c>
      <c r="D38" s="33">
        <f t="shared" si="2"/>
        <v>1</v>
      </c>
    </row>
    <row r="39" ht="15.75" customHeight="1">
      <c r="A39" s="38">
        <f t="shared" si="1"/>
        <v>15</v>
      </c>
      <c r="B39" s="24">
        <f>Wealth!A40</f>
        <v>32</v>
      </c>
      <c r="C39" s="34">
        <f>Wealth!D40</f>
        <v>2129699.781</v>
      </c>
      <c r="D39" s="33">
        <f t="shared" si="2"/>
        <v>1</v>
      </c>
    </row>
    <row r="40" ht="15.75" customHeight="1">
      <c r="A40" s="38">
        <f t="shared" si="1"/>
        <v>16</v>
      </c>
      <c r="B40" s="24">
        <f>Wealth!A41</f>
        <v>33</v>
      </c>
      <c r="C40" s="34">
        <f>Wealth!D41</f>
        <v>2302878.341</v>
      </c>
      <c r="D40" s="33">
        <f t="shared" si="2"/>
        <v>1</v>
      </c>
    </row>
    <row r="41" ht="15.75" customHeight="1">
      <c r="A41" s="38">
        <f t="shared" si="1"/>
        <v>17</v>
      </c>
      <c r="B41" s="24">
        <f>Wealth!A42</f>
        <v>34</v>
      </c>
      <c r="C41" s="34">
        <f>Wealth!D42</f>
        <v>2486049.7</v>
      </c>
      <c r="D41" s="33">
        <f t="shared" si="2"/>
        <v>1</v>
      </c>
    </row>
    <row r="42" ht="15.75" customHeight="1">
      <c r="A42" s="38">
        <f t="shared" si="1"/>
        <v>18</v>
      </c>
      <c r="B42" s="24">
        <f>Wealth!A43</f>
        <v>35</v>
      </c>
      <c r="C42" s="34">
        <f>Wealth!D43</f>
        <v>2690148.375</v>
      </c>
      <c r="D42" s="33">
        <f t="shared" si="2"/>
        <v>1</v>
      </c>
    </row>
    <row r="43" ht="15.75" customHeight="1">
      <c r="A43" s="38">
        <f t="shared" si="1"/>
        <v>19</v>
      </c>
      <c r="B43" s="24">
        <f>Wealth!A44</f>
        <v>36</v>
      </c>
      <c r="C43" s="34">
        <f>Wealth!D44</f>
        <v>2906047.907</v>
      </c>
      <c r="D43" s="33">
        <f t="shared" si="2"/>
        <v>1</v>
      </c>
    </row>
    <row r="44" ht="15.75" customHeight="1">
      <c r="A44" s="38">
        <f t="shared" si="1"/>
        <v>20</v>
      </c>
      <c r="B44" s="24">
        <f>Wealth!A45</f>
        <v>37</v>
      </c>
      <c r="C44" s="34">
        <f>Wealth!D45</f>
        <v>3134370.258</v>
      </c>
      <c r="D44" s="33">
        <f t="shared" si="2"/>
        <v>1</v>
      </c>
    </row>
    <row r="45" ht="15.75" customHeight="1">
      <c r="A45" s="38">
        <f t="shared" si="1"/>
        <v>21</v>
      </c>
      <c r="B45" s="24">
        <f>Wealth!A46</f>
        <v>38</v>
      </c>
      <c r="C45" s="34">
        <f>Wealth!D46</f>
        <v>3375769.125</v>
      </c>
      <c r="D45" s="33">
        <f t="shared" si="2"/>
        <v>1</v>
      </c>
    </row>
    <row r="46" ht="15.75" customHeight="1">
      <c r="A46" s="38">
        <f t="shared" si="1"/>
        <v>22</v>
      </c>
      <c r="B46" s="24">
        <f>Wealth!A47</f>
        <v>39</v>
      </c>
      <c r="C46" s="34">
        <f>Wealth!D47</f>
        <v>3630931.543</v>
      </c>
      <c r="D46" s="33">
        <f t="shared" si="2"/>
        <v>1</v>
      </c>
    </row>
    <row r="47" ht="15.75" customHeight="1">
      <c r="A47" s="39">
        <f t="shared" si="1"/>
        <v>23</v>
      </c>
      <c r="B47" s="27">
        <f>Wealth!A48</f>
        <v>40</v>
      </c>
      <c r="C47" s="35">
        <f>Wealth!D48</f>
        <v>3913794.778</v>
      </c>
      <c r="D47" s="40">
        <f t="shared" si="2"/>
        <v>1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B1"/>
    <mergeCell ref="A2:B2"/>
    <mergeCell ref="A6:D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2019-08-22T16:12:14Z</dcterms:created>
  <dc:creator>admin</dc:creator>
</cp:coreProperties>
</file>