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af64154d813909/Documents/"/>
    </mc:Choice>
  </mc:AlternateContent>
  <xr:revisionPtr revIDLastSave="415" documentId="8_{56A35129-AF38-4387-80FA-D41949C8CBAD}" xr6:coauthVersionLast="47" xr6:coauthVersionMax="47" xr10:uidLastSave="{7E78560B-22DC-44A2-9248-380B86708D21}"/>
  <bookViews>
    <workbookView xWindow="-120" yWindow="-120" windowWidth="20730" windowHeight="11040" xr2:uid="{58DFBEBB-BB01-4178-8A8D-864930515A07}"/>
  </bookViews>
  <sheets>
    <sheet name="Sales data" sheetId="1" r:id="rId1"/>
    <sheet name="Region" sheetId="2" r:id="rId2"/>
    <sheet name="Sales Rep" sheetId="3" r:id="rId3"/>
    <sheet name="Category" sheetId="4" r:id="rId4"/>
    <sheet name="Month" sheetId="5" r:id="rId5"/>
    <sheet name="KPIS" sheetId="6" r:id="rId6"/>
    <sheet name="Dashboard" sheetId="7" r:id="rId7"/>
  </sheets>
  <calcPr calcId="191029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7" i="6"/>
  <c r="A17" i="3"/>
  <c r="B5" i="6" l="1"/>
  <c r="B3" i="6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<sst xmlns="http://schemas.openxmlformats.org/spreadsheetml/2006/main" count="85" uniqueCount="39">
  <si>
    <t>Order ID</t>
  </si>
  <si>
    <t>Date</t>
  </si>
  <si>
    <t>Region</t>
  </si>
  <si>
    <t>Sales Rep</t>
  </si>
  <si>
    <t>Product</t>
  </si>
  <si>
    <t>Category</t>
  </si>
  <si>
    <t>Units Sold</t>
  </si>
  <si>
    <t>Unit Price</t>
  </si>
  <si>
    <t>Profit</t>
  </si>
  <si>
    <t>East</t>
  </si>
  <si>
    <t>Alice</t>
  </si>
  <si>
    <t>Laptop</t>
  </si>
  <si>
    <t>Tech</t>
  </si>
  <si>
    <t>West</t>
  </si>
  <si>
    <t>John</t>
  </si>
  <si>
    <t>Phone</t>
  </si>
  <si>
    <t>North</t>
  </si>
  <si>
    <t>Priya</t>
  </si>
  <si>
    <t>Monitor</t>
  </si>
  <si>
    <t>Desk</t>
  </si>
  <si>
    <t>Furniture</t>
  </si>
  <si>
    <t>South</t>
  </si>
  <si>
    <t>David</t>
  </si>
  <si>
    <t>Chair</t>
  </si>
  <si>
    <t>Headphones</t>
  </si>
  <si>
    <t>Table</t>
  </si>
  <si>
    <t>Total Sales</t>
  </si>
  <si>
    <t>Month</t>
  </si>
  <si>
    <t>Profit Margin</t>
  </si>
  <si>
    <t>Grand Total</t>
  </si>
  <si>
    <t>Sum of Profit</t>
  </si>
  <si>
    <t>Sum of Total Sales</t>
  </si>
  <si>
    <t>Feb 2023</t>
  </si>
  <si>
    <t>Jan 2023</t>
  </si>
  <si>
    <t>Mar 2023</t>
  </si>
  <si>
    <t>Total Profit</t>
  </si>
  <si>
    <t xml:space="preserve">Top Region </t>
  </si>
  <si>
    <t>Best Sales Rep</t>
  </si>
  <si>
    <t>KPI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</si>
</sst>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- 1.xlsx]Region!PivotTable2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4150</c:v>
                </c:pt>
                <c:pt idx="1">
                  <c:v>1090</c:v>
                </c:pt>
                <c:pt idx="2">
                  <c:v>1920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3-40FA-97D5-A253C036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3528112"/>
        <c:axId val="1533511792"/>
      </c:barChart>
      <c:catAx>
        <c:axId val="153352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11792"/>
        <c:crosses val="autoZero"/>
        <c:auto val="1"/>
        <c:lblAlgn val="ctr"/>
        <c:lblOffset val="100"/>
        <c:noMultiLvlLbl val="0"/>
      </c:catAx>
      <c:valAx>
        <c:axId val="15335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- 1.xlsx]Sales Rep!PivotTable3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Rep'!$A$4:$A$8</c:f>
              <c:strCache>
                <c:ptCount val="4"/>
                <c:pt idx="0">
                  <c:v>Alice</c:v>
                </c:pt>
                <c:pt idx="1">
                  <c:v>David</c:v>
                </c:pt>
                <c:pt idx="2">
                  <c:v>John</c:v>
                </c:pt>
                <c:pt idx="3">
                  <c:v>Priya</c:v>
                </c:pt>
              </c:strCache>
            </c:strRef>
          </c:cat>
          <c:val>
            <c:numRef>
              <c:f>'Sales Rep'!$B$4:$B$8</c:f>
              <c:numCache>
                <c:formatCode>General</c:formatCode>
                <c:ptCount val="4"/>
                <c:pt idx="0">
                  <c:v>920</c:v>
                </c:pt>
                <c:pt idx="1">
                  <c:v>390</c:v>
                </c:pt>
                <c:pt idx="2">
                  <c:v>660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D-4E4F-95FB-ACE6B871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678144"/>
        <c:axId val="1466532400"/>
      </c:barChart>
      <c:catAx>
        <c:axId val="14656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32400"/>
        <c:crosses val="autoZero"/>
        <c:auto val="1"/>
        <c:lblAlgn val="ctr"/>
        <c:lblOffset val="100"/>
        <c:noMultiLvlLbl val="0"/>
      </c:catAx>
      <c:valAx>
        <c:axId val="14665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- 1.xlsx]Category!PivotTable4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Category!$B$3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28-4D12-B2AA-22A6E04B9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28-4D12-B2AA-22A6E04B90C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C28-4D12-B2AA-22A6E04B90C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28-4D12-B2AA-22A6E04B9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Category!$A$4:$A$6</c:f>
              <c:strCache>
                <c:ptCount val="2"/>
                <c:pt idx="0">
                  <c:v>Furniture</c:v>
                </c:pt>
                <c:pt idx="1">
                  <c:v>Tech</c:v>
                </c:pt>
              </c:strCache>
            </c:strRef>
          </c:cat>
          <c:val>
            <c:numRef>
              <c:f>Category!$B$4:$B$6</c:f>
              <c:numCache>
                <c:formatCode>General</c:formatCode>
                <c:ptCount val="2"/>
                <c:pt idx="0">
                  <c:v>1280</c:v>
                </c:pt>
                <c:pt idx="1">
                  <c:v>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8-4D12-B2AA-22A6E04B90C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- 1.xlsx]Month!PivotTable5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Month!$A$4:$A$7</c:f>
              <c:strCache>
                <c:ptCount val="3"/>
                <c:pt idx="0">
                  <c:v>Feb 2023</c:v>
                </c:pt>
                <c:pt idx="1">
                  <c:v>Jan 2023</c:v>
                </c:pt>
                <c:pt idx="2">
                  <c:v>Mar 2023</c:v>
                </c:pt>
              </c:strCache>
            </c:strRef>
          </c:cat>
          <c:val>
            <c:numRef>
              <c:f>Month!$B$4:$B$7</c:f>
              <c:numCache>
                <c:formatCode>General</c:formatCode>
                <c:ptCount val="3"/>
                <c:pt idx="0">
                  <c:v>780</c:v>
                </c:pt>
                <c:pt idx="1">
                  <c:v>5150</c:v>
                </c:pt>
                <c:pt idx="2">
                  <c:v>4230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E-4812-B545-338F8F83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749808"/>
        <c:axId val="1176747888"/>
      </c:lineChart>
      <c:catAx>
        <c:axId val="11767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47888"/>
        <c:crosses val="autoZero"/>
        <c:auto val="1"/>
        <c:lblAlgn val="ctr"/>
        <c:lblOffset val="100"/>
        <c:noMultiLvlLbl val="0"/>
      </c:catAx>
      <c:valAx>
        <c:axId val="11767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- 1.xlsx]Region!PivotTable2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4150</c:v>
                </c:pt>
                <c:pt idx="1">
                  <c:v>1090</c:v>
                </c:pt>
                <c:pt idx="2">
                  <c:v>1920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4A07-96F6-11A819F1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3528112"/>
        <c:axId val="1533511792"/>
      </c:barChart>
      <c:catAx>
        <c:axId val="153352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11792"/>
        <c:crosses val="autoZero"/>
        <c:auto val="1"/>
        <c:lblAlgn val="ctr"/>
        <c:lblOffset val="100"/>
        <c:noMultiLvlLbl val="0"/>
      </c:catAx>
      <c:valAx>
        <c:axId val="15335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- 1.xlsx]Sales Rep!PivotTable3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Rep'!$A$4:$A$8</c:f>
              <c:strCache>
                <c:ptCount val="4"/>
                <c:pt idx="0">
                  <c:v>Alice</c:v>
                </c:pt>
                <c:pt idx="1">
                  <c:v>David</c:v>
                </c:pt>
                <c:pt idx="2">
                  <c:v>John</c:v>
                </c:pt>
                <c:pt idx="3">
                  <c:v>Priya</c:v>
                </c:pt>
              </c:strCache>
            </c:strRef>
          </c:cat>
          <c:val>
            <c:numRef>
              <c:f>'Sales Rep'!$B$4:$B$8</c:f>
              <c:numCache>
                <c:formatCode>General</c:formatCode>
                <c:ptCount val="4"/>
                <c:pt idx="0">
                  <c:v>920</c:v>
                </c:pt>
                <c:pt idx="1">
                  <c:v>390</c:v>
                </c:pt>
                <c:pt idx="2">
                  <c:v>660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407-BF9A-E5BE634F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678144"/>
        <c:axId val="1466532400"/>
      </c:barChart>
      <c:catAx>
        <c:axId val="14656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32400"/>
        <c:crosses val="autoZero"/>
        <c:auto val="1"/>
        <c:lblAlgn val="ctr"/>
        <c:lblOffset val="100"/>
        <c:noMultiLvlLbl val="0"/>
      </c:catAx>
      <c:valAx>
        <c:axId val="14665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- 1.xlsx]Category!PivotTable4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Category!$B$3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21-4A03-9380-A26184D977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21-4A03-9380-A26184D9777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421-4A03-9380-A26184D9777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421-4A03-9380-A26184D977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Category!$A$4:$A$6</c:f>
              <c:strCache>
                <c:ptCount val="2"/>
                <c:pt idx="0">
                  <c:v>Furniture</c:v>
                </c:pt>
                <c:pt idx="1">
                  <c:v>Tech</c:v>
                </c:pt>
              </c:strCache>
            </c:strRef>
          </c:cat>
          <c:val>
            <c:numRef>
              <c:f>Category!$B$4:$B$6</c:f>
              <c:numCache>
                <c:formatCode>General</c:formatCode>
                <c:ptCount val="2"/>
                <c:pt idx="0">
                  <c:v>1280</c:v>
                </c:pt>
                <c:pt idx="1">
                  <c:v>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1-4A03-9380-A26184D9777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- 1.xlsx]Month!PivotTable5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Month!$A$4:$A$7</c:f>
              <c:strCache>
                <c:ptCount val="3"/>
                <c:pt idx="0">
                  <c:v>Feb 2023</c:v>
                </c:pt>
                <c:pt idx="1">
                  <c:v>Jan 2023</c:v>
                </c:pt>
                <c:pt idx="2">
                  <c:v>Mar 2023</c:v>
                </c:pt>
              </c:strCache>
            </c:strRef>
          </c:cat>
          <c:val>
            <c:numRef>
              <c:f>Month!$B$4:$B$7</c:f>
              <c:numCache>
                <c:formatCode>General</c:formatCode>
                <c:ptCount val="3"/>
                <c:pt idx="0">
                  <c:v>780</c:v>
                </c:pt>
                <c:pt idx="1">
                  <c:v>5150</c:v>
                </c:pt>
                <c:pt idx="2">
                  <c:v>4230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1-4287-955B-667E4355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749808"/>
        <c:axId val="1176747888"/>
      </c:lineChart>
      <c:catAx>
        <c:axId val="11767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47888"/>
        <c:crosses val="autoZero"/>
        <c:auto val="1"/>
        <c:lblAlgn val="ctr"/>
        <c:lblOffset val="100"/>
        <c:noMultiLvlLbl val="0"/>
      </c:catAx>
      <c:valAx>
        <c:axId val="11767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emf"/><Relationship Id="rId7" Type="http://schemas.openxmlformats.org/officeDocument/2006/relationships/chart" Target="../charts/chart6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</xdr:row>
      <xdr:rowOff>4762</xdr:rowOff>
    </xdr:from>
    <xdr:to>
      <xdr:col>14</xdr:col>
      <xdr:colOff>9524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94371-A22F-A953-3454-DA8369DBA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185736</xdr:rowOff>
    </xdr:from>
    <xdr:to>
      <xdr:col>10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A4C2A-3A98-3047-2375-D8FAD3FAB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185737</xdr:rowOff>
    </xdr:from>
    <xdr:to>
      <xdr:col>10</xdr:col>
      <xdr:colOff>300037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6E2BD-8885-8E5B-1738-416FAE804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4762</xdr:rowOff>
    </xdr:from>
    <xdr:to>
      <xdr:col>10</xdr:col>
      <xdr:colOff>309562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2D1AD-3827-5CB9-D662-ECD8C5F31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19050</xdr:rowOff>
    </xdr:from>
    <xdr:to>
      <xdr:col>3</xdr:col>
      <xdr:colOff>600075</xdr:colOff>
      <xdr:row>8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A2D2FCE-5097-F891-5840-B1D1F580E4AE}"/>
            </a:ext>
          </a:extLst>
        </xdr:cNvPr>
        <xdr:cNvSpPr/>
      </xdr:nvSpPr>
      <xdr:spPr>
        <a:xfrm>
          <a:off x="619125" y="781050"/>
          <a:ext cx="1704975" cy="9239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495300</xdr:colOff>
      <xdr:row>3</xdr:row>
      <xdr:rowOff>9525</xdr:rowOff>
    </xdr:from>
    <xdr:to>
      <xdr:col>3</xdr:col>
      <xdr:colOff>104775</xdr:colOff>
      <xdr:row>4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12AFBD-CD4B-6F77-AD9E-208FABA9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81025"/>
          <a:ext cx="723900" cy="2000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485775</xdr:colOff>
      <xdr:row>5</xdr:row>
      <xdr:rowOff>123825</xdr:rowOff>
    </xdr:from>
    <xdr:to>
      <xdr:col>3</xdr:col>
      <xdr:colOff>92982</xdr:colOff>
      <xdr:row>7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FB17E6A-F07A-FA50-3A57-F06CAE030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6325"/>
          <a:ext cx="721632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</xdr:colOff>
      <xdr:row>4</xdr:row>
      <xdr:rowOff>9524</xdr:rowOff>
    </xdr:from>
    <xdr:to>
      <xdr:col>7</xdr:col>
      <xdr:colOff>600075</xdr:colOff>
      <xdr:row>8</xdr:row>
      <xdr:rowOff>190499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DF87B7F-CE4C-08D8-AA0A-0BDD2545D90E}"/>
            </a:ext>
          </a:extLst>
        </xdr:cNvPr>
        <xdr:cNvSpPr/>
      </xdr:nvSpPr>
      <xdr:spPr>
        <a:xfrm>
          <a:off x="2952750" y="771524"/>
          <a:ext cx="1809750" cy="942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19050</xdr:colOff>
      <xdr:row>5</xdr:row>
      <xdr:rowOff>95250</xdr:rowOff>
    </xdr:from>
    <xdr:to>
      <xdr:col>7</xdr:col>
      <xdr:colOff>9525</xdr:colOff>
      <xdr:row>6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8B1C953-F89C-F7CC-373B-7D26529C2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047750"/>
          <a:ext cx="7143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</xdr:colOff>
      <xdr:row>4</xdr:row>
      <xdr:rowOff>19050</xdr:rowOff>
    </xdr:from>
    <xdr:to>
      <xdr:col>12</xdr:col>
      <xdr:colOff>0</xdr:colOff>
      <xdr:row>8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489DE3C-8566-0414-45AB-E574AAFEDB01}"/>
            </a:ext>
          </a:extLst>
        </xdr:cNvPr>
        <xdr:cNvSpPr/>
      </xdr:nvSpPr>
      <xdr:spPr>
        <a:xfrm>
          <a:off x="5514975" y="781050"/>
          <a:ext cx="1962150" cy="914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57150</xdr:colOff>
      <xdr:row>5</xdr:row>
      <xdr:rowOff>114300</xdr:rowOff>
    </xdr:from>
    <xdr:to>
      <xdr:col>10</xdr:col>
      <xdr:colOff>676275</xdr:colOff>
      <xdr:row>6</xdr:row>
      <xdr:rowOff>123825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204E174-6A2C-50BA-6785-0B53B2491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066800"/>
          <a:ext cx="619125" cy="20002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13</xdr:col>
      <xdr:colOff>19049</xdr:colOff>
      <xdr:row>4</xdr:row>
      <xdr:rowOff>9525</xdr:rowOff>
    </xdr:from>
    <xdr:to>
      <xdr:col>15</xdr:col>
      <xdr:colOff>600074</xdr:colOff>
      <xdr:row>8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B6A76FA-09B8-E907-8D4E-983EE6076CED}"/>
            </a:ext>
          </a:extLst>
        </xdr:cNvPr>
        <xdr:cNvSpPr/>
      </xdr:nvSpPr>
      <xdr:spPr>
        <a:xfrm>
          <a:off x="8105774" y="771525"/>
          <a:ext cx="1800225" cy="933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552450</xdr:colOff>
      <xdr:row>5</xdr:row>
      <xdr:rowOff>180975</xdr:rowOff>
    </xdr:from>
    <xdr:to>
      <xdr:col>14</xdr:col>
      <xdr:colOff>561975</xdr:colOff>
      <xdr:row>7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6CCDCB-8E7C-8EA6-B512-8557C677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1133475"/>
          <a:ext cx="619125" cy="200025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8</xdr:col>
      <xdr:colOff>438150</xdr:colOff>
      <xdr:row>27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DAB27AD-2F26-4E20-BFEE-0973D48A3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442913</xdr:colOff>
      <xdr:row>30</xdr:row>
      <xdr:rowOff>4763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848E41-DD3D-4374-8F17-3084DD282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295275</xdr:colOff>
      <xdr:row>49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41B50CC-3F8F-4E11-B4A8-D64041652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152400</xdr:colOff>
      <xdr:row>49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EF3F5AB-778F-4CD7-8A70-A301100F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ibur Rahman" refreshedDate="45796.815492013891" createdVersion="8" refreshedVersion="8" minRefreshableVersion="3" recordCount="10" xr:uid="{4270A0F3-ED1B-4167-8493-15B4EE386046}">
  <cacheSource type="worksheet">
    <worksheetSource name="SalesTable"/>
  </cacheSource>
  <cacheFields count="12">
    <cacheField name="Order ID" numFmtId="0">
      <sharedItems containsSemiMixedTypes="0" containsString="0" containsNumber="1" containsInteger="1" minValue="1001" maxValue="1010"/>
    </cacheField>
    <cacheField name="Date" numFmtId="14">
      <sharedItems containsSemiMixedTypes="0" containsNonDate="0" containsDate="1" containsString="0" minDate="2023-01-05T00:00:00" maxDate="2023-03-16T00:00:00"/>
    </cacheField>
    <cacheField name="Region" numFmtId="0">
      <sharedItems count="4">
        <s v="East"/>
        <s v="West"/>
        <s v="North"/>
        <s v="South"/>
      </sharedItems>
    </cacheField>
    <cacheField name="Sales Rep" numFmtId="0">
      <sharedItems count="4">
        <s v="Alice"/>
        <s v="John"/>
        <s v="Priya"/>
        <s v="David"/>
      </sharedItems>
    </cacheField>
    <cacheField name="Product" numFmtId="0">
      <sharedItems/>
    </cacheField>
    <cacheField name="Category" numFmtId="0">
      <sharedItems count="2">
        <s v="Tech"/>
        <s v="Furniture"/>
      </sharedItems>
    </cacheField>
    <cacheField name="Units Sold" numFmtId="0">
      <sharedItems containsSemiMixedTypes="0" containsString="0" containsNumber="1" containsInteger="1" minValue="1" maxValue="6"/>
    </cacheField>
    <cacheField name="Unit Price" numFmtId="0">
      <sharedItems containsSemiMixedTypes="0" containsString="0" containsNumber="1" containsInteger="1" minValue="80" maxValue="800"/>
    </cacheField>
    <cacheField name="Profit" numFmtId="0">
      <sharedItems containsSemiMixedTypes="0" containsString="0" containsNumber="1" containsInteger="1" minValue="40" maxValue="600" count="10">
        <n v="450"/>
        <n v="600"/>
        <n v="80"/>
        <n v="70"/>
        <n v="90"/>
        <n v="100"/>
        <n v="400"/>
        <n v="60"/>
        <n v="300"/>
        <n v="40"/>
      </sharedItems>
    </cacheField>
    <cacheField name="Total Sales" numFmtId="0">
      <sharedItems containsSemiMixedTypes="0" containsString="0" containsNumber="1" containsInteger="1" minValue="210" maxValue="2500" count="9">
        <n v="2250"/>
        <n v="2500"/>
        <n v="400"/>
        <n v="300"/>
        <n v="480"/>
        <n v="1600"/>
        <n v="500"/>
        <n v="1440"/>
        <n v="210"/>
      </sharedItems>
    </cacheField>
    <cacheField name="Month" numFmtId="0">
      <sharedItems count="3">
        <s v="Jan 2023"/>
        <s v="Feb 2023"/>
        <s v="Mar 2023"/>
      </sharedItems>
    </cacheField>
    <cacheField name="Profit Margin" numFmtId="0">
      <sharedItems containsSemiMixedTypes="0" containsString="0" containsNumber="1" minValue="0.12" maxValue="0.25"/>
    </cacheField>
  </cacheFields>
  <extLst>
    <ext xmlns:x14="http://schemas.microsoft.com/office/spreadsheetml/2009/9/main" uri="{725AE2AE-9491-48be-B2B4-4EB974FC3084}">
      <x14:pivotCacheDefinition pivotCacheId="12908289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d v="2023-01-05T00:00:00"/>
    <x v="0"/>
    <x v="0"/>
    <s v="Laptop"/>
    <x v="0"/>
    <n v="3"/>
    <n v="750"/>
    <x v="0"/>
    <x v="0"/>
    <x v="0"/>
    <n v="0.2"/>
  </r>
  <r>
    <n v="1002"/>
    <d v="2023-01-06T00:00:00"/>
    <x v="1"/>
    <x v="1"/>
    <s v="Phone"/>
    <x v="0"/>
    <n v="5"/>
    <n v="500"/>
    <x v="1"/>
    <x v="1"/>
    <x v="0"/>
    <n v="0.24"/>
  </r>
  <r>
    <n v="1003"/>
    <d v="2023-01-07T00:00:00"/>
    <x v="2"/>
    <x v="2"/>
    <s v="Monitor"/>
    <x v="0"/>
    <n v="2"/>
    <n v="200"/>
    <x v="2"/>
    <x v="2"/>
    <x v="0"/>
    <n v="0.2"/>
  </r>
  <r>
    <n v="1004"/>
    <d v="2023-02-10T00:00:00"/>
    <x v="0"/>
    <x v="0"/>
    <s v="Desk"/>
    <x v="1"/>
    <n v="1"/>
    <n v="300"/>
    <x v="3"/>
    <x v="3"/>
    <x v="1"/>
    <n v="0.23333333333333334"/>
  </r>
  <r>
    <n v="1005"/>
    <d v="2023-02-15T00:00:00"/>
    <x v="3"/>
    <x v="3"/>
    <s v="Chair"/>
    <x v="1"/>
    <n v="4"/>
    <n v="120"/>
    <x v="4"/>
    <x v="4"/>
    <x v="1"/>
    <n v="0.1875"/>
  </r>
  <r>
    <n v="1006"/>
    <d v="2023-03-01T00:00:00"/>
    <x v="2"/>
    <x v="2"/>
    <s v="Headphones"/>
    <x v="0"/>
    <n v="6"/>
    <n v="80"/>
    <x v="5"/>
    <x v="4"/>
    <x v="2"/>
    <n v="0.20833333333333334"/>
  </r>
  <r>
    <n v="1007"/>
    <d v="2023-03-02T00:00:00"/>
    <x v="0"/>
    <x v="0"/>
    <s v="Laptop"/>
    <x v="0"/>
    <n v="2"/>
    <n v="800"/>
    <x v="6"/>
    <x v="5"/>
    <x v="2"/>
    <n v="0.25"/>
  </r>
  <r>
    <n v="1008"/>
    <d v="2023-03-05T00:00:00"/>
    <x v="1"/>
    <x v="1"/>
    <s v="Table"/>
    <x v="1"/>
    <n v="2"/>
    <n v="250"/>
    <x v="7"/>
    <x v="6"/>
    <x v="2"/>
    <n v="0.12"/>
  </r>
  <r>
    <n v="1009"/>
    <d v="2023-03-10T00:00:00"/>
    <x v="3"/>
    <x v="3"/>
    <s v="Phone"/>
    <x v="0"/>
    <n v="3"/>
    <n v="480"/>
    <x v="8"/>
    <x v="7"/>
    <x v="2"/>
    <n v="0.20833333333333334"/>
  </r>
  <r>
    <n v="1010"/>
    <d v="2023-03-15T00:00:00"/>
    <x v="2"/>
    <x v="2"/>
    <s v="Monitor"/>
    <x v="0"/>
    <n v="1"/>
    <n v="210"/>
    <x v="9"/>
    <x v="8"/>
    <x v="2"/>
    <n v="0.190476190476190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A4BE2-5601-477F-AC20-274044133A1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Region">
  <location ref="A3:B8" firstHeaderRow="1" firstDataRow="1" firstDataCol="1"/>
  <pivotFields count="12">
    <pivotField showAll="0"/>
    <pivotField numFmtId="14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11">
        <item x="9"/>
        <item x="7"/>
        <item x="3"/>
        <item x="2"/>
        <item x="4"/>
        <item x="5"/>
        <item x="8"/>
        <item x="6"/>
        <item x="0"/>
        <item x="1"/>
        <item t="default"/>
      </items>
    </pivotField>
    <pivotField dataField="1" showAll="0">
      <items count="10">
        <item x="8"/>
        <item x="3"/>
        <item x="2"/>
        <item x="4"/>
        <item x="6"/>
        <item x="7"/>
        <item x="5"/>
        <item x="0"/>
        <item x="1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9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42FFA-555B-4F2B-BE73-9939D23AFA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ales Rep">
  <location ref="A3:B8" firstHeaderRow="1" firstDataRow="1" firstDataCol="1"/>
  <pivotFields count="12">
    <pivotField showAll="0"/>
    <pivotField numFmtId="14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6E38C-D757-4BA6-82E5-0512CC67635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ategory">
  <location ref="A3:B6" firstHeaderRow="1" firstDataRow="1" firstDataCol="1"/>
  <pivotFields count="12">
    <pivotField showAll="0"/>
    <pivotField numFmtId="1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Total Sales" fld="9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1551F-5207-47F2-B77A-12D4C865D8E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A3:B7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9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55C814-4215-48F7-BD5E-B586E59B3987}" name="SalesTable" displayName="SalesTable" ref="A1:L11" totalsRowShown="0" headerRowDxfId="9">
  <autoFilter ref="A1:L11" xr:uid="{CB55C814-4215-48F7-BD5E-B586E59B3987}"/>
  <tableColumns count="12">
    <tableColumn id="1" xr3:uid="{019F4AF3-3003-422F-8F43-E3F5D498CB84}" name="Order ID" dataDxfId="8"/>
    <tableColumn id="2" xr3:uid="{D4343325-C43C-4775-9653-5410678AFC1D}" name="Date" dataDxfId="7"/>
    <tableColumn id="3" xr3:uid="{08D39336-5AA0-4B0E-BA82-12290670AB05}" name="Region" dataDxfId="6"/>
    <tableColumn id="4" xr3:uid="{D998F08F-CADC-4EFB-B22E-5453C9D6A8C6}" name="Sales Rep" dataDxfId="5"/>
    <tableColumn id="5" xr3:uid="{054F39D3-E266-4408-A1DE-2F5CCBA0FE2B}" name="Product" dataDxfId="4"/>
    <tableColumn id="6" xr3:uid="{C12442B7-F448-427A-9C9A-A4C7B2DD655A}" name="Category" dataDxfId="3"/>
    <tableColumn id="7" xr3:uid="{7BC674B1-A2E4-4D6F-BC1A-9572AFDC9AB2}" name="Units Sold" dataDxfId="2"/>
    <tableColumn id="8" xr3:uid="{F7E7154D-CAFE-4C8E-913F-AD63FC570653}" name="Unit Price" dataDxfId="1"/>
    <tableColumn id="9" xr3:uid="{F83D7357-0777-4F93-9AF9-7078B345A9E8}" name="Profit" dataDxfId="0"/>
    <tableColumn id="10" xr3:uid="{1AA7EB44-1CC2-4D1F-B888-B83A736A0F3D}" name="Total Sales">
      <calculatedColumnFormula>G2*H2</calculatedColumnFormula>
    </tableColumn>
    <tableColumn id="11" xr3:uid="{73DCAB5C-AC2A-4612-8B60-EDF6A30E94FA}" name="Month">
      <calculatedColumnFormula>TEXT(B2,"mmm yyyy")</calculatedColumnFormula>
    </tableColumn>
    <tableColumn id="12" xr3:uid="{59F8A7CA-4EE4-4775-BEC7-9336DF3AD684}" name="Profit Margin">
      <calculatedColumnFormula>I2/J2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DF8A-0C8D-4F08-800F-F6B79873C9B4}">
  <dimension ref="A1:L11"/>
  <sheetViews>
    <sheetView tabSelected="1"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9.85546875" bestFit="1" customWidth="1"/>
    <col min="3" max="3" width="11.85546875" bestFit="1" customWidth="1"/>
    <col min="4" max="4" width="14.42578125" bestFit="1" customWidth="1"/>
    <col min="5" max="5" width="12.5703125" bestFit="1" customWidth="1"/>
    <col min="6" max="6" width="13.7109375" bestFit="1" customWidth="1"/>
    <col min="7" max="7" width="14.7109375" bestFit="1" customWidth="1"/>
    <col min="8" max="8" width="14.28515625" bestFit="1" customWidth="1"/>
    <col min="9" max="9" width="10.5703125" bestFit="1" customWidth="1"/>
    <col min="10" max="10" width="15.28515625" bestFit="1" customWidth="1"/>
    <col min="11" max="11" width="11.28515625" bestFit="1" customWidth="1"/>
    <col min="12" max="12" width="17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  <c r="K1" s="1" t="s">
        <v>27</v>
      </c>
      <c r="L1" s="1" t="s">
        <v>28</v>
      </c>
    </row>
    <row r="2" spans="1:12" x14ac:dyDescent="0.25">
      <c r="A2" s="2">
        <v>1001</v>
      </c>
      <c r="B2" s="3">
        <v>44931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3</v>
      </c>
      <c r="H2" s="2">
        <v>750</v>
      </c>
      <c r="I2" s="2">
        <v>450</v>
      </c>
      <c r="J2">
        <f>G2*H2</f>
        <v>2250</v>
      </c>
      <c r="K2" t="str">
        <f>TEXT(B2,"mmm yyyy")</f>
        <v>Jan 2023</v>
      </c>
      <c r="L2">
        <f>I2/J2</f>
        <v>0.2</v>
      </c>
    </row>
    <row r="3" spans="1:12" x14ac:dyDescent="0.25">
      <c r="A3" s="2">
        <v>1002</v>
      </c>
      <c r="B3" s="3">
        <v>44932</v>
      </c>
      <c r="C3" s="2" t="s">
        <v>13</v>
      </c>
      <c r="D3" s="2" t="s">
        <v>14</v>
      </c>
      <c r="E3" s="2" t="s">
        <v>15</v>
      </c>
      <c r="F3" s="2" t="s">
        <v>12</v>
      </c>
      <c r="G3" s="2">
        <v>5</v>
      </c>
      <c r="H3" s="2">
        <v>500</v>
      </c>
      <c r="I3" s="2">
        <v>600</v>
      </c>
      <c r="J3">
        <f t="shared" ref="J3:J11" si="0">G3*H3</f>
        <v>2500</v>
      </c>
      <c r="K3" t="str">
        <f t="shared" ref="K3:K11" si="1">TEXT(B3,"mmm yyyy")</f>
        <v>Jan 2023</v>
      </c>
      <c r="L3">
        <f t="shared" ref="L3:L11" si="2">I3/J3</f>
        <v>0.24</v>
      </c>
    </row>
    <row r="4" spans="1:12" x14ac:dyDescent="0.25">
      <c r="A4" s="2">
        <v>1003</v>
      </c>
      <c r="B4" s="3">
        <v>44933</v>
      </c>
      <c r="C4" s="2" t="s">
        <v>16</v>
      </c>
      <c r="D4" s="2" t="s">
        <v>17</v>
      </c>
      <c r="E4" s="2" t="s">
        <v>18</v>
      </c>
      <c r="F4" s="2" t="s">
        <v>12</v>
      </c>
      <c r="G4" s="2">
        <v>2</v>
      </c>
      <c r="H4" s="2">
        <v>200</v>
      </c>
      <c r="I4" s="2">
        <v>80</v>
      </c>
      <c r="J4">
        <f t="shared" si="0"/>
        <v>400</v>
      </c>
      <c r="K4" t="str">
        <f t="shared" si="1"/>
        <v>Jan 2023</v>
      </c>
      <c r="L4">
        <f t="shared" si="2"/>
        <v>0.2</v>
      </c>
    </row>
    <row r="5" spans="1:12" x14ac:dyDescent="0.25">
      <c r="A5" s="2">
        <v>1004</v>
      </c>
      <c r="B5" s="3">
        <v>44967</v>
      </c>
      <c r="C5" s="2" t="s">
        <v>9</v>
      </c>
      <c r="D5" s="2" t="s">
        <v>10</v>
      </c>
      <c r="E5" s="2" t="s">
        <v>19</v>
      </c>
      <c r="F5" s="2" t="s">
        <v>20</v>
      </c>
      <c r="G5" s="2">
        <v>1</v>
      </c>
      <c r="H5" s="2">
        <v>300</v>
      </c>
      <c r="I5" s="2">
        <v>70</v>
      </c>
      <c r="J5">
        <f t="shared" si="0"/>
        <v>300</v>
      </c>
      <c r="K5" t="str">
        <f t="shared" si="1"/>
        <v>Feb 2023</v>
      </c>
      <c r="L5">
        <f t="shared" si="2"/>
        <v>0.23333333333333334</v>
      </c>
    </row>
    <row r="6" spans="1:12" x14ac:dyDescent="0.25">
      <c r="A6" s="2">
        <v>1005</v>
      </c>
      <c r="B6" s="3">
        <v>44972</v>
      </c>
      <c r="C6" s="2" t="s">
        <v>21</v>
      </c>
      <c r="D6" s="2" t="s">
        <v>22</v>
      </c>
      <c r="E6" s="2" t="s">
        <v>23</v>
      </c>
      <c r="F6" s="2" t="s">
        <v>20</v>
      </c>
      <c r="G6" s="2">
        <v>4</v>
      </c>
      <c r="H6" s="2">
        <v>120</v>
      </c>
      <c r="I6" s="2">
        <v>90</v>
      </c>
      <c r="J6">
        <f t="shared" si="0"/>
        <v>480</v>
      </c>
      <c r="K6" t="str">
        <f t="shared" si="1"/>
        <v>Feb 2023</v>
      </c>
      <c r="L6">
        <f t="shared" si="2"/>
        <v>0.1875</v>
      </c>
    </row>
    <row r="7" spans="1:12" x14ac:dyDescent="0.25">
      <c r="A7" s="2">
        <v>1006</v>
      </c>
      <c r="B7" s="3">
        <v>44986</v>
      </c>
      <c r="C7" s="2" t="s">
        <v>16</v>
      </c>
      <c r="D7" s="2" t="s">
        <v>17</v>
      </c>
      <c r="E7" s="2" t="s">
        <v>24</v>
      </c>
      <c r="F7" s="2" t="s">
        <v>12</v>
      </c>
      <c r="G7" s="2">
        <v>6</v>
      </c>
      <c r="H7" s="2">
        <v>80</v>
      </c>
      <c r="I7" s="2">
        <v>100</v>
      </c>
      <c r="J7">
        <f t="shared" si="0"/>
        <v>480</v>
      </c>
      <c r="K7" t="str">
        <f t="shared" si="1"/>
        <v>Mar 2023</v>
      </c>
      <c r="L7">
        <f t="shared" si="2"/>
        <v>0.20833333333333334</v>
      </c>
    </row>
    <row r="8" spans="1:12" x14ac:dyDescent="0.25">
      <c r="A8" s="2">
        <v>1007</v>
      </c>
      <c r="B8" s="3">
        <v>44987</v>
      </c>
      <c r="C8" s="2" t="s">
        <v>9</v>
      </c>
      <c r="D8" s="2" t="s">
        <v>10</v>
      </c>
      <c r="E8" s="2" t="s">
        <v>11</v>
      </c>
      <c r="F8" s="2" t="s">
        <v>12</v>
      </c>
      <c r="G8" s="2">
        <v>2</v>
      </c>
      <c r="H8" s="2">
        <v>800</v>
      </c>
      <c r="I8" s="2">
        <v>400</v>
      </c>
      <c r="J8">
        <f t="shared" si="0"/>
        <v>1600</v>
      </c>
      <c r="K8" t="str">
        <f t="shared" si="1"/>
        <v>Mar 2023</v>
      </c>
      <c r="L8">
        <f t="shared" si="2"/>
        <v>0.25</v>
      </c>
    </row>
    <row r="9" spans="1:12" x14ac:dyDescent="0.25">
      <c r="A9" s="2">
        <v>1008</v>
      </c>
      <c r="B9" s="3">
        <v>44990</v>
      </c>
      <c r="C9" s="2" t="s">
        <v>13</v>
      </c>
      <c r="D9" s="2" t="s">
        <v>14</v>
      </c>
      <c r="E9" s="2" t="s">
        <v>25</v>
      </c>
      <c r="F9" s="2" t="s">
        <v>20</v>
      </c>
      <c r="G9" s="2">
        <v>2</v>
      </c>
      <c r="H9" s="2">
        <v>250</v>
      </c>
      <c r="I9" s="2">
        <v>60</v>
      </c>
      <c r="J9">
        <f t="shared" si="0"/>
        <v>500</v>
      </c>
      <c r="K9" t="str">
        <f t="shared" si="1"/>
        <v>Mar 2023</v>
      </c>
      <c r="L9">
        <f t="shared" si="2"/>
        <v>0.12</v>
      </c>
    </row>
    <row r="10" spans="1:12" x14ac:dyDescent="0.25">
      <c r="A10" s="2">
        <v>1009</v>
      </c>
      <c r="B10" s="3">
        <v>44995</v>
      </c>
      <c r="C10" s="2" t="s">
        <v>21</v>
      </c>
      <c r="D10" s="2" t="s">
        <v>22</v>
      </c>
      <c r="E10" s="2" t="s">
        <v>15</v>
      </c>
      <c r="F10" s="2" t="s">
        <v>12</v>
      </c>
      <c r="G10" s="2">
        <v>3</v>
      </c>
      <c r="H10" s="2">
        <v>480</v>
      </c>
      <c r="I10" s="2">
        <v>300</v>
      </c>
      <c r="J10">
        <f t="shared" si="0"/>
        <v>1440</v>
      </c>
      <c r="K10" t="str">
        <f t="shared" si="1"/>
        <v>Mar 2023</v>
      </c>
      <c r="L10">
        <f t="shared" si="2"/>
        <v>0.20833333333333334</v>
      </c>
    </row>
    <row r="11" spans="1:12" x14ac:dyDescent="0.25">
      <c r="A11" s="2">
        <v>1010</v>
      </c>
      <c r="B11" s="3">
        <v>45000</v>
      </c>
      <c r="C11" s="2" t="s">
        <v>16</v>
      </c>
      <c r="D11" s="2" t="s">
        <v>17</v>
      </c>
      <c r="E11" s="2" t="s">
        <v>18</v>
      </c>
      <c r="F11" s="2" t="s">
        <v>12</v>
      </c>
      <c r="G11" s="2">
        <v>1</v>
      </c>
      <c r="H11" s="2">
        <v>210</v>
      </c>
      <c r="I11" s="2">
        <v>40</v>
      </c>
      <c r="J11">
        <f t="shared" si="0"/>
        <v>210</v>
      </c>
      <c r="K11" t="str">
        <f t="shared" si="1"/>
        <v>Mar 2023</v>
      </c>
      <c r="L11">
        <f t="shared" si="2"/>
        <v>0.19047619047619047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CFD7-6719-425D-9D65-E7BD2E6C1D6B}">
  <dimension ref="A3:B8"/>
  <sheetViews>
    <sheetView workbookViewId="0">
      <selection activeCell="A11" sqref="A11"/>
    </sheetView>
  </sheetViews>
  <sheetFormatPr defaultRowHeight="15" x14ac:dyDescent="0.25"/>
  <cols>
    <col min="1" max="1" width="11.28515625" bestFit="1" customWidth="1"/>
    <col min="2" max="2" width="17.7109375" bestFit="1" customWidth="1"/>
    <col min="3" max="3" width="12.7109375" bestFit="1" customWidth="1"/>
    <col min="4" max="6" width="4" bestFit="1" customWidth="1"/>
    <col min="7" max="10" width="5" bestFit="1" customWidth="1"/>
    <col min="11" max="11" width="11.28515625" bestFit="1" customWidth="1"/>
  </cols>
  <sheetData>
    <row r="3" spans="1:2" x14ac:dyDescent="0.25">
      <c r="A3" s="4" t="s">
        <v>2</v>
      </c>
      <c r="B3" t="s">
        <v>31</v>
      </c>
    </row>
    <row r="4" spans="1:2" x14ac:dyDescent="0.25">
      <c r="A4" s="5" t="s">
        <v>9</v>
      </c>
      <c r="B4">
        <v>4150</v>
      </c>
    </row>
    <row r="5" spans="1:2" x14ac:dyDescent="0.25">
      <c r="A5" s="5" t="s">
        <v>16</v>
      </c>
      <c r="B5">
        <v>1090</v>
      </c>
    </row>
    <row r="6" spans="1:2" x14ac:dyDescent="0.25">
      <c r="A6" s="5" t="s">
        <v>21</v>
      </c>
      <c r="B6">
        <v>1920</v>
      </c>
    </row>
    <row r="7" spans="1:2" x14ac:dyDescent="0.25">
      <c r="A7" s="5" t="s">
        <v>13</v>
      </c>
      <c r="B7">
        <v>3000</v>
      </c>
    </row>
    <row r="8" spans="1:2" x14ac:dyDescent="0.25">
      <c r="A8" s="5" t="s">
        <v>29</v>
      </c>
      <c r="B8">
        <v>10160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8124-66AE-4E5D-9DB6-AB1C2585952C}">
  <dimension ref="A3:B17"/>
  <sheetViews>
    <sheetView workbookViewId="0">
      <selection activeCell="A17" sqref="A17"/>
    </sheetView>
  </sheetViews>
  <sheetFormatPr defaultRowHeight="15" x14ac:dyDescent="0.25"/>
  <cols>
    <col min="1" max="1" width="13.42578125" bestFit="1" customWidth="1"/>
    <col min="2" max="2" width="12.7109375" bestFit="1" customWidth="1"/>
  </cols>
  <sheetData>
    <row r="3" spans="1:2" x14ac:dyDescent="0.25">
      <c r="A3" s="4" t="s">
        <v>3</v>
      </c>
      <c r="B3" t="s">
        <v>30</v>
      </c>
    </row>
    <row r="4" spans="1:2" x14ac:dyDescent="0.25">
      <c r="A4" s="5" t="s">
        <v>10</v>
      </c>
      <c r="B4">
        <v>920</v>
      </c>
    </row>
    <row r="5" spans="1:2" x14ac:dyDescent="0.25">
      <c r="A5" s="5" t="s">
        <v>22</v>
      </c>
      <c r="B5">
        <v>390</v>
      </c>
    </row>
    <row r="6" spans="1:2" x14ac:dyDescent="0.25">
      <c r="A6" s="5" t="s">
        <v>14</v>
      </c>
      <c r="B6">
        <v>660</v>
      </c>
    </row>
    <row r="7" spans="1:2" x14ac:dyDescent="0.25">
      <c r="A7" s="5" t="s">
        <v>17</v>
      </c>
      <c r="B7">
        <v>220</v>
      </c>
    </row>
    <row r="8" spans="1:2" x14ac:dyDescent="0.25">
      <c r="A8" s="5" t="s">
        <v>29</v>
      </c>
      <c r="B8">
        <v>2190</v>
      </c>
    </row>
    <row r="17" spans="1:1" x14ac:dyDescent="0.25">
      <c r="A17" t="str">
        <f>INDEX(A4:A7,MATCH(MAX(B4:B7),B4:B7,0))</f>
        <v>Alice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5A0D-7459-42CB-92A1-211BBC58BDBD}">
  <dimension ref="A3:B6"/>
  <sheetViews>
    <sheetView workbookViewId="0">
      <selection activeCell="L10" sqref="L10"/>
    </sheetView>
  </sheetViews>
  <sheetFormatPr defaultRowHeight="15" x14ac:dyDescent="0.25"/>
  <cols>
    <col min="1" max="1" width="13.42578125" bestFit="1" customWidth="1"/>
    <col min="2" max="2" width="17.7109375" bestFit="1" customWidth="1"/>
  </cols>
  <sheetData>
    <row r="3" spans="1:2" x14ac:dyDescent="0.25">
      <c r="A3" s="4" t="s">
        <v>5</v>
      </c>
      <c r="B3" t="s">
        <v>31</v>
      </c>
    </row>
    <row r="4" spans="1:2" x14ac:dyDescent="0.25">
      <c r="A4" s="5" t="s">
        <v>20</v>
      </c>
      <c r="B4">
        <v>1280</v>
      </c>
    </row>
    <row r="5" spans="1:2" x14ac:dyDescent="0.25">
      <c r="A5" s="5" t="s">
        <v>12</v>
      </c>
      <c r="B5">
        <v>8880</v>
      </c>
    </row>
    <row r="6" spans="1:2" x14ac:dyDescent="0.25">
      <c r="A6" s="5" t="s">
        <v>29</v>
      </c>
      <c r="B6">
        <v>10160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D849-B267-4707-ADEA-87C9B5719FA4}">
  <dimension ref="A3:B7"/>
  <sheetViews>
    <sheetView workbookViewId="0">
      <selection activeCell="G20" sqref="G20"/>
    </sheetView>
  </sheetViews>
  <sheetFormatPr defaultRowHeight="15" x14ac:dyDescent="0.25"/>
  <cols>
    <col min="1" max="1" width="13.42578125" bestFit="1" customWidth="1"/>
    <col min="2" max="2" width="17.7109375" bestFit="1" customWidth="1"/>
  </cols>
  <sheetData>
    <row r="3" spans="1:2" x14ac:dyDescent="0.25">
      <c r="A3" s="4" t="s">
        <v>27</v>
      </c>
      <c r="B3" t="s">
        <v>31</v>
      </c>
    </row>
    <row r="4" spans="1:2" x14ac:dyDescent="0.25">
      <c r="A4" s="5" t="s">
        <v>32</v>
      </c>
      <c r="B4">
        <v>780</v>
      </c>
    </row>
    <row r="5" spans="1:2" x14ac:dyDescent="0.25">
      <c r="A5" s="5" t="s">
        <v>33</v>
      </c>
      <c r="B5">
        <v>5150</v>
      </c>
    </row>
    <row r="6" spans="1:2" x14ac:dyDescent="0.25">
      <c r="A6" s="5" t="s">
        <v>34</v>
      </c>
      <c r="B6">
        <v>4230</v>
      </c>
    </row>
    <row r="7" spans="1:2" x14ac:dyDescent="0.25">
      <c r="A7" s="5" t="s">
        <v>29</v>
      </c>
      <c r="B7">
        <v>10160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DA89-B3D8-4E65-AF72-57223544FF12}">
  <dimension ref="A1:B9"/>
  <sheetViews>
    <sheetView workbookViewId="0">
      <selection activeCell="A3" sqref="A3"/>
    </sheetView>
  </sheetViews>
  <sheetFormatPr defaultRowHeight="15" x14ac:dyDescent="0.25"/>
  <cols>
    <col min="1" max="1" width="18.5703125" bestFit="1" customWidth="1"/>
  </cols>
  <sheetData>
    <row r="1" spans="1:2" x14ac:dyDescent="0.25">
      <c r="A1" s="12"/>
      <c r="B1" s="12"/>
    </row>
    <row r="2" spans="1:2" x14ac:dyDescent="0.25">
      <c r="A2" s="13" t="s">
        <v>38</v>
      </c>
      <c r="B2" s="13"/>
    </row>
    <row r="3" spans="1:2" x14ac:dyDescent="0.25">
      <c r="A3" s="6" t="s">
        <v>26</v>
      </c>
      <c r="B3" s="8">
        <f>SUM(SalesTable[Total Sales])</f>
        <v>10160</v>
      </c>
    </row>
    <row r="4" spans="1:2" x14ac:dyDescent="0.25">
      <c r="A4" s="7"/>
      <c r="B4" s="7"/>
    </row>
    <row r="5" spans="1:2" x14ac:dyDescent="0.25">
      <c r="A5" s="6" t="s">
        <v>35</v>
      </c>
      <c r="B5" s="9">
        <f>SUM(SalesTable[Profit])</f>
        <v>2190</v>
      </c>
    </row>
    <row r="6" spans="1:2" x14ac:dyDescent="0.25">
      <c r="A6" s="7"/>
      <c r="B6" s="7"/>
    </row>
    <row r="7" spans="1:2" x14ac:dyDescent="0.25">
      <c r="A7" s="6" t="s">
        <v>36</v>
      </c>
      <c r="B7" s="10" t="str">
        <f>INDEX(Region!A4:A7,MATCH(MAX(Region!B4:B7),Region!B4:B7,0))</f>
        <v>East</v>
      </c>
    </row>
    <row r="8" spans="1:2" x14ac:dyDescent="0.25">
      <c r="A8" s="7"/>
      <c r="B8" s="7"/>
    </row>
    <row r="9" spans="1:2" x14ac:dyDescent="0.25">
      <c r="A9" s="6" t="s">
        <v>37</v>
      </c>
      <c r="B9" s="11" t="str">
        <f>INDEX('Sales Rep'!A4:A7,MATCH(MAX('Sales Rep'!B4:B7),'Sales Rep'!B4:B7,0))</f>
        <v>Alice</v>
      </c>
    </row>
  </sheetData>
  <mergeCells count="2">
    <mergeCell ref="A1:B1"/>
    <mergeCell ref="A2:B2"/>
  </mergeCells>
  <conditionalFormatting sqref="B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CCD5337-6219-42C0-9C3F-B676313BDA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KPIS!B3</xm:f>
              <xm:sqref>C3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CB63-581C-4A62-87B3-B43123FFCE71}">
  <dimension ref="G4:O13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6" bestFit="1" customWidth="1"/>
    <col min="7" max="7" width="10.85546875" bestFit="1" customWidth="1"/>
    <col min="11" max="11" width="11.42578125" bestFit="1" customWidth="1"/>
  </cols>
  <sheetData>
    <row r="4" spans="7:15" x14ac:dyDescent="0.25">
      <c r="G4" s="6" t="s">
        <v>35</v>
      </c>
      <c r="K4" s="6" t="s">
        <v>36</v>
      </c>
      <c r="O4" s="6" t="s">
        <v>37</v>
      </c>
    </row>
    <row r="13" spans="7:15" x14ac:dyDescent="0.25">
      <c r="N1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Region</vt:lpstr>
      <vt:lpstr>Sales Rep</vt:lpstr>
      <vt:lpstr>Category</vt:lpstr>
      <vt:lpstr>Month</vt:lpstr>
      <vt:lpstr>KPIS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Rakibur Rahman</dc:creator>
  <cp:lastModifiedBy>Rakibur Rahman</cp:lastModifiedBy>
  <dcterms:created xsi:type="dcterms:W3CDTF">2025-05-19T23:07:30Z</dcterms:created>
  <dcterms:modified xsi:type="dcterms:W3CDTF">2025-05-31T23:53:22Z</dcterms:modified>
</cp:coreProperties>
</file>