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filterPrivacy="1" codeName="ThisWorkbook"/>
  <xr:revisionPtr revIDLastSave="0" documentId="13_ncr:1_{02678508-1D67-4A8B-BA98-85DF68F55C76}" xr6:coauthVersionLast="45" xr6:coauthVersionMax="45" xr10:uidLastSave="{00000000-0000-0000-0000-000000000000}"/>
  <bookViews>
    <workbookView xWindow="-96" yWindow="-96" windowWidth="23232" windowHeight="12552"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11" l="1"/>
  <c r="F32" i="11"/>
  <c r="F30" i="11"/>
  <c r="H30" i="11" s="1"/>
  <c r="F34" i="11"/>
  <c r="F31" i="11"/>
  <c r="F15" i="11"/>
  <c r="F14" i="11"/>
  <c r="F12" i="11"/>
  <c r="F11" i="11"/>
  <c r="E3" i="11"/>
  <c r="E10" i="11" s="1"/>
  <c r="F10" i="11" s="1"/>
  <c r="H7" i="11" l="1"/>
  <c r="E9" i="11" l="1"/>
  <c r="F9" i="11" s="1"/>
  <c r="I5" i="11" l="1"/>
  <c r="H45" i="11"/>
  <c r="H44" i="11"/>
  <c r="H43" i="11"/>
  <c r="H42" i="11"/>
  <c r="H41" i="11"/>
  <c r="H40" i="11"/>
  <c r="H38" i="11"/>
  <c r="H21" i="11"/>
  <c r="H13" i="11"/>
  <c r="H8" i="11"/>
  <c r="H9" i="11" l="1"/>
  <c r="I6" i="11"/>
  <c r="H39" i="11" l="1"/>
  <c r="H10" i="11"/>
  <c r="H14" i="11"/>
  <c r="J5" i="11"/>
  <c r="K5" i="11" s="1"/>
  <c r="L5" i="11" s="1"/>
  <c r="M5" i="11" s="1"/>
  <c r="N5" i="11" s="1"/>
  <c r="O5" i="11" s="1"/>
  <c r="P5" i="11" s="1"/>
  <c r="I4" i="11"/>
  <c r="H11" i="11" l="1"/>
  <c r="H12"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Y4" i="11"/>
  <c r="AZ5" i="11"/>
  <c r="AX6" i="11"/>
  <c r="T6" i="11"/>
  <c r="AZ6" i="11" l="1"/>
  <c r="BA5" i="11"/>
  <c r="U6" i="11"/>
  <c r="BB5" i="11" l="1"/>
  <c r="BA6" i="11"/>
  <c r="V6" i="11"/>
  <c r="BC5" i="11" l="1"/>
  <c r="BB6" i="11"/>
  <c r="W6" i="11"/>
  <c r="BD5" i="11" l="1"/>
  <c r="BC6" i="11"/>
  <c r="X6" i="11"/>
  <c r="BE5" i="11" l="1"/>
  <c r="BD6" i="11"/>
  <c r="Y6" i="11"/>
  <c r="BE6" i="11" l="1"/>
  <c r="BF5" i="11"/>
  <c r="Z6" i="11"/>
  <c r="BF4" i="11" l="1"/>
  <c r="BF6" i="11"/>
  <c r="BG5" i="11"/>
  <c r="AA6" i="11"/>
  <c r="BG6" i="11" l="1"/>
  <c r="BH5" i="11"/>
  <c r="AB6" i="11"/>
  <c r="BH6" i="11" l="1"/>
  <c r="BI5" i="11"/>
  <c r="AC6" i="11"/>
  <c r="BJ5" i="11" l="1"/>
  <c r="BI6" i="11"/>
  <c r="AD6" i="11"/>
  <c r="BK5" i="11" l="1"/>
  <c r="BJ6" i="11"/>
  <c r="AE6" i="11"/>
  <c r="BL5" i="11" l="1"/>
  <c r="BK6" i="11"/>
  <c r="AF6" i="11"/>
  <c r="BL6" i="11" l="1"/>
  <c r="BM5" i="11"/>
  <c r="AG6" i="11"/>
  <c r="BM4" i="11" l="1"/>
  <c r="BM6" i="11"/>
  <c r="BN5" i="11"/>
  <c r="AH6" i="11"/>
  <c r="BN6" i="11" l="1"/>
  <c r="BO5" i="11"/>
  <c r="AI6" i="11"/>
  <c r="BO6" i="11" l="1"/>
  <c r="BP5" i="11"/>
  <c r="AJ6" i="11"/>
  <c r="BP6" i="11" l="1"/>
  <c r="BQ5" i="11"/>
  <c r="AK6" i="11"/>
  <c r="BR5" i="11" l="1"/>
  <c r="BQ6" i="11"/>
  <c r="AL6" i="11"/>
  <c r="BS5" i="11" l="1"/>
  <c r="BR6" i="11"/>
  <c r="AM6" i="11"/>
  <c r="BT5" i="11" l="1"/>
  <c r="BS6" i="11"/>
  <c r="AN6" i="11"/>
  <c r="BT4" i="11" l="1"/>
  <c r="BT6" i="11"/>
  <c r="BU5" i="11"/>
  <c r="AO6" i="11"/>
  <c r="BU6" i="11" l="1"/>
  <c r="BV5" i="11"/>
  <c r="AP6" i="11"/>
  <c r="BV6" i="11" l="1"/>
  <c r="BW5" i="11"/>
  <c r="AQ6" i="11"/>
  <c r="BW6" i="11" l="1"/>
  <c r="BX5" i="11"/>
  <c r="AR6" i="11"/>
  <c r="H15" i="11"/>
  <c r="E16" i="11"/>
  <c r="BX6" i="11" l="1"/>
  <c r="BY5" i="11"/>
  <c r="F16" i="11"/>
  <c r="E17" i="11"/>
  <c r="H16" i="11"/>
  <c r="BZ5" i="11" l="1"/>
  <c r="BY6" i="11"/>
  <c r="F17" i="11"/>
  <c r="E18" i="11"/>
  <c r="F18" i="11" s="1"/>
  <c r="H17" i="11"/>
  <c r="BZ6" i="11" l="1"/>
  <c r="CA5" i="11"/>
  <c r="H31" i="11"/>
  <c r="H19" i="11"/>
  <c r="CB5" i="11" l="1"/>
  <c r="CA6" i="11"/>
  <c r="CA4" i="11"/>
  <c r="F33" i="11"/>
  <c r="CB6" i="11" l="1"/>
  <c r="CC5" i="11"/>
  <c r="H34" i="11"/>
  <c r="H33" i="11"/>
  <c r="H32" i="11"/>
  <c r="H24" i="11"/>
  <c r="H23" i="11"/>
  <c r="CD5" i="11" l="1"/>
  <c r="CC6" i="11"/>
  <c r="H26" i="11"/>
  <c r="H25" i="11"/>
  <c r="H22" i="11"/>
  <c r="CE5" i="11" l="1"/>
  <c r="CD6" i="11"/>
  <c r="CE6" i="11" l="1"/>
  <c r="CF5" i="11"/>
  <c r="CG5" i="11" l="1"/>
  <c r="CG6" i="11" s="1"/>
  <c r="CF6" i="11"/>
</calcChain>
</file>

<file path=xl/sharedStrings.xml><?xml version="1.0" encoding="utf-8"?>
<sst xmlns="http://schemas.openxmlformats.org/spreadsheetml/2006/main" count="125" uniqueCount="91">
  <si>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</si>
  <si>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</si>
  <si>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</si>
  <si>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</si>
  <si>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</si>
  <si>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</si>
  <si>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</si>
  <si>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</si>
  <si>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</si>
  <si>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</si>
  <si>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</si>
  <si>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</si>
  <si>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</si>
  <si>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</si>
  <si>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</si>
  <si>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</si>
  <si>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</si>
  <si>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</si>
  <si>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</si>
  <si>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</si>
  <si>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</si>
  <si>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</si>
  <si>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</si>
  <si>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</si>
  <si>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</si>
  <si>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</si>
  <si>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</si>
  <si>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</si>
  <si>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</si>
  <si>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</si>
  <si>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</si>
  <si>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</si>
  <si>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</si>
  <si>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</si>
  <si>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</si>
  <si>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</si>
  <si>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</si>
  <si>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</si>
  <si>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//TODO</t>
  </si>
  <si>
    <t>Team</t>
  </si>
  <si>
    <t>Install Android Studio</t>
  </si>
  <si>
    <t>Install MySQL</t>
  </si>
  <si>
    <t>Create Cloud Database</t>
  </si>
  <si>
    <t>Explore connecting to DB</t>
  </si>
  <si>
    <t>Backend Development</t>
  </si>
  <si>
    <t>Frontend Development</t>
  </si>
  <si>
    <t>Testing</t>
  </si>
  <si>
    <t>Create local database</t>
  </si>
  <si>
    <t>Add test data to database</t>
  </si>
  <si>
    <t>Add/Remove Lists</t>
  </si>
  <si>
    <t>Add/Remove Products</t>
  </si>
  <si>
    <t>Add/remove users</t>
  </si>
  <si>
    <t>Edit Products</t>
  </si>
  <si>
    <t>Cost splitting calculation</t>
  </si>
  <si>
    <t>Add/Remove users</t>
  </si>
  <si>
    <t>LoginScreen Display</t>
  </si>
  <si>
    <t>HomeScreen Display</t>
  </si>
  <si>
    <t>ListProducts Display</t>
  </si>
  <si>
    <t>SelectedItemScreen Display</t>
  </si>
  <si>
    <t>AddItemScreen Display</t>
  </si>
  <si>
    <t>ShoppingScreen Display</t>
  </si>
  <si>
    <t>SummaryScreen Display</t>
  </si>
  <si>
    <t>LoginScreen Functionality</t>
  </si>
  <si>
    <t>HomeScreen Functionality</t>
  </si>
  <si>
    <t>ListProducts Functionality</t>
  </si>
  <si>
    <t>AddItemScreen Functionality</t>
  </si>
  <si>
    <t>SelectedItemScreen Functionality</t>
  </si>
  <si>
    <t>ShoppingScreen Functionality</t>
  </si>
  <si>
    <t>SummaryScreen Functionality</t>
  </si>
  <si>
    <t>RegisterScreen Functionality</t>
  </si>
  <si>
    <t>RegisterScreen Display</t>
  </si>
  <si>
    <t>SPRINT 1</t>
  </si>
  <si>
    <t>SPRINT 2</t>
  </si>
  <si>
    <t>SPRINT 3</t>
  </si>
  <si>
    <t>SPRINT 4</t>
  </si>
  <si>
    <t>SPRINT 5</t>
  </si>
  <si>
    <t>Research</t>
  </si>
  <si>
    <t>SPRINT 0</t>
  </si>
  <si>
    <t>SPRINT 6</t>
  </si>
  <si>
    <t>SPRINT 7</t>
  </si>
  <si>
    <t>SPRINT 8</t>
  </si>
  <si>
    <t>DUE</t>
  </si>
  <si>
    <t xml:space="preserve">FINAL </t>
  </si>
  <si>
    <t>Rework</t>
  </si>
  <si>
    <t>Dylan Pranga, Taylor Haag, Raunak Shahi</t>
  </si>
  <si>
    <t>HotShop</t>
  </si>
  <si>
    <t>ASSIGNED TO</t>
  </si>
  <si>
    <t>ALL</t>
  </si>
  <si>
    <t>DYLAN</t>
  </si>
  <si>
    <t>RO</t>
  </si>
  <si>
    <t>TAYLOR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</si>
</sst>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patternFill>
    </fill>
    <fill>
      <patternFill patternType="solid">
        <fgColor theme="5" tint="0.79998168889431442"/>
        <bgColor indexed="65"/>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2" fillId="14" borderId="0" applyNumberFormat="0" applyBorder="0" applyAlignment="0" applyProtection="0"/>
    <xf numFmtId="0" fontId="9" fillId="15" borderId="0" applyNumberFormat="0" applyBorder="0" applyAlignment="0" applyProtection="0"/>
  </cellStyleXfs>
  <cellXfs count="9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22" fillId="14" borderId="9" xfId="13" applyBorder="1" applyAlignment="1">
      <alignment vertical="center"/>
    </xf>
    <xf numFmtId="0" fontId="9" fillId="15" borderId="9" xfId="14" applyBorder="1" applyAlignment="1">
      <alignment vertical="center"/>
    </xf>
    <xf numFmtId="0" fontId="0" fillId="0" borderId="10" xfId="0" applyBorder="1" applyAlignment="1">
      <alignment horizont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5">
    <cellStyle name="20% - Accent2" xfId="14" builtinId="34"/>
    <cellStyle name="Accent2" xfId="13" builtinId="3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48"/>
  <sheetViews>
    <sheetView showGridLines="0" tabSelected="1" showRuler="0" topLeftCell="B1" zoomScale="60" zoomScaleNormal="60" zoomScalePageLayoutView="70" workbookViewId="0">
      <pane ySplit="6" topLeftCell="A7" activePane="bottomLeft" state="frozen"/>
      <selection pane="bottomLeft" activeCell="C1" sqref="C1:C1048576"/>
    </sheetView>
  </sheetViews>
  <sheetFormatPr defaultRowHeight="30" customHeight="1" x14ac:dyDescent="0.55000000000000004"/>
  <cols>
    <col min="1" max="1" width="2.68359375" style="54" customWidth="1"/>
    <col min="2" max="2" width="29.68359375" customWidth="1"/>
    <col min="3" max="3" width="11.89453125" hidden="1" customWidth="1"/>
    <col min="4" max="4" width="11.89453125" customWidth="1"/>
    <col min="5" max="5" width="10.41796875" style="5" customWidth="1"/>
    <col min="6" max="6" width="10.41796875" customWidth="1"/>
    <col min="7" max="7" width="2.68359375" customWidth="1"/>
    <col min="8" max="8" width="6.1015625" hidden="1" customWidth="1"/>
    <col min="9" max="85" width="2.5234375" customWidth="1"/>
  </cols>
  <sheetData>
    <row r="1" spans="1:85" ht="30" customHeight="1" x14ac:dyDescent="1.05">
      <c r="A1" s="55" t="s">
        <v>29</v>
      </c>
      <c r="B1" s="59" t="s">
        <v>85</v>
      </c>
      <c r="C1" s="1"/>
      <c r="D1" s="2"/>
      <c r="E1" s="4"/>
      <c r="F1" s="43"/>
      <c r="H1" s="2"/>
      <c r="I1" s="14"/>
    </row>
    <row r="2" spans="1:85" ht="30" customHeight="1" x14ac:dyDescent="0.7">
      <c r="A2" s="54" t="s">
        <v>24</v>
      </c>
      <c r="B2" s="60" t="s">
        <v>21</v>
      </c>
      <c r="C2" t="s">
        <v>38</v>
      </c>
      <c r="I2" s="57"/>
    </row>
    <row r="3" spans="1:85" ht="30" customHeight="1" x14ac:dyDescent="0.55000000000000004">
      <c r="A3" s="54" t="s">
        <v>30</v>
      </c>
      <c r="B3" s="61" t="s">
        <v>39</v>
      </c>
      <c r="C3" s="88" t="s">
        <v>1</v>
      </c>
      <c r="D3" s="89"/>
      <c r="E3" s="87">
        <f ca="1">TODAY()-25</f>
        <v>44147</v>
      </c>
      <c r="F3" s="87"/>
      <c r="I3" s="83" t="s">
        <v>77</v>
      </c>
      <c r="J3" s="83"/>
      <c r="K3" s="83"/>
      <c r="L3" s="83"/>
      <c r="M3" s="83"/>
      <c r="N3" s="83"/>
      <c r="O3" s="83"/>
      <c r="P3" s="83" t="s">
        <v>71</v>
      </c>
      <c r="Q3" s="83"/>
      <c r="R3" s="83"/>
      <c r="S3" s="83"/>
      <c r="T3" s="83"/>
      <c r="U3" s="83"/>
      <c r="V3" s="83"/>
      <c r="W3" s="83" t="s">
        <v>72</v>
      </c>
      <c r="X3" s="83"/>
      <c r="Y3" s="83"/>
      <c r="Z3" s="83"/>
      <c r="AA3" s="83"/>
      <c r="AB3" s="83"/>
      <c r="AC3" s="83"/>
      <c r="AD3" s="83" t="s">
        <v>73</v>
      </c>
      <c r="AE3" s="83"/>
      <c r="AF3" s="83"/>
      <c r="AG3" s="83"/>
      <c r="AH3" s="83"/>
      <c r="AI3" s="83"/>
      <c r="AJ3" s="83"/>
      <c r="AK3" s="83" t="s">
        <v>74</v>
      </c>
      <c r="AL3" s="83"/>
      <c r="AM3" s="83"/>
      <c r="AN3" s="83"/>
      <c r="AO3" s="83"/>
      <c r="AP3" s="83"/>
      <c r="AQ3" s="83"/>
      <c r="AR3" s="83" t="s">
        <v>75</v>
      </c>
      <c r="AS3" s="83"/>
      <c r="AT3" s="83"/>
      <c r="AU3" s="83"/>
      <c r="AV3" s="83"/>
      <c r="AW3" s="83"/>
      <c r="AX3" s="83"/>
      <c r="AY3" s="83" t="s">
        <v>78</v>
      </c>
      <c r="AZ3" s="83"/>
      <c r="BA3" s="83"/>
      <c r="BB3" s="83"/>
      <c r="BC3" s="83"/>
      <c r="BD3" s="83"/>
      <c r="BE3" s="83"/>
      <c r="BF3" s="83" t="s">
        <v>79</v>
      </c>
      <c r="BG3" s="83"/>
      <c r="BH3" s="83"/>
      <c r="BI3" s="83"/>
      <c r="BJ3" s="83"/>
      <c r="BK3" s="83"/>
      <c r="BL3" s="83"/>
      <c r="BM3" s="83" t="s">
        <v>80</v>
      </c>
      <c r="BN3" s="83"/>
      <c r="BO3" s="83"/>
      <c r="BP3" s="83"/>
      <c r="BQ3" s="83"/>
      <c r="BR3" s="83"/>
      <c r="BS3" s="83"/>
      <c r="BT3" s="83" t="s">
        <v>82</v>
      </c>
      <c r="BU3" s="83"/>
      <c r="BV3" s="83"/>
      <c r="BW3" s="83"/>
      <c r="BX3" s="83"/>
      <c r="BY3" s="83"/>
      <c r="BZ3" s="83"/>
      <c r="CA3" s="83" t="s">
        <v>81</v>
      </c>
      <c r="CB3" s="83"/>
      <c r="CC3" s="83"/>
      <c r="CD3" s="83"/>
      <c r="CE3" s="83"/>
      <c r="CF3" s="83"/>
      <c r="CG3" s="83"/>
    </row>
    <row r="4" spans="1:85" ht="30" customHeight="1" x14ac:dyDescent="0.55000000000000004">
      <c r="A4" s="55" t="s">
        <v>31</v>
      </c>
      <c r="B4" s="58" t="s">
        <v>84</v>
      </c>
      <c r="C4" s="88" t="s">
        <v>7</v>
      </c>
      <c r="D4" s="89"/>
      <c r="E4" s="7">
        <v>-4</v>
      </c>
      <c r="I4" s="84">
        <f ca="1">I5</f>
        <v>44109</v>
      </c>
      <c r="J4" s="85"/>
      <c r="K4" s="85"/>
      <c r="L4" s="85"/>
      <c r="M4" s="85"/>
      <c r="N4" s="85"/>
      <c r="O4" s="86"/>
      <c r="P4" s="84">
        <f ca="1">P5</f>
        <v>44116</v>
      </c>
      <c r="Q4" s="85"/>
      <c r="R4" s="85"/>
      <c r="S4" s="85"/>
      <c r="T4" s="85"/>
      <c r="U4" s="85"/>
      <c r="V4" s="86"/>
      <c r="W4" s="84">
        <f ca="1">W5</f>
        <v>44123</v>
      </c>
      <c r="X4" s="85"/>
      <c r="Y4" s="85"/>
      <c r="Z4" s="85"/>
      <c r="AA4" s="85"/>
      <c r="AB4" s="85"/>
      <c r="AC4" s="86"/>
      <c r="AD4" s="84">
        <f ca="1">AD5</f>
        <v>44130</v>
      </c>
      <c r="AE4" s="85"/>
      <c r="AF4" s="85"/>
      <c r="AG4" s="85"/>
      <c r="AH4" s="85"/>
      <c r="AI4" s="85"/>
      <c r="AJ4" s="86"/>
      <c r="AK4" s="84">
        <f ca="1">AK5</f>
        <v>44137</v>
      </c>
      <c r="AL4" s="85"/>
      <c r="AM4" s="85"/>
      <c r="AN4" s="85"/>
      <c r="AO4" s="85"/>
      <c r="AP4" s="85"/>
      <c r="AQ4" s="86"/>
      <c r="AR4" s="84">
        <f ca="1">AR5</f>
        <v>44144</v>
      </c>
      <c r="AS4" s="85"/>
      <c r="AT4" s="85"/>
      <c r="AU4" s="85"/>
      <c r="AV4" s="85"/>
      <c r="AW4" s="85"/>
      <c r="AX4" s="86"/>
      <c r="AY4" s="84">
        <f ca="1">AY5</f>
        <v>44151</v>
      </c>
      <c r="AZ4" s="85"/>
      <c r="BA4" s="85"/>
      <c r="BB4" s="85"/>
      <c r="BC4" s="85"/>
      <c r="BD4" s="85"/>
      <c r="BE4" s="86"/>
      <c r="BF4" s="84">
        <f ca="1">BF5</f>
        <v>44158</v>
      </c>
      <c r="BG4" s="85"/>
      <c r="BH4" s="85"/>
      <c r="BI4" s="85"/>
      <c r="BJ4" s="85"/>
      <c r="BK4" s="85"/>
      <c r="BL4" s="86"/>
      <c r="BM4" s="84">
        <f ca="1">BM5</f>
        <v>44165</v>
      </c>
      <c r="BN4" s="85"/>
      <c r="BO4" s="85"/>
      <c r="BP4" s="85"/>
      <c r="BQ4" s="85"/>
      <c r="BR4" s="85"/>
      <c r="BS4" s="86"/>
      <c r="BT4" s="84">
        <f ca="1">BT5</f>
        <v>44172</v>
      </c>
      <c r="BU4" s="85"/>
      <c r="BV4" s="85"/>
      <c r="BW4" s="85"/>
      <c r="BX4" s="85"/>
      <c r="BY4" s="85"/>
      <c r="BZ4" s="86"/>
      <c r="CA4" s="84">
        <f ca="1">CA5</f>
        <v>44179</v>
      </c>
      <c r="CB4" s="85"/>
      <c r="CC4" s="85"/>
      <c r="CD4" s="85"/>
      <c r="CE4" s="85"/>
      <c r="CF4" s="85"/>
      <c r="CG4" s="86"/>
    </row>
    <row r="5" spans="1:85" ht="15" customHeight="1" x14ac:dyDescent="0.55000000000000004">
      <c r="A5" s="55" t="s">
        <v>32</v>
      </c>
      <c r="B5" s="90"/>
      <c r="C5" s="90"/>
      <c r="D5" s="90"/>
      <c r="E5" s="90"/>
      <c r="F5" s="90"/>
      <c r="G5" s="90"/>
      <c r="I5" s="11">
        <f ca="1">Project_Start-WEEKDAY(Project_Start,1)+2+7*(Display_Week-1)</f>
        <v>44109</v>
      </c>
      <c r="J5" s="10">
        <f ca="1">I5+1</f>
        <v>44110</v>
      </c>
      <c r="K5" s="10">
        <f t="shared" ref="K5:AX5" ca="1" si="0">J5+1</f>
        <v>44111</v>
      </c>
      <c r="L5" s="10">
        <f t="shared" ca="1" si="0"/>
        <v>44112</v>
      </c>
      <c r="M5" s="10">
        <f t="shared" ca="1" si="0"/>
        <v>44113</v>
      </c>
      <c r="N5" s="10">
        <f t="shared" ca="1" si="0"/>
        <v>44114</v>
      </c>
      <c r="O5" s="12">
        <f t="shared" ca="1" si="0"/>
        <v>44115</v>
      </c>
      <c r="P5" s="11">
        <f ca="1">O5+1</f>
        <v>44116</v>
      </c>
      <c r="Q5" s="10">
        <f ca="1">P5+1</f>
        <v>44117</v>
      </c>
      <c r="R5" s="10">
        <f t="shared" ca="1" si="0"/>
        <v>44118</v>
      </c>
      <c r="S5" s="10">
        <f t="shared" ca="1" si="0"/>
        <v>44119</v>
      </c>
      <c r="T5" s="10">
        <f t="shared" ca="1" si="0"/>
        <v>44120</v>
      </c>
      <c r="U5" s="10">
        <f t="shared" ca="1" si="0"/>
        <v>44121</v>
      </c>
      <c r="V5" s="12">
        <f t="shared" ca="1" si="0"/>
        <v>44122</v>
      </c>
      <c r="W5" s="11">
        <f ca="1">V5+1</f>
        <v>44123</v>
      </c>
      <c r="X5" s="10">
        <f ca="1">W5+1</f>
        <v>44124</v>
      </c>
      <c r="Y5" s="10">
        <f t="shared" ca="1" si="0"/>
        <v>44125</v>
      </c>
      <c r="Z5" s="10">
        <f t="shared" ca="1" si="0"/>
        <v>44126</v>
      </c>
      <c r="AA5" s="10">
        <f t="shared" ca="1" si="0"/>
        <v>44127</v>
      </c>
      <c r="AB5" s="10">
        <f t="shared" ca="1" si="0"/>
        <v>44128</v>
      </c>
      <c r="AC5" s="12">
        <f t="shared" ca="1" si="0"/>
        <v>44129</v>
      </c>
      <c r="AD5" s="11">
        <f ca="1">AC5+1</f>
        <v>44130</v>
      </c>
      <c r="AE5" s="10">
        <f ca="1">AD5+1</f>
        <v>44131</v>
      </c>
      <c r="AF5" s="10">
        <f t="shared" ca="1" si="0"/>
        <v>44132</v>
      </c>
      <c r="AG5" s="10">
        <f t="shared" ca="1" si="0"/>
        <v>44133</v>
      </c>
      <c r="AH5" s="10">
        <f t="shared" ca="1" si="0"/>
        <v>44134</v>
      </c>
      <c r="AI5" s="10">
        <f t="shared" ca="1" si="0"/>
        <v>44135</v>
      </c>
      <c r="AJ5" s="12">
        <f t="shared" ca="1" si="0"/>
        <v>44136</v>
      </c>
      <c r="AK5" s="11">
        <f ca="1">AJ5+1</f>
        <v>44137</v>
      </c>
      <c r="AL5" s="10">
        <f ca="1">AK5+1</f>
        <v>44138</v>
      </c>
      <c r="AM5" s="10">
        <f t="shared" ca="1" si="0"/>
        <v>44139</v>
      </c>
      <c r="AN5" s="10">
        <f t="shared" ca="1" si="0"/>
        <v>44140</v>
      </c>
      <c r="AO5" s="10">
        <f t="shared" ca="1" si="0"/>
        <v>44141</v>
      </c>
      <c r="AP5" s="10">
        <f t="shared" ca="1" si="0"/>
        <v>44142</v>
      </c>
      <c r="AQ5" s="12">
        <f t="shared" ca="1" si="0"/>
        <v>44143</v>
      </c>
      <c r="AR5" s="11">
        <f ca="1">AQ5+1</f>
        <v>44144</v>
      </c>
      <c r="AS5" s="10">
        <f ca="1">AR5+1</f>
        <v>44145</v>
      </c>
      <c r="AT5" s="10">
        <f t="shared" ca="1" si="0"/>
        <v>44146</v>
      </c>
      <c r="AU5" s="10">
        <f t="shared" ca="1" si="0"/>
        <v>44147</v>
      </c>
      <c r="AV5" s="10">
        <f t="shared" ca="1" si="0"/>
        <v>44148</v>
      </c>
      <c r="AW5" s="10">
        <f t="shared" ca="1" si="0"/>
        <v>44149</v>
      </c>
      <c r="AX5" s="12">
        <f t="shared" ca="1" si="0"/>
        <v>44150</v>
      </c>
      <c r="AY5" s="11">
        <f ca="1">AX5+1</f>
        <v>44151</v>
      </c>
      <c r="AZ5" s="10">
        <f ca="1">AY5+1</f>
        <v>44152</v>
      </c>
      <c r="BA5" s="10">
        <f t="shared" ref="BA5" ca="1" si="1">AZ5+1</f>
        <v>44153</v>
      </c>
      <c r="BB5" s="10">
        <f t="shared" ref="BB5" ca="1" si="2">BA5+1</f>
        <v>44154</v>
      </c>
      <c r="BC5" s="10">
        <f t="shared" ref="BC5" ca="1" si="3">BB5+1</f>
        <v>44155</v>
      </c>
      <c r="BD5" s="10">
        <f t="shared" ref="BD5" ca="1" si="4">BC5+1</f>
        <v>44156</v>
      </c>
      <c r="BE5" s="12">
        <f t="shared" ref="BE5" ca="1" si="5">BD5+1</f>
        <v>44157</v>
      </c>
      <c r="BF5" s="11">
        <f ca="1">BE5+1</f>
        <v>44158</v>
      </c>
      <c r="BG5" s="10">
        <f ca="1">BF5+1</f>
        <v>44159</v>
      </c>
      <c r="BH5" s="10">
        <f t="shared" ref="BH5" ca="1" si="6">BG5+1</f>
        <v>44160</v>
      </c>
      <c r="BI5" s="10">
        <f t="shared" ref="BI5" ca="1" si="7">BH5+1</f>
        <v>44161</v>
      </c>
      <c r="BJ5" s="10">
        <f t="shared" ref="BJ5" ca="1" si="8">BI5+1</f>
        <v>44162</v>
      </c>
      <c r="BK5" s="10">
        <f t="shared" ref="BK5" ca="1" si="9">BJ5+1</f>
        <v>44163</v>
      </c>
      <c r="BL5" s="12">
        <f t="shared" ref="BL5" ca="1" si="10">BK5+1</f>
        <v>44164</v>
      </c>
      <c r="BM5" s="11">
        <f ca="1">BL5+1</f>
        <v>44165</v>
      </c>
      <c r="BN5" s="10">
        <f ca="1">BM5+1</f>
        <v>44166</v>
      </c>
      <c r="BO5" s="10">
        <f t="shared" ref="BO5" ca="1" si="11">BN5+1</f>
        <v>44167</v>
      </c>
      <c r="BP5" s="10">
        <f t="shared" ref="BP5" ca="1" si="12">BO5+1</f>
        <v>44168</v>
      </c>
      <c r="BQ5" s="10">
        <f t="shared" ref="BQ5" ca="1" si="13">BP5+1</f>
        <v>44169</v>
      </c>
      <c r="BR5" s="10">
        <f t="shared" ref="BR5" ca="1" si="14">BQ5+1</f>
        <v>44170</v>
      </c>
      <c r="BS5" s="12">
        <f t="shared" ref="BS5" ca="1" si="15">BR5+1</f>
        <v>44171</v>
      </c>
      <c r="BT5" s="11">
        <f ca="1">BS5+1</f>
        <v>44172</v>
      </c>
      <c r="BU5" s="10">
        <f ca="1">BT5+1</f>
        <v>44173</v>
      </c>
      <c r="BV5" s="10">
        <f t="shared" ref="BV5" ca="1" si="16">BU5+1</f>
        <v>44174</v>
      </c>
      <c r="BW5" s="10">
        <f t="shared" ref="BW5" ca="1" si="17">BV5+1</f>
        <v>44175</v>
      </c>
      <c r="BX5" s="10">
        <f t="shared" ref="BX5" ca="1" si="18">BW5+1</f>
        <v>44176</v>
      </c>
      <c r="BY5" s="10">
        <f t="shared" ref="BY5" ca="1" si="19">BX5+1</f>
        <v>44177</v>
      </c>
      <c r="BZ5" s="12">
        <f t="shared" ref="BZ5" ca="1" si="20">BY5+1</f>
        <v>44178</v>
      </c>
      <c r="CA5" s="11">
        <f ca="1">BZ5+1</f>
        <v>44179</v>
      </c>
      <c r="CB5" s="10">
        <f ca="1">CA5+1</f>
        <v>44180</v>
      </c>
      <c r="CC5" s="10">
        <f t="shared" ref="CC5" ca="1" si="21">CB5+1</f>
        <v>44181</v>
      </c>
      <c r="CD5" s="10">
        <f t="shared" ref="CD5" ca="1" si="22">CC5+1</f>
        <v>44182</v>
      </c>
      <c r="CE5" s="10">
        <f t="shared" ref="CE5" ca="1" si="23">CD5+1</f>
        <v>44183</v>
      </c>
      <c r="CF5" s="10">
        <f t="shared" ref="CF5" ca="1" si="24">CE5+1</f>
        <v>44184</v>
      </c>
      <c r="CG5" s="12">
        <f t="shared" ref="CG5" ca="1" si="25">CF5+1</f>
        <v>44185</v>
      </c>
    </row>
    <row r="6" spans="1:85" ht="30" customHeight="1" thickBot="1" x14ac:dyDescent="0.6">
      <c r="A6" s="55" t="s">
        <v>33</v>
      </c>
      <c r="B6" s="8" t="s">
        <v>8</v>
      </c>
      <c r="C6" s="9" t="s">
        <v>86</v>
      </c>
      <c r="D6" s="9" t="s">
        <v>2</v>
      </c>
      <c r="E6" s="9" t="s">
        <v>4</v>
      </c>
      <c r="F6" s="9" t="s">
        <v>5</v>
      </c>
      <c r="G6" s="9"/>
      <c r="H6" s="9" t="s">
        <v>6</v>
      </c>
      <c r="I6" s="13" t="str">
        <f t="shared" ref="I6" ca="1" si="26">LEFT(TEXT(I5,"ddd"),1)</f>
        <v>M</v>
      </c>
      <c r="J6" s="13" t="str">
        <f t="shared" ref="J6:AR6" ca="1" si="27">LEFT(TEXT(J5,"ddd"),1)</f>
        <v>T</v>
      </c>
      <c r="K6" s="13" t="str">
        <f t="shared" ca="1" si="27"/>
        <v>W</v>
      </c>
      <c r="L6" s="13" t="str">
        <f t="shared" ca="1" si="27"/>
        <v>T</v>
      </c>
      <c r="M6" s="13" t="str">
        <f t="shared" ca="1" si="27"/>
        <v>F</v>
      </c>
      <c r="N6" s="13" t="str">
        <f t="shared" ca="1" si="27"/>
        <v>S</v>
      </c>
      <c r="O6" s="13" t="str">
        <f t="shared" ca="1" si="27"/>
        <v>S</v>
      </c>
      <c r="P6" s="13" t="str">
        <f t="shared" ca="1" si="27"/>
        <v>M</v>
      </c>
      <c r="Q6" s="13" t="str">
        <f t="shared" ca="1" si="27"/>
        <v>T</v>
      </c>
      <c r="R6" s="13" t="str">
        <f t="shared" ca="1" si="27"/>
        <v>W</v>
      </c>
      <c r="S6" s="13" t="str">
        <f t="shared" ca="1" si="27"/>
        <v>T</v>
      </c>
      <c r="T6" s="13" t="str">
        <f t="shared" ca="1" si="27"/>
        <v>F</v>
      </c>
      <c r="U6" s="13" t="str">
        <f t="shared" ca="1" si="27"/>
        <v>S</v>
      </c>
      <c r="V6" s="13" t="str">
        <f t="shared" ca="1" si="27"/>
        <v>S</v>
      </c>
      <c r="W6" s="13" t="str">
        <f t="shared" ca="1" si="27"/>
        <v>M</v>
      </c>
      <c r="X6" s="13" t="str">
        <f t="shared" ca="1" si="27"/>
        <v>T</v>
      </c>
      <c r="Y6" s="13" t="str">
        <f t="shared" ca="1" si="27"/>
        <v>W</v>
      </c>
      <c r="Z6" s="13" t="str">
        <f t="shared" ca="1" si="27"/>
        <v>T</v>
      </c>
      <c r="AA6" s="13" t="str">
        <f t="shared" ca="1" si="27"/>
        <v>F</v>
      </c>
      <c r="AB6" s="13" t="str">
        <f t="shared" ca="1" si="27"/>
        <v>S</v>
      </c>
      <c r="AC6" s="13" t="str">
        <f t="shared" ca="1" si="27"/>
        <v>S</v>
      </c>
      <c r="AD6" s="13" t="str">
        <f t="shared" ca="1" si="27"/>
        <v>M</v>
      </c>
      <c r="AE6" s="13" t="str">
        <f t="shared" ca="1" si="27"/>
        <v>T</v>
      </c>
      <c r="AF6" s="13" t="str">
        <f t="shared" ca="1" si="27"/>
        <v>W</v>
      </c>
      <c r="AG6" s="13" t="str">
        <f t="shared" ca="1" si="27"/>
        <v>T</v>
      </c>
      <c r="AH6" s="13" t="str">
        <f t="shared" ca="1" si="27"/>
        <v>F</v>
      </c>
      <c r="AI6" s="13" t="str">
        <f t="shared" ca="1" si="27"/>
        <v>S</v>
      </c>
      <c r="AJ6" s="13" t="str">
        <f t="shared" ca="1" si="27"/>
        <v>S</v>
      </c>
      <c r="AK6" s="13" t="str">
        <f t="shared" ca="1" si="27"/>
        <v>M</v>
      </c>
      <c r="AL6" s="13" t="str">
        <f t="shared" ca="1" si="27"/>
        <v>T</v>
      </c>
      <c r="AM6" s="13" t="str">
        <f t="shared" ca="1" si="27"/>
        <v>W</v>
      </c>
      <c r="AN6" s="13" t="str">
        <f t="shared" ca="1" si="27"/>
        <v>T</v>
      </c>
      <c r="AO6" s="13" t="str">
        <f t="shared" ca="1" si="27"/>
        <v>F</v>
      </c>
      <c r="AP6" s="13" t="str">
        <f t="shared" ca="1" si="27"/>
        <v>S</v>
      </c>
      <c r="AQ6" s="13" t="str">
        <f t="shared" ca="1" si="27"/>
        <v>S</v>
      </c>
      <c r="AR6" s="13" t="str">
        <f t="shared" ca="1" si="27"/>
        <v>M</v>
      </c>
      <c r="AS6" s="13" t="str">
        <f t="shared" ref="AS6:BT6" ca="1" si="28">LEFT(TEXT(AS5,"ddd"),1)</f>
        <v>T</v>
      </c>
      <c r="AT6" s="13" t="str">
        <f t="shared" ca="1" si="28"/>
        <v>W</v>
      </c>
      <c r="AU6" s="13" t="str">
        <f t="shared" ca="1" si="28"/>
        <v>T</v>
      </c>
      <c r="AV6" s="13" t="str">
        <f t="shared" ca="1" si="28"/>
        <v>F</v>
      </c>
      <c r="AW6" s="13" t="str">
        <f t="shared" ca="1" si="28"/>
        <v>S</v>
      </c>
      <c r="AX6" s="13" t="str">
        <f t="shared" ca="1" si="28"/>
        <v>S</v>
      </c>
      <c r="AY6" s="13" t="str">
        <f t="shared" ca="1" si="28"/>
        <v>M</v>
      </c>
      <c r="AZ6" s="13" t="str">
        <f t="shared" ca="1" si="28"/>
        <v>T</v>
      </c>
      <c r="BA6" s="13" t="str">
        <f t="shared" ca="1" si="28"/>
        <v>W</v>
      </c>
      <c r="BB6" s="13" t="str">
        <f t="shared" ca="1" si="28"/>
        <v>T</v>
      </c>
      <c r="BC6" s="13" t="str">
        <f t="shared" ca="1" si="28"/>
        <v>F</v>
      </c>
      <c r="BD6" s="13" t="str">
        <f t="shared" ca="1" si="28"/>
        <v>S</v>
      </c>
      <c r="BE6" s="13" t="str">
        <f t="shared" ca="1" si="28"/>
        <v>S</v>
      </c>
      <c r="BF6" s="13" t="str">
        <f t="shared" ca="1" si="28"/>
        <v>M</v>
      </c>
      <c r="BG6" s="13" t="str">
        <f t="shared" ca="1" si="28"/>
        <v>T</v>
      </c>
      <c r="BH6" s="13" t="str">
        <f t="shared" ca="1" si="28"/>
        <v>W</v>
      </c>
      <c r="BI6" s="13" t="str">
        <f t="shared" ca="1" si="28"/>
        <v>T</v>
      </c>
      <c r="BJ6" s="13" t="str">
        <f t="shared" ca="1" si="28"/>
        <v>F</v>
      </c>
      <c r="BK6" s="13" t="str">
        <f t="shared" ca="1" si="28"/>
        <v>S</v>
      </c>
      <c r="BL6" s="13" t="str">
        <f t="shared" ca="1" si="28"/>
        <v>S</v>
      </c>
      <c r="BM6" s="13" t="str">
        <f t="shared" ca="1" si="28"/>
        <v>M</v>
      </c>
      <c r="BN6" s="13" t="str">
        <f t="shared" ca="1" si="28"/>
        <v>T</v>
      </c>
      <c r="BO6" s="13" t="str">
        <f t="shared" ca="1" si="28"/>
        <v>W</v>
      </c>
      <c r="BP6" s="13" t="str">
        <f t="shared" ca="1" si="28"/>
        <v>T</v>
      </c>
      <c r="BQ6" s="13" t="str">
        <f t="shared" ca="1" si="28"/>
        <v>F</v>
      </c>
      <c r="BR6" s="13" t="str">
        <f t="shared" ca="1" si="28"/>
        <v>S</v>
      </c>
      <c r="BS6" s="13" t="str">
        <f t="shared" ca="1" si="28"/>
        <v>S</v>
      </c>
      <c r="BT6" s="13" t="str">
        <f t="shared" ca="1" si="28"/>
        <v>M</v>
      </c>
      <c r="BU6" s="13" t="str">
        <f t="shared" ref="BU6:CG6" ca="1" si="29">LEFT(TEXT(BU5,"ddd"),1)</f>
        <v>T</v>
      </c>
      <c r="BV6" s="13" t="str">
        <f t="shared" ca="1" si="29"/>
        <v>W</v>
      </c>
      <c r="BW6" s="13" t="str">
        <f t="shared" ca="1" si="29"/>
        <v>T</v>
      </c>
      <c r="BX6" s="13" t="str">
        <f t="shared" ca="1" si="29"/>
        <v>F</v>
      </c>
      <c r="BY6" s="13" t="str">
        <f t="shared" ca="1" si="29"/>
        <v>S</v>
      </c>
      <c r="BZ6" s="13" t="str">
        <f t="shared" ca="1" si="29"/>
        <v>S</v>
      </c>
      <c r="CA6" s="13" t="str">
        <f t="shared" ca="1" si="29"/>
        <v>M</v>
      </c>
      <c r="CB6" s="13" t="str">
        <f t="shared" ca="1" si="29"/>
        <v>T</v>
      </c>
      <c r="CC6" s="13" t="str">
        <f t="shared" ca="1" si="29"/>
        <v>W</v>
      </c>
      <c r="CD6" s="13" t="str">
        <f t="shared" ca="1" si="29"/>
        <v>T</v>
      </c>
      <c r="CE6" s="13" t="str">
        <f t="shared" ca="1" si="29"/>
        <v>F</v>
      </c>
      <c r="CF6" s="13" t="str">
        <f t="shared" ca="1" si="29"/>
        <v>S</v>
      </c>
      <c r="CG6" s="13" t="str">
        <f t="shared" ca="1" si="29"/>
        <v>S</v>
      </c>
    </row>
    <row r="7" spans="1:85" ht="30" hidden="1" customHeight="1" thickBot="1" x14ac:dyDescent="0.6">
      <c r="A7" s="54" t="s">
        <v>28</v>
      </c>
      <c r="C7" s="58"/>
      <c r="E7"/>
      <c r="H7" t="str">
        <f>IF(OR(ISBLANK(task_start),ISBLANK(task_end)),"",task_end-task_start+1)</f>
        <v/>
      </c>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row>
    <row r="8" spans="1:85" s="3" customFormat="1" ht="30" customHeight="1" thickBot="1" x14ac:dyDescent="0.6">
      <c r="A8" s="55" t="s">
        <v>34</v>
      </c>
      <c r="B8" s="17" t="s">
        <v>76</v>
      </c>
      <c r="C8" s="67"/>
      <c r="D8" s="18"/>
      <c r="E8" s="19"/>
      <c r="F8" s="20"/>
      <c r="G8" s="16"/>
      <c r="H8" s="16" t="str">
        <f t="shared" ref="H8:H45" si="30">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82"/>
      <c r="BU8" s="82"/>
      <c r="BV8" s="82"/>
      <c r="BW8" s="82"/>
      <c r="BX8" s="82"/>
      <c r="BY8" s="82"/>
      <c r="BZ8" s="82"/>
      <c r="CA8" s="81"/>
      <c r="CB8" s="40"/>
      <c r="CC8" s="40"/>
      <c r="CD8" s="40"/>
      <c r="CE8" s="40"/>
      <c r="CF8" s="40"/>
      <c r="CG8" s="40"/>
    </row>
    <row r="9" spans="1:85" s="3" customFormat="1" ht="30" customHeight="1" thickBot="1" x14ac:dyDescent="0.6">
      <c r="A9" s="55" t="s">
        <v>35</v>
      </c>
      <c r="B9" s="76" t="s">
        <v>40</v>
      </c>
      <c r="C9" s="68" t="s">
        <v>87</v>
      </c>
      <c r="D9" s="21">
        <v>1</v>
      </c>
      <c r="E9" s="62">
        <f ca="1">Project_Start</f>
        <v>44147</v>
      </c>
      <c r="F9" s="62">
        <f ca="1">E9+7</f>
        <v>44154</v>
      </c>
      <c r="G9" s="16"/>
      <c r="H9" s="16">
        <f t="shared" ca="1" si="30"/>
        <v>8</v>
      </c>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82"/>
      <c r="BU9" s="82"/>
      <c r="BV9" s="82"/>
      <c r="BW9" s="82"/>
      <c r="BX9" s="82"/>
      <c r="BY9" s="82"/>
      <c r="BZ9" s="82"/>
      <c r="CA9" s="81"/>
      <c r="CB9" s="40"/>
      <c r="CC9" s="40"/>
      <c r="CD9" s="40"/>
      <c r="CE9" s="40"/>
      <c r="CF9" s="40"/>
      <c r="CG9" s="40"/>
    </row>
    <row r="10" spans="1:85" s="3" customFormat="1" ht="30" customHeight="1" thickBot="1" x14ac:dyDescent="0.6">
      <c r="A10" s="55" t="s">
        <v>36</v>
      </c>
      <c r="B10" s="76" t="s">
        <v>41</v>
      </c>
      <c r="C10" s="68" t="s">
        <v>87</v>
      </c>
      <c r="D10" s="21">
        <v>1</v>
      </c>
      <c r="E10" s="62">
        <f ca="1">Project_Start</f>
        <v>44147</v>
      </c>
      <c r="F10" s="62">
        <f ca="1">E10+7</f>
        <v>44154</v>
      </c>
      <c r="G10" s="16"/>
      <c r="H10" s="16">
        <f t="shared" ca="1" si="30"/>
        <v>8</v>
      </c>
      <c r="I10" s="40"/>
      <c r="J10" s="40"/>
      <c r="K10" s="40"/>
      <c r="L10" s="40"/>
      <c r="M10" s="40"/>
      <c r="N10" s="40"/>
      <c r="O10" s="40"/>
      <c r="P10" s="40"/>
      <c r="Q10" s="40"/>
      <c r="R10" s="40"/>
      <c r="S10" s="40"/>
      <c r="T10" s="40"/>
      <c r="U10" s="41"/>
      <c r="V10" s="41"/>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82"/>
      <c r="BU10" s="82"/>
      <c r="BV10" s="82"/>
      <c r="BW10" s="82"/>
      <c r="BX10" s="82"/>
      <c r="BY10" s="82"/>
      <c r="BZ10" s="82"/>
      <c r="CA10" s="81"/>
      <c r="CB10" s="40"/>
      <c r="CC10" s="40"/>
      <c r="CD10" s="40"/>
      <c r="CE10" s="40"/>
      <c r="CF10" s="40"/>
      <c r="CG10" s="40"/>
    </row>
    <row r="11" spans="1:85" s="3" customFormat="1" ht="30" customHeight="1" thickBot="1" x14ac:dyDescent="0.6">
      <c r="A11" s="54"/>
      <c r="B11" s="76" t="s">
        <v>42</v>
      </c>
      <c r="C11" s="68" t="s">
        <v>88</v>
      </c>
      <c r="D11" s="21">
        <v>1</v>
      </c>
      <c r="E11" s="62">
        <v>44116</v>
      </c>
      <c r="F11" s="62">
        <f>E11+6</f>
        <v>44122</v>
      </c>
      <c r="G11" s="16"/>
      <c r="H11" s="16">
        <f t="shared" si="30"/>
        <v>7</v>
      </c>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82"/>
      <c r="BU11" s="82"/>
      <c r="BV11" s="82"/>
      <c r="BW11" s="82"/>
      <c r="BX11" s="82"/>
      <c r="BY11" s="82"/>
      <c r="BZ11" s="82"/>
      <c r="CA11" s="81"/>
      <c r="CB11" s="40"/>
      <c r="CC11" s="40"/>
      <c r="CD11" s="40"/>
      <c r="CE11" s="40"/>
      <c r="CF11" s="40"/>
      <c r="CG11" s="40"/>
    </row>
    <row r="12" spans="1:85" s="3" customFormat="1" ht="30" customHeight="1" thickBot="1" x14ac:dyDescent="0.6">
      <c r="A12" s="54"/>
      <c r="B12" s="76" t="s">
        <v>43</v>
      </c>
      <c r="C12" s="68" t="s">
        <v>87</v>
      </c>
      <c r="D12" s="21">
        <v>1</v>
      </c>
      <c r="E12" s="62">
        <v>44116</v>
      </c>
      <c r="F12" s="62">
        <f>E12+6</f>
        <v>44122</v>
      </c>
      <c r="G12" s="16"/>
      <c r="H12" s="16">
        <f t="shared" si="30"/>
        <v>7</v>
      </c>
      <c r="I12" s="40"/>
      <c r="J12" s="40"/>
      <c r="K12" s="40"/>
      <c r="L12" s="40"/>
      <c r="M12" s="40"/>
      <c r="N12" s="40"/>
      <c r="O12" s="40"/>
      <c r="P12" s="40"/>
      <c r="Q12" s="40"/>
      <c r="R12" s="40"/>
      <c r="S12" s="40"/>
      <c r="T12" s="40"/>
      <c r="U12" s="40"/>
      <c r="V12" s="40"/>
      <c r="W12" s="40"/>
      <c r="X12" s="40"/>
      <c r="Y12" s="41"/>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1"/>
      <c r="BB12" s="40"/>
      <c r="BC12" s="40"/>
      <c r="BD12" s="40"/>
      <c r="BE12" s="40"/>
      <c r="BF12" s="40"/>
      <c r="BG12" s="40"/>
      <c r="BH12" s="40"/>
      <c r="BI12" s="40"/>
      <c r="BJ12" s="40"/>
      <c r="BK12" s="40"/>
      <c r="BL12" s="40"/>
      <c r="BM12" s="40"/>
      <c r="BN12" s="40"/>
      <c r="BO12" s="40"/>
      <c r="BP12" s="40"/>
      <c r="BQ12" s="40"/>
      <c r="BR12" s="40"/>
      <c r="BS12" s="40"/>
      <c r="BT12" s="82"/>
      <c r="BU12" s="82"/>
      <c r="BV12" s="82"/>
      <c r="BW12" s="82"/>
      <c r="BX12" s="82"/>
      <c r="BY12" s="82"/>
      <c r="BZ12" s="82"/>
      <c r="CA12" s="81"/>
      <c r="CB12" s="40"/>
      <c r="CC12" s="40"/>
      <c r="CD12" s="40"/>
      <c r="CE12" s="40"/>
      <c r="CF12" s="40"/>
      <c r="CG12" s="40"/>
    </row>
    <row r="13" spans="1:85" s="3" customFormat="1" ht="30" customHeight="1" thickBot="1" x14ac:dyDescent="0.6">
      <c r="A13" s="55" t="s">
        <v>37</v>
      </c>
      <c r="B13" s="22" t="s">
        <v>44</v>
      </c>
      <c r="C13" s="69"/>
      <c r="D13" s="23"/>
      <c r="E13" s="24"/>
      <c r="F13" s="25"/>
      <c r="G13" s="16"/>
      <c r="H13" s="16" t="str">
        <f t="shared" si="30"/>
        <v/>
      </c>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82"/>
      <c r="BU13" s="82"/>
      <c r="BV13" s="82"/>
      <c r="BW13" s="82"/>
      <c r="BX13" s="82"/>
      <c r="BY13" s="82"/>
      <c r="BZ13" s="82"/>
      <c r="CA13" s="81"/>
      <c r="CB13" s="40"/>
      <c r="CC13" s="40"/>
      <c r="CD13" s="40"/>
      <c r="CE13" s="40"/>
      <c r="CF13" s="40"/>
      <c r="CG13" s="40"/>
    </row>
    <row r="14" spans="1:85" s="3" customFormat="1" ht="30" customHeight="1" thickBot="1" x14ac:dyDescent="0.6">
      <c r="A14" s="55"/>
      <c r="B14" s="77" t="s">
        <v>47</v>
      </c>
      <c r="C14" s="70" t="s">
        <v>87</v>
      </c>
      <c r="D14" s="26">
        <v>1</v>
      </c>
      <c r="E14" s="63">
        <v>44121</v>
      </c>
      <c r="F14" s="63">
        <f>E14+3</f>
        <v>44124</v>
      </c>
      <c r="G14" s="16"/>
      <c r="H14" s="16">
        <f t="shared" si="30"/>
        <v>4</v>
      </c>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82"/>
      <c r="BU14" s="82"/>
      <c r="BV14" s="82"/>
      <c r="BW14" s="82"/>
      <c r="BX14" s="82"/>
      <c r="BY14" s="82"/>
      <c r="BZ14" s="82"/>
      <c r="CA14" s="81"/>
      <c r="CB14" s="40"/>
      <c r="CC14" s="40"/>
      <c r="CD14" s="40"/>
      <c r="CE14" s="40"/>
      <c r="CF14" s="40"/>
      <c r="CG14" s="40"/>
    </row>
    <row r="15" spans="1:85" s="3" customFormat="1" ht="30" customHeight="1" thickBot="1" x14ac:dyDescent="0.6">
      <c r="A15" s="54"/>
      <c r="B15" s="77" t="s">
        <v>48</v>
      </c>
      <c r="C15" s="70" t="s">
        <v>87</v>
      </c>
      <c r="D15" s="26">
        <v>1</v>
      </c>
      <c r="E15" s="63">
        <v>44124</v>
      </c>
      <c r="F15" s="63">
        <f>E15+2</f>
        <v>44126</v>
      </c>
      <c r="G15" s="16"/>
      <c r="H15" s="16">
        <f t="shared" si="30"/>
        <v>3</v>
      </c>
      <c r="I15" s="40"/>
      <c r="J15" s="40"/>
      <c r="K15" s="40"/>
      <c r="L15" s="40"/>
      <c r="M15" s="40"/>
      <c r="N15" s="40"/>
      <c r="O15" s="40"/>
      <c r="P15" s="40"/>
      <c r="Q15" s="40"/>
      <c r="R15" s="40"/>
      <c r="S15" s="40"/>
      <c r="T15" s="40"/>
      <c r="U15" s="41"/>
      <c r="V15" s="41"/>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82"/>
      <c r="BU15" s="82"/>
      <c r="BV15" s="82"/>
      <c r="BW15" s="82"/>
      <c r="BX15" s="82"/>
      <c r="BY15" s="82"/>
      <c r="BZ15" s="82"/>
      <c r="CA15" s="81"/>
      <c r="CB15" s="40"/>
      <c r="CC15" s="40"/>
      <c r="CD15" s="40"/>
      <c r="CE15" s="40"/>
      <c r="CF15" s="40"/>
      <c r="CG15" s="40"/>
    </row>
    <row r="16" spans="1:85" s="3" customFormat="1" ht="30" customHeight="1" thickBot="1" x14ac:dyDescent="0.6">
      <c r="A16" s="54"/>
      <c r="B16" s="77" t="s">
        <v>51</v>
      </c>
      <c r="C16" s="70" t="s">
        <v>88</v>
      </c>
      <c r="D16" s="26">
        <v>1</v>
      </c>
      <c r="E16" s="63">
        <f>F15</f>
        <v>44126</v>
      </c>
      <c r="F16" s="63">
        <f>E16+3</f>
        <v>44129</v>
      </c>
      <c r="G16" s="16"/>
      <c r="H16" s="16">
        <f t="shared" si="30"/>
        <v>4</v>
      </c>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82"/>
      <c r="BU16" s="82"/>
      <c r="BV16" s="82"/>
      <c r="BW16" s="82"/>
      <c r="BX16" s="82"/>
      <c r="BY16" s="82"/>
      <c r="BZ16" s="82"/>
      <c r="CA16" s="81"/>
      <c r="CB16" s="40"/>
      <c r="CC16" s="40"/>
      <c r="CD16" s="40"/>
      <c r="CE16" s="40"/>
      <c r="CF16" s="40"/>
      <c r="CG16" s="40"/>
    </row>
    <row r="17" spans="1:85" s="3" customFormat="1" ht="30" customHeight="1" thickBot="1" x14ac:dyDescent="0.6">
      <c r="A17" s="54"/>
      <c r="B17" s="77" t="s">
        <v>49</v>
      </c>
      <c r="C17" s="70" t="s">
        <v>89</v>
      </c>
      <c r="D17" s="26">
        <v>1</v>
      </c>
      <c r="E17" s="63">
        <f>E16</f>
        <v>44126</v>
      </c>
      <c r="F17" s="63">
        <f>E17+3</f>
        <v>44129</v>
      </c>
      <c r="G17" s="16"/>
      <c r="H17" s="16">
        <f t="shared" si="30"/>
        <v>4</v>
      </c>
      <c r="I17" s="40"/>
      <c r="J17" s="40"/>
      <c r="K17" s="40"/>
      <c r="L17" s="40"/>
      <c r="M17" s="40"/>
      <c r="N17" s="40"/>
      <c r="O17" s="40"/>
      <c r="P17" s="40"/>
      <c r="Q17" s="40"/>
      <c r="R17" s="40"/>
      <c r="S17" s="40"/>
      <c r="T17" s="40"/>
      <c r="U17" s="40"/>
      <c r="V17" s="40"/>
      <c r="W17" s="40"/>
      <c r="X17" s="40"/>
      <c r="Y17" s="41"/>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1"/>
      <c r="BB17" s="40"/>
      <c r="BC17" s="40"/>
      <c r="BD17" s="40"/>
      <c r="BE17" s="40"/>
      <c r="BF17" s="40"/>
      <c r="BG17" s="40"/>
      <c r="BH17" s="40"/>
      <c r="BI17" s="40"/>
      <c r="BJ17" s="40"/>
      <c r="BK17" s="40"/>
      <c r="BL17" s="40"/>
      <c r="BM17" s="40"/>
      <c r="BN17" s="40"/>
      <c r="BO17" s="40"/>
      <c r="BP17" s="40"/>
      <c r="BQ17" s="40"/>
      <c r="BR17" s="40"/>
      <c r="BS17" s="40"/>
      <c r="BT17" s="82"/>
      <c r="BU17" s="82"/>
      <c r="BV17" s="82"/>
      <c r="BW17" s="82"/>
      <c r="BX17" s="82"/>
      <c r="BY17" s="82"/>
      <c r="BZ17" s="82"/>
      <c r="CA17" s="81"/>
      <c r="CB17" s="40"/>
      <c r="CC17" s="40"/>
      <c r="CD17" s="40"/>
      <c r="CE17" s="40"/>
      <c r="CF17" s="40"/>
      <c r="CG17" s="40"/>
    </row>
    <row r="18" spans="1:85" s="3" customFormat="1" ht="30" customHeight="1" thickBot="1" x14ac:dyDescent="0.6">
      <c r="A18" s="54"/>
      <c r="B18" s="77" t="s">
        <v>50</v>
      </c>
      <c r="C18" s="70" t="s">
        <v>90</v>
      </c>
      <c r="D18" s="26">
        <v>1</v>
      </c>
      <c r="E18" s="63">
        <f>E17</f>
        <v>44126</v>
      </c>
      <c r="F18" s="63">
        <f>E18+3</f>
        <v>44129</v>
      </c>
      <c r="G18" s="16"/>
      <c r="H18" s="16"/>
      <c r="I18" s="40"/>
      <c r="J18" s="40"/>
      <c r="K18" s="40"/>
      <c r="L18" s="40"/>
      <c r="M18" s="40"/>
      <c r="N18" s="40"/>
      <c r="O18" s="40"/>
      <c r="P18" s="40"/>
      <c r="Q18" s="40"/>
      <c r="R18" s="40"/>
      <c r="S18" s="40"/>
      <c r="T18" s="40"/>
      <c r="U18" s="40"/>
      <c r="V18" s="40"/>
      <c r="W18" s="40"/>
      <c r="X18" s="40"/>
      <c r="Y18" s="41"/>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1"/>
      <c r="BB18" s="40"/>
      <c r="BC18" s="40"/>
      <c r="BD18" s="40"/>
      <c r="BE18" s="40"/>
      <c r="BF18" s="40"/>
      <c r="BG18" s="40"/>
      <c r="BH18" s="40"/>
      <c r="BI18" s="40"/>
      <c r="BJ18" s="40"/>
      <c r="BK18" s="40"/>
      <c r="BL18" s="40"/>
      <c r="BM18" s="40"/>
      <c r="BN18" s="40"/>
      <c r="BO18" s="40"/>
      <c r="BP18" s="40"/>
      <c r="BQ18" s="40"/>
      <c r="BR18" s="40"/>
      <c r="BS18" s="40"/>
      <c r="BT18" s="82"/>
      <c r="BU18" s="82"/>
      <c r="BV18" s="82"/>
      <c r="BW18" s="82"/>
      <c r="BX18" s="82"/>
      <c r="BY18" s="82"/>
      <c r="BZ18" s="82"/>
      <c r="CA18" s="81"/>
      <c r="CB18" s="40"/>
      <c r="CC18" s="40"/>
      <c r="CD18" s="40"/>
      <c r="CE18" s="40"/>
      <c r="CF18" s="40"/>
      <c r="CG18" s="40"/>
    </row>
    <row r="19" spans="1:85" s="3" customFormat="1" ht="30" customHeight="1" thickBot="1" x14ac:dyDescent="0.6">
      <c r="A19" s="54"/>
      <c r="B19" s="77" t="s">
        <v>52</v>
      </c>
      <c r="C19" s="70" t="s">
        <v>88</v>
      </c>
      <c r="D19" s="26">
        <v>1</v>
      </c>
      <c r="E19" s="63">
        <v>44138</v>
      </c>
      <c r="F19" s="63">
        <v>44145</v>
      </c>
      <c r="G19" s="16"/>
      <c r="H19" s="16">
        <f t="shared" si="30"/>
        <v>8</v>
      </c>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82"/>
      <c r="BU19" s="82"/>
      <c r="BV19" s="82"/>
      <c r="BW19" s="82"/>
      <c r="BX19" s="82"/>
      <c r="BY19" s="82"/>
      <c r="BZ19" s="82"/>
      <c r="CA19" s="81"/>
      <c r="CB19" s="40"/>
      <c r="CC19" s="40"/>
      <c r="CD19" s="40"/>
      <c r="CE19" s="40"/>
      <c r="CF19" s="40"/>
      <c r="CG19" s="40"/>
    </row>
    <row r="20" spans="1:85" s="3" customFormat="1" ht="30" customHeight="1" thickBot="1" x14ac:dyDescent="0.6">
      <c r="A20" s="54"/>
      <c r="B20" s="77" t="s">
        <v>53</v>
      </c>
      <c r="C20" s="70" t="s">
        <v>90</v>
      </c>
      <c r="D20" s="26">
        <v>1</v>
      </c>
      <c r="E20" s="63">
        <v>44139</v>
      </c>
      <c r="F20" s="63">
        <v>44145</v>
      </c>
      <c r="G20" s="16"/>
      <c r="H20" s="16"/>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82"/>
      <c r="BU20" s="82"/>
      <c r="BV20" s="82"/>
      <c r="BW20" s="82"/>
      <c r="BX20" s="82"/>
      <c r="BY20" s="82"/>
      <c r="BZ20" s="82"/>
      <c r="CA20" s="81"/>
      <c r="CB20" s="40"/>
      <c r="CC20" s="40"/>
      <c r="CD20" s="40"/>
      <c r="CE20" s="40"/>
      <c r="CF20" s="40"/>
      <c r="CG20" s="40"/>
    </row>
    <row r="21" spans="1:85" s="3" customFormat="1" ht="30" customHeight="1" thickBot="1" x14ac:dyDescent="0.6">
      <c r="A21" s="54" t="s">
        <v>25</v>
      </c>
      <c r="B21" s="27" t="s">
        <v>45</v>
      </c>
      <c r="C21" s="71"/>
      <c r="D21" s="28"/>
      <c r="E21" s="29"/>
      <c r="F21" s="30"/>
      <c r="G21" s="16"/>
      <c r="H21" s="16" t="str">
        <f t="shared" si="30"/>
        <v/>
      </c>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82"/>
      <c r="BU21" s="82"/>
      <c r="BV21" s="82"/>
      <c r="BW21" s="82"/>
      <c r="BX21" s="82"/>
      <c r="BY21" s="82"/>
      <c r="BZ21" s="82"/>
      <c r="CA21" s="81"/>
      <c r="CB21" s="40"/>
      <c r="CC21" s="40"/>
      <c r="CD21" s="40"/>
      <c r="CE21" s="40"/>
      <c r="CF21" s="40"/>
      <c r="CG21" s="40"/>
    </row>
    <row r="22" spans="1:85" s="3" customFormat="1" ht="30" customHeight="1" thickBot="1" x14ac:dyDescent="0.6">
      <c r="A22" s="54"/>
      <c r="B22" s="78" t="s">
        <v>55</v>
      </c>
      <c r="C22" s="72" t="s">
        <v>88</v>
      </c>
      <c r="D22" s="26">
        <v>1</v>
      </c>
      <c r="E22" s="64">
        <v>44129</v>
      </c>
      <c r="F22" s="64">
        <v>44131</v>
      </c>
      <c r="G22" s="16"/>
      <c r="H22" s="16">
        <f t="shared" si="30"/>
        <v>3</v>
      </c>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82"/>
      <c r="BU22" s="82"/>
      <c r="BV22" s="82"/>
      <c r="BW22" s="82"/>
      <c r="BX22" s="82"/>
      <c r="BY22" s="82"/>
      <c r="BZ22" s="82"/>
      <c r="CA22" s="81"/>
      <c r="CB22" s="40"/>
      <c r="CC22" s="40"/>
      <c r="CD22" s="40"/>
      <c r="CE22" s="40"/>
      <c r="CF22" s="40"/>
      <c r="CG22" s="40"/>
    </row>
    <row r="23" spans="1:85" s="3" customFormat="1" ht="30" customHeight="1" thickBot="1" x14ac:dyDescent="0.6">
      <c r="A23" s="54"/>
      <c r="B23" s="78" t="s">
        <v>56</v>
      </c>
      <c r="C23" s="72" t="s">
        <v>90</v>
      </c>
      <c r="D23" s="26">
        <v>1</v>
      </c>
      <c r="E23" s="64">
        <v>44129</v>
      </c>
      <c r="F23" s="64">
        <v>44136</v>
      </c>
      <c r="G23" s="16"/>
      <c r="H23" s="16">
        <f t="shared" si="30"/>
        <v>8</v>
      </c>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82"/>
      <c r="BU23" s="82"/>
      <c r="BV23" s="82"/>
      <c r="BW23" s="82"/>
      <c r="BX23" s="82"/>
      <c r="BY23" s="82"/>
      <c r="BZ23" s="82"/>
      <c r="CA23" s="81"/>
      <c r="CB23" s="40"/>
      <c r="CC23" s="40"/>
      <c r="CD23" s="40"/>
      <c r="CE23" s="40"/>
      <c r="CF23" s="40"/>
      <c r="CG23" s="40"/>
    </row>
    <row r="24" spans="1:85" s="3" customFormat="1" ht="30" customHeight="1" thickBot="1" x14ac:dyDescent="0.6">
      <c r="A24" s="54"/>
      <c r="B24" s="78" t="s">
        <v>70</v>
      </c>
      <c r="C24" s="72" t="s">
        <v>89</v>
      </c>
      <c r="D24" s="26">
        <v>1</v>
      </c>
      <c r="E24" s="64">
        <v>44130</v>
      </c>
      <c r="F24" s="64">
        <v>44136</v>
      </c>
      <c r="G24" s="16"/>
      <c r="H24" s="16">
        <f t="shared" si="30"/>
        <v>7</v>
      </c>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82"/>
      <c r="BU24" s="82"/>
      <c r="BV24" s="82"/>
      <c r="BW24" s="82"/>
      <c r="BX24" s="82"/>
      <c r="BY24" s="82"/>
      <c r="BZ24" s="82"/>
      <c r="CA24" s="81"/>
      <c r="CB24" s="40"/>
      <c r="CC24" s="40"/>
      <c r="CD24" s="40"/>
      <c r="CE24" s="40"/>
      <c r="CF24" s="40"/>
      <c r="CG24" s="40"/>
    </row>
    <row r="25" spans="1:85" s="3" customFormat="1" ht="30" customHeight="1" thickBot="1" x14ac:dyDescent="0.6">
      <c r="A25" s="54"/>
      <c r="B25" s="78" t="s">
        <v>57</v>
      </c>
      <c r="C25" s="72" t="s">
        <v>88</v>
      </c>
      <c r="D25" s="26">
        <v>1</v>
      </c>
      <c r="E25" s="64">
        <v>44132</v>
      </c>
      <c r="F25" s="64">
        <v>44136</v>
      </c>
      <c r="G25" s="16"/>
      <c r="H25" s="16">
        <f t="shared" si="30"/>
        <v>5</v>
      </c>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82"/>
      <c r="BU25" s="82"/>
      <c r="BV25" s="82"/>
      <c r="BW25" s="82"/>
      <c r="BX25" s="82"/>
      <c r="BY25" s="82"/>
      <c r="BZ25" s="82"/>
      <c r="CA25" s="81"/>
      <c r="CB25" s="40"/>
      <c r="CC25" s="40"/>
      <c r="CD25" s="40"/>
      <c r="CE25" s="40"/>
      <c r="CF25" s="40"/>
      <c r="CG25" s="40"/>
    </row>
    <row r="26" spans="1:85" s="3" customFormat="1" ht="30" customHeight="1" thickBot="1" x14ac:dyDescent="0.6">
      <c r="A26" s="54"/>
      <c r="B26" s="78" t="s">
        <v>59</v>
      </c>
      <c r="C26" s="72" t="s">
        <v>88</v>
      </c>
      <c r="D26" s="26">
        <v>1</v>
      </c>
      <c r="E26" s="64">
        <v>44132</v>
      </c>
      <c r="F26" s="64">
        <v>44136</v>
      </c>
      <c r="G26" s="16"/>
      <c r="H26" s="16">
        <f t="shared" si="30"/>
        <v>5</v>
      </c>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82"/>
      <c r="BU26" s="82"/>
      <c r="BV26" s="82"/>
      <c r="BW26" s="82"/>
      <c r="BX26" s="82"/>
      <c r="BY26" s="82"/>
      <c r="BZ26" s="82"/>
      <c r="CA26" s="81"/>
      <c r="CB26" s="40"/>
      <c r="CC26" s="40"/>
      <c r="CD26" s="40"/>
      <c r="CE26" s="40"/>
      <c r="CF26" s="40"/>
      <c r="CG26" s="40"/>
    </row>
    <row r="27" spans="1:85" s="3" customFormat="1" ht="30" customHeight="1" thickBot="1" x14ac:dyDescent="0.6">
      <c r="A27" s="54"/>
      <c r="B27" s="78" t="s">
        <v>60</v>
      </c>
      <c r="C27" s="72" t="s">
        <v>90</v>
      </c>
      <c r="D27" s="26">
        <v>1</v>
      </c>
      <c r="E27" s="64">
        <v>44132</v>
      </c>
      <c r="F27" s="64">
        <v>44136</v>
      </c>
      <c r="G27" s="16"/>
      <c r="H27" s="16"/>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82"/>
      <c r="BU27" s="82"/>
      <c r="BV27" s="82"/>
      <c r="BW27" s="82"/>
      <c r="BX27" s="82"/>
      <c r="BY27" s="82"/>
      <c r="BZ27" s="82"/>
      <c r="CA27" s="81"/>
      <c r="CB27" s="40"/>
      <c r="CC27" s="40"/>
      <c r="CD27" s="40"/>
      <c r="CE27" s="40"/>
      <c r="CF27" s="40"/>
      <c r="CG27" s="40"/>
    </row>
    <row r="28" spans="1:85" s="3" customFormat="1" ht="30" customHeight="1" thickBot="1" x14ac:dyDescent="0.6">
      <c r="A28" s="54"/>
      <c r="B28" s="78" t="s">
        <v>61</v>
      </c>
      <c r="C28" s="72" t="s">
        <v>89</v>
      </c>
      <c r="D28" s="26">
        <v>1</v>
      </c>
      <c r="E28" s="64">
        <v>44132</v>
      </c>
      <c r="F28" s="64">
        <v>44138</v>
      </c>
      <c r="G28" s="16"/>
      <c r="H28" s="16"/>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82"/>
      <c r="BU28" s="82"/>
      <c r="BV28" s="82"/>
      <c r="BW28" s="82"/>
      <c r="BX28" s="82"/>
      <c r="BY28" s="82"/>
      <c r="BZ28" s="82"/>
      <c r="CA28" s="81"/>
      <c r="CB28" s="40"/>
      <c r="CC28" s="40"/>
      <c r="CD28" s="40"/>
      <c r="CE28" s="40"/>
      <c r="CF28" s="40"/>
      <c r="CG28" s="40"/>
    </row>
    <row r="29" spans="1:85" s="3" customFormat="1" ht="30" customHeight="1" thickBot="1" x14ac:dyDescent="0.6">
      <c r="A29" s="54"/>
      <c r="B29" s="78" t="s">
        <v>58</v>
      </c>
      <c r="C29" s="72" t="s">
        <v>89</v>
      </c>
      <c r="D29" s="26">
        <v>1</v>
      </c>
      <c r="E29" s="64">
        <v>44136</v>
      </c>
      <c r="F29" s="64">
        <v>44140</v>
      </c>
      <c r="G29" s="16"/>
      <c r="H29" s="16"/>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82"/>
      <c r="BU29" s="82"/>
      <c r="BV29" s="82"/>
      <c r="BW29" s="82"/>
      <c r="BX29" s="82"/>
      <c r="BY29" s="82"/>
      <c r="BZ29" s="82"/>
      <c r="CA29" s="81"/>
      <c r="CB29" s="40"/>
      <c r="CC29" s="40"/>
      <c r="CD29" s="40"/>
      <c r="CE29" s="40"/>
      <c r="CF29" s="40"/>
      <c r="CG29" s="40"/>
    </row>
    <row r="30" spans="1:85" s="3" customFormat="1" ht="30" customHeight="1" thickBot="1" x14ac:dyDescent="0.6">
      <c r="A30" s="54"/>
      <c r="B30" s="78" t="s">
        <v>62</v>
      </c>
      <c r="C30" s="72" t="s">
        <v>88</v>
      </c>
      <c r="D30" s="26">
        <v>1</v>
      </c>
      <c r="E30" s="64">
        <v>44137</v>
      </c>
      <c r="F30" s="64">
        <f>E30+4</f>
        <v>44141</v>
      </c>
      <c r="G30" s="16"/>
      <c r="H30" s="16">
        <f t="shared" si="30"/>
        <v>5</v>
      </c>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82"/>
      <c r="BU30" s="82"/>
      <c r="BV30" s="82"/>
      <c r="BW30" s="82"/>
      <c r="BX30" s="82"/>
      <c r="BY30" s="82"/>
      <c r="BZ30" s="82"/>
      <c r="CA30" s="81"/>
      <c r="CB30" s="40"/>
      <c r="CC30" s="40"/>
      <c r="CD30" s="40"/>
      <c r="CE30" s="40"/>
      <c r="CF30" s="40"/>
      <c r="CG30" s="40"/>
    </row>
    <row r="31" spans="1:85" s="3" customFormat="1" ht="30" customHeight="1" thickBot="1" x14ac:dyDescent="0.6">
      <c r="A31" s="54"/>
      <c r="B31" s="78" t="s">
        <v>63</v>
      </c>
      <c r="C31" s="72" t="s">
        <v>90</v>
      </c>
      <c r="D31" s="26">
        <v>1</v>
      </c>
      <c r="E31" s="64">
        <v>44137</v>
      </c>
      <c r="F31" s="64">
        <f>E31+9</f>
        <v>44146</v>
      </c>
      <c r="G31" s="16"/>
      <c r="H31" s="16">
        <f t="shared" si="30"/>
        <v>10</v>
      </c>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82"/>
      <c r="BU31" s="82"/>
      <c r="BV31" s="82"/>
      <c r="BW31" s="82"/>
      <c r="BX31" s="82"/>
      <c r="BY31" s="82"/>
      <c r="BZ31" s="82"/>
      <c r="CA31" s="81"/>
      <c r="CB31" s="40"/>
      <c r="CC31" s="40"/>
      <c r="CD31" s="40"/>
      <c r="CE31" s="40"/>
      <c r="CF31" s="40"/>
      <c r="CG31" s="40"/>
    </row>
    <row r="32" spans="1:85" s="3" customFormat="1" ht="30" customHeight="1" thickBot="1" x14ac:dyDescent="0.6">
      <c r="A32" s="54"/>
      <c r="B32" s="78" t="s">
        <v>69</v>
      </c>
      <c r="C32" s="72" t="s">
        <v>89</v>
      </c>
      <c r="D32" s="26">
        <v>1</v>
      </c>
      <c r="E32" s="64">
        <v>44137</v>
      </c>
      <c r="F32" s="64">
        <f>E32+6</f>
        <v>44143</v>
      </c>
      <c r="G32" s="16"/>
      <c r="H32" s="16">
        <f t="shared" si="30"/>
        <v>7</v>
      </c>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82"/>
      <c r="BU32" s="82"/>
      <c r="BV32" s="82"/>
      <c r="BW32" s="82"/>
      <c r="BX32" s="82"/>
      <c r="BY32" s="82"/>
      <c r="BZ32" s="82"/>
      <c r="CA32" s="81"/>
      <c r="CB32" s="40"/>
      <c r="CC32" s="40"/>
      <c r="CD32" s="40"/>
      <c r="CE32" s="40"/>
      <c r="CF32" s="40"/>
      <c r="CG32" s="40"/>
    </row>
    <row r="33" spans="1:85" s="3" customFormat="1" ht="30" customHeight="1" thickBot="1" x14ac:dyDescent="0.6">
      <c r="A33" s="54"/>
      <c r="B33" s="78" t="s">
        <v>64</v>
      </c>
      <c r="C33" s="72" t="s">
        <v>88</v>
      </c>
      <c r="D33" s="26">
        <v>1</v>
      </c>
      <c r="E33" s="64">
        <f>F32</f>
        <v>44143</v>
      </c>
      <c r="F33" s="64">
        <f>E33+9</f>
        <v>44152</v>
      </c>
      <c r="G33" s="16"/>
      <c r="H33" s="16">
        <f t="shared" si="30"/>
        <v>10</v>
      </c>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82"/>
      <c r="BU33" s="82"/>
      <c r="BV33" s="82"/>
      <c r="BW33" s="82"/>
      <c r="BX33" s="82"/>
      <c r="BY33" s="82"/>
      <c r="BZ33" s="82"/>
      <c r="CA33" s="81"/>
      <c r="CB33" s="40"/>
      <c r="CC33" s="40"/>
      <c r="CD33" s="40"/>
      <c r="CE33" s="40"/>
      <c r="CF33" s="40"/>
      <c r="CG33" s="40"/>
    </row>
    <row r="34" spans="1:85" s="3" customFormat="1" ht="30" customHeight="1" thickBot="1" x14ac:dyDescent="0.6">
      <c r="A34" s="54"/>
      <c r="B34" s="78" t="s">
        <v>65</v>
      </c>
      <c r="C34" s="72" t="s">
        <v>88</v>
      </c>
      <c r="D34" s="26">
        <v>1</v>
      </c>
      <c r="E34" s="64">
        <v>44142</v>
      </c>
      <c r="F34" s="64">
        <f>E34+8</f>
        <v>44150</v>
      </c>
      <c r="G34" s="16"/>
      <c r="H34" s="16">
        <f t="shared" si="30"/>
        <v>9</v>
      </c>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82"/>
      <c r="BU34" s="82"/>
      <c r="BV34" s="82"/>
      <c r="BW34" s="82"/>
      <c r="BX34" s="82"/>
      <c r="BY34" s="82"/>
      <c r="BZ34" s="82"/>
      <c r="CA34" s="81"/>
      <c r="CB34" s="40"/>
      <c r="CC34" s="40"/>
      <c r="CD34" s="40"/>
      <c r="CE34" s="40"/>
      <c r="CF34" s="40"/>
      <c r="CG34" s="40"/>
    </row>
    <row r="35" spans="1:85" s="3" customFormat="1" ht="30" customHeight="1" thickBot="1" x14ac:dyDescent="0.6">
      <c r="A35" s="54"/>
      <c r="B35" s="78" t="s">
        <v>66</v>
      </c>
      <c r="C35" s="72" t="s">
        <v>90</v>
      </c>
      <c r="D35" s="26">
        <v>1</v>
      </c>
      <c r="E35" s="64">
        <v>44150</v>
      </c>
      <c r="F35" s="64">
        <v>44158</v>
      </c>
      <c r="G35" s="16"/>
      <c r="H35" s="16"/>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82"/>
      <c r="BU35" s="82"/>
      <c r="BV35" s="82"/>
      <c r="BW35" s="82"/>
      <c r="BX35" s="82"/>
      <c r="BY35" s="82"/>
      <c r="BZ35" s="82"/>
      <c r="CA35" s="81"/>
      <c r="CB35" s="40"/>
      <c r="CC35" s="40"/>
      <c r="CD35" s="40"/>
      <c r="CE35" s="40"/>
      <c r="CF35" s="40"/>
      <c r="CG35" s="40"/>
    </row>
    <row r="36" spans="1:85" s="3" customFormat="1" ht="30" customHeight="1" thickBot="1" x14ac:dyDescent="0.6">
      <c r="A36" s="54"/>
      <c r="B36" s="78" t="s">
        <v>68</v>
      </c>
      <c r="C36" s="72" t="s">
        <v>89</v>
      </c>
      <c r="D36" s="26">
        <v>1</v>
      </c>
      <c r="E36" s="64">
        <v>44147</v>
      </c>
      <c r="F36" s="64">
        <v>44158</v>
      </c>
      <c r="G36" s="16"/>
      <c r="H36" s="16"/>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82"/>
      <c r="BU36" s="82"/>
      <c r="BV36" s="82"/>
      <c r="BW36" s="82"/>
      <c r="BX36" s="82"/>
      <c r="BY36" s="82"/>
      <c r="BZ36" s="82"/>
      <c r="CA36" s="81"/>
      <c r="CB36" s="40"/>
      <c r="CC36" s="40"/>
      <c r="CD36" s="40"/>
      <c r="CE36" s="40"/>
      <c r="CF36" s="40"/>
      <c r="CG36" s="40"/>
    </row>
    <row r="37" spans="1:85" s="3" customFormat="1" ht="30" customHeight="1" thickBot="1" x14ac:dyDescent="0.6">
      <c r="A37" s="54"/>
      <c r="B37" s="78" t="s">
        <v>67</v>
      </c>
      <c r="C37" s="72" t="s">
        <v>90</v>
      </c>
      <c r="D37" s="26">
        <v>1</v>
      </c>
      <c r="E37" s="64">
        <v>44151</v>
      </c>
      <c r="F37" s="64">
        <v>44158</v>
      </c>
      <c r="G37" s="16"/>
      <c r="H37" s="16"/>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82"/>
      <c r="BU37" s="82"/>
      <c r="BV37" s="82"/>
      <c r="BW37" s="82"/>
      <c r="BX37" s="82"/>
      <c r="BY37" s="82"/>
      <c r="BZ37" s="82"/>
      <c r="CA37" s="81"/>
      <c r="CB37" s="40"/>
      <c r="CC37" s="40"/>
      <c r="CD37" s="40"/>
      <c r="CE37" s="40"/>
      <c r="CF37" s="40"/>
      <c r="CG37" s="40"/>
    </row>
    <row r="38" spans="1:85" s="3" customFormat="1" ht="30" customHeight="1" thickBot="1" x14ac:dyDescent="0.6">
      <c r="A38" s="54" t="s">
        <v>25</v>
      </c>
      <c r="B38" s="31" t="s">
        <v>46</v>
      </c>
      <c r="C38" s="73"/>
      <c r="D38" s="32"/>
      <c r="E38" s="33"/>
      <c r="F38" s="34"/>
      <c r="G38" s="16"/>
      <c r="H38" s="16" t="str">
        <f t="shared" si="30"/>
        <v/>
      </c>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82"/>
      <c r="BU38" s="82"/>
      <c r="BV38" s="82"/>
      <c r="BW38" s="82"/>
      <c r="BX38" s="82"/>
      <c r="BY38" s="82"/>
      <c r="BZ38" s="82"/>
      <c r="CA38" s="81"/>
      <c r="CB38" s="40"/>
      <c r="CC38" s="40"/>
      <c r="CD38" s="40"/>
      <c r="CE38" s="40"/>
      <c r="CF38" s="40"/>
      <c r="CG38" s="40"/>
    </row>
    <row r="39" spans="1:85" s="3" customFormat="1" ht="30" customHeight="1" thickBot="1" x14ac:dyDescent="0.6">
      <c r="A39" s="54"/>
      <c r="B39" s="79" t="s">
        <v>54</v>
      </c>
      <c r="C39" s="74" t="s">
        <v>88</v>
      </c>
      <c r="D39" s="26">
        <v>1</v>
      </c>
      <c r="E39" s="65">
        <v>44158</v>
      </c>
      <c r="F39" s="65">
        <v>44171</v>
      </c>
      <c r="G39" s="16"/>
      <c r="H39" s="16">
        <f t="shared" si="30"/>
        <v>14</v>
      </c>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82"/>
      <c r="BU39" s="82"/>
      <c r="BV39" s="82"/>
      <c r="BW39" s="82"/>
      <c r="BX39" s="82"/>
      <c r="BY39" s="82"/>
      <c r="BZ39" s="82"/>
      <c r="CA39" s="81"/>
      <c r="CB39" s="40"/>
      <c r="CC39" s="40"/>
      <c r="CD39" s="40"/>
      <c r="CE39" s="40"/>
      <c r="CF39" s="40"/>
      <c r="CG39" s="40"/>
    </row>
    <row r="40" spans="1:85" s="3" customFormat="1" ht="30" customHeight="1" thickBot="1" x14ac:dyDescent="0.6">
      <c r="A40" s="54"/>
      <c r="B40" s="79" t="s">
        <v>49</v>
      </c>
      <c r="C40" s="74" t="s">
        <v>90</v>
      </c>
      <c r="D40" s="26">
        <v>1</v>
      </c>
      <c r="E40" s="65">
        <v>44158</v>
      </c>
      <c r="F40" s="65">
        <v>44171</v>
      </c>
      <c r="G40" s="16"/>
      <c r="H40" s="16">
        <f t="shared" si="30"/>
        <v>14</v>
      </c>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82"/>
      <c r="BU40" s="82"/>
      <c r="BV40" s="82"/>
      <c r="BW40" s="82"/>
      <c r="BX40" s="82"/>
      <c r="BY40" s="82"/>
      <c r="BZ40" s="82"/>
      <c r="CA40" s="81"/>
      <c r="CB40" s="40"/>
      <c r="CC40" s="40"/>
      <c r="CD40" s="40"/>
      <c r="CE40" s="40"/>
      <c r="CF40" s="40"/>
      <c r="CG40" s="40"/>
    </row>
    <row r="41" spans="1:85" s="3" customFormat="1" ht="30" customHeight="1" thickBot="1" x14ac:dyDescent="0.6">
      <c r="A41" s="54"/>
      <c r="B41" s="79" t="s">
        <v>50</v>
      </c>
      <c r="C41" s="74" t="s">
        <v>89</v>
      </c>
      <c r="D41" s="26">
        <v>1</v>
      </c>
      <c r="E41" s="65">
        <v>44158</v>
      </c>
      <c r="F41" s="65">
        <v>44171</v>
      </c>
      <c r="G41" s="16"/>
      <c r="H41" s="16">
        <f t="shared" si="30"/>
        <v>14</v>
      </c>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82"/>
      <c r="BU41" s="82"/>
      <c r="BV41" s="82"/>
      <c r="BW41" s="82"/>
      <c r="BX41" s="82"/>
      <c r="BY41" s="82"/>
      <c r="BZ41" s="82"/>
      <c r="CA41" s="81"/>
      <c r="CB41" s="40"/>
      <c r="CC41" s="40"/>
      <c r="CD41" s="40"/>
      <c r="CE41" s="40"/>
      <c r="CF41" s="40"/>
      <c r="CG41" s="40"/>
    </row>
    <row r="42" spans="1:85" s="3" customFormat="1" ht="30" customHeight="1" thickBot="1" x14ac:dyDescent="0.6">
      <c r="A42" s="54"/>
      <c r="B42" s="79" t="s">
        <v>52</v>
      </c>
      <c r="C42" s="74" t="s">
        <v>90</v>
      </c>
      <c r="D42" s="26">
        <v>1</v>
      </c>
      <c r="E42" s="65">
        <v>44158</v>
      </c>
      <c r="F42" s="65">
        <v>44171</v>
      </c>
      <c r="G42" s="16"/>
      <c r="H42" s="16">
        <f t="shared" si="30"/>
        <v>14</v>
      </c>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82"/>
      <c r="BU42" s="82"/>
      <c r="BV42" s="82"/>
      <c r="BW42" s="82"/>
      <c r="BX42" s="82"/>
      <c r="BY42" s="82"/>
      <c r="BZ42" s="82"/>
      <c r="CA42" s="81"/>
      <c r="CB42" s="40"/>
      <c r="CC42" s="40"/>
      <c r="CD42" s="40"/>
      <c r="CE42" s="40"/>
      <c r="CF42" s="40"/>
      <c r="CG42" s="40"/>
    </row>
    <row r="43" spans="1:85" s="3" customFormat="1" ht="30" customHeight="1" thickBot="1" x14ac:dyDescent="0.6">
      <c r="A43" s="54"/>
      <c r="B43" s="79" t="s">
        <v>53</v>
      </c>
      <c r="C43" s="74" t="s">
        <v>88</v>
      </c>
      <c r="D43" s="26">
        <v>1</v>
      </c>
      <c r="E43" s="65">
        <v>44158</v>
      </c>
      <c r="F43" s="65">
        <v>44171</v>
      </c>
      <c r="G43" s="16"/>
      <c r="H43" s="16">
        <f t="shared" si="30"/>
        <v>14</v>
      </c>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82"/>
      <c r="BU43" s="82"/>
      <c r="BV43" s="82"/>
      <c r="BW43" s="82"/>
      <c r="BX43" s="82"/>
      <c r="BY43" s="82"/>
      <c r="BZ43" s="82"/>
      <c r="CA43" s="81"/>
      <c r="CB43" s="40"/>
      <c r="CC43" s="40"/>
      <c r="CD43" s="40"/>
      <c r="CE43" s="40"/>
      <c r="CF43" s="40"/>
      <c r="CG43" s="40"/>
    </row>
    <row r="44" spans="1:85" s="3" customFormat="1" ht="30" customHeight="1" thickBot="1" x14ac:dyDescent="0.6">
      <c r="A44" s="54" t="s">
        <v>27</v>
      </c>
      <c r="B44" s="80" t="s">
        <v>83</v>
      </c>
      <c r="C44" s="75" t="s">
        <v>87</v>
      </c>
      <c r="D44" s="26">
        <v>1</v>
      </c>
      <c r="E44" s="66">
        <v>44166</v>
      </c>
      <c r="F44" s="66">
        <v>44176</v>
      </c>
      <c r="G44" s="16"/>
      <c r="H44" s="16">
        <f t="shared" si="30"/>
        <v>11</v>
      </c>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82"/>
      <c r="BU44" s="82"/>
      <c r="BV44" s="82"/>
      <c r="BW44" s="82"/>
      <c r="BX44" s="82"/>
      <c r="BY44" s="82"/>
      <c r="BZ44" s="82"/>
      <c r="CA44" s="81"/>
      <c r="CB44" s="40"/>
      <c r="CC44" s="40"/>
      <c r="CD44" s="40"/>
      <c r="CE44" s="40"/>
      <c r="CF44" s="40"/>
      <c r="CG44" s="40"/>
    </row>
    <row r="45" spans="1:85" s="3" customFormat="1" ht="30" customHeight="1" thickBot="1" x14ac:dyDescent="0.6">
      <c r="A45" s="55" t="s">
        <v>26</v>
      </c>
      <c r="B45" s="35" t="s">
        <v>0</v>
      </c>
      <c r="C45" s="36"/>
      <c r="D45" s="37"/>
      <c r="E45" s="37"/>
      <c r="F45" s="38"/>
      <c r="G45" s="39"/>
      <c r="H45" s="39" t="str">
        <f t="shared" si="30"/>
        <v/>
      </c>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81"/>
      <c r="CB45" s="42"/>
      <c r="CC45" s="42"/>
      <c r="CD45" s="42"/>
      <c r="CE45" s="42"/>
      <c r="CF45" s="42"/>
      <c r="CG45" s="42"/>
    </row>
    <row r="46" spans="1:85" ht="30" customHeight="1" x14ac:dyDescent="0.55000000000000004">
      <c r="G46" s="6"/>
    </row>
    <row r="47" spans="1:85" ht="30" customHeight="1" x14ac:dyDescent="0.55000000000000004">
      <c r="C47" s="14"/>
      <c r="F47" s="56"/>
    </row>
    <row r="48" spans="1:85" ht="30" customHeight="1" x14ac:dyDescent="0.55000000000000004">
      <c r="C48" s="15"/>
    </row>
  </sheetData>
  <mergeCells count="26">
    <mergeCell ref="C3:D3"/>
    <mergeCell ref="C4:D4"/>
    <mergeCell ref="B5:G5"/>
    <mergeCell ref="AK4:AQ4"/>
    <mergeCell ref="AR4:AX4"/>
    <mergeCell ref="AY4:BE4"/>
    <mergeCell ref="BF4:BL4"/>
    <mergeCell ref="E3:F3"/>
    <mergeCell ref="I4:O4"/>
    <mergeCell ref="P4:V4"/>
    <mergeCell ref="W4:AC4"/>
    <mergeCell ref="AD4:AJ4"/>
    <mergeCell ref="P3:V3"/>
    <mergeCell ref="W3:AC3"/>
    <mergeCell ref="AD3:AJ3"/>
    <mergeCell ref="AK3:AQ3"/>
    <mergeCell ref="AR3:AX3"/>
    <mergeCell ref="AY3:BE3"/>
    <mergeCell ref="I3:O3"/>
    <mergeCell ref="BF3:BL3"/>
    <mergeCell ref="BM3:BS3"/>
    <mergeCell ref="BT3:BZ3"/>
    <mergeCell ref="BM4:BS4"/>
    <mergeCell ref="BT4:BZ4"/>
    <mergeCell ref="CA3:CG3"/>
    <mergeCell ref="CA4:CG4"/>
  </mergeCells>
  <conditionalFormatting sqref="D7:D28 D38:D44">
    <cfRule type="dataBar" priority="3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CG29 I38:CG45">
    <cfRule type="expression" dxfId="11" priority="51">
      <formula>AND(TODAY()&gt;=I$5,TODAY()&lt;J$5)</formula>
    </cfRule>
  </conditionalFormatting>
  <conditionalFormatting sqref="I7:CG29 I38:CG45">
    <cfRule type="expression" dxfId="10" priority="45">
      <formula>AND(task_start&lt;=I$5,ROUNDDOWN((task_end-task_start+1)*task_progress,0)+task_start-1&gt;=I$5)</formula>
    </cfRule>
    <cfRule type="expression" dxfId="9" priority="46" stopIfTrue="1">
      <formula>AND(task_end&gt;=I$5,task_start&lt;J$5)</formula>
    </cfRule>
  </conditionalFormatting>
  <conditionalFormatting sqref="I30:AX37">
    <cfRule type="expression" dxfId="8" priority="18">
      <formula>AND(TODAY()&gt;=I$5,TODAY()&lt;J$5)</formula>
    </cfRule>
  </conditionalFormatting>
  <conditionalFormatting sqref="I30:AX37">
    <cfRule type="expression" dxfId="7" priority="16">
      <formula>AND(task_start&lt;=I$5,ROUNDDOWN((task_end-task_start+1)*task_progress,0)+task_start-1&gt;=I$5)</formula>
    </cfRule>
    <cfRule type="expression" dxfId="6" priority="17" stopIfTrue="1">
      <formula>AND(task_end&gt;=I$5,task_start&lt;J$5)</formula>
    </cfRule>
  </conditionalFormatting>
  <conditionalFormatting sqref="AY30:BZ37">
    <cfRule type="expression" dxfId="5" priority="11">
      <formula>AND(TODAY()&gt;=AY$5,TODAY()&lt;AZ$5)</formula>
    </cfRule>
  </conditionalFormatting>
  <conditionalFormatting sqref="AY30:BZ37">
    <cfRule type="expression" dxfId="4" priority="9">
      <formula>AND(task_start&lt;=AY$5,ROUNDDOWN((task_end-task_start+1)*task_progress,0)+task_start-1&gt;=AY$5)</formula>
    </cfRule>
    <cfRule type="expression" dxfId="3" priority="10" stopIfTrue="1">
      <formula>AND(task_end&gt;=AY$5,task_start&lt;AZ$5)</formula>
    </cfRule>
  </conditionalFormatting>
  <conditionalFormatting sqref="CA30:CG37">
    <cfRule type="expression" dxfId="2" priority="5">
      <formula>AND(TODAY()&gt;=CA$5,TODAY()&lt;CB$5)</formula>
    </cfRule>
  </conditionalFormatting>
  <conditionalFormatting sqref="CA30:CG37">
    <cfRule type="expression" dxfId="1" priority="3">
      <formula>AND(task_start&lt;=CA$5,ROUNDDOWN((task_end-task_start+1)*task_progress,0)+task_start-1&gt;=CA$5)</formula>
    </cfRule>
    <cfRule type="expression" dxfId="0" priority="4" stopIfTrue="1">
      <formula>AND(task_end&gt;=CA$5,task_start&lt;CB$5)</formula>
    </cfRule>
  </conditionalFormatting>
  <conditionalFormatting sqref="D29:D30">
    <cfRule type="dataBar" priority="2">
      <dataBar>
        <cfvo type="num" val="0"/>
        <cfvo type="num" val="1"/>
        <color theme="0" tint="-0.249977111117893"/>
      </dataBar>
      <extLst>
        <ext xmlns:x14="http://schemas.microsoft.com/office/spreadsheetml/2009/9/main" uri="{B025F937-C7B1-47D3-B67F-A62EFF666E3E}">
          <x14:id>{64E7407E-286D-4041-9808-06352E4F24C0}</x14:id>
        </ext>
      </extLst>
    </cfRule>
  </conditionalFormatting>
  <conditionalFormatting sqref="D31:D37">
    <cfRule type="dataBar" priority="1">
      <dataBar>
        <cfvo type="num" val="0"/>
        <cfvo type="num" val="1"/>
        <color theme="0" tint="-0.249977111117893"/>
      </dataBar>
      <extLst>
        <ext xmlns:x14="http://schemas.microsoft.com/office/spreadsheetml/2009/9/main" uri="{B025F937-C7B1-47D3-B67F-A62EFF666E3E}">
          <x14:id>{E18913F0-E646-4EF7-AFB2-9BA3C0B2CEFE}</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 D38:D44</xm:sqref>
        </x14:conditionalFormatting>
        <x14:conditionalFormatting xmlns:xm="http://schemas.microsoft.com/office/excel/2006/main">
          <x14:cfRule type="dataBar" id="{64E7407E-286D-4041-9808-06352E4F24C0}">
            <x14:dataBar minLength="0" maxLength="100" gradient="0">
              <x14:cfvo type="num">
                <xm:f>0</xm:f>
              </x14:cfvo>
              <x14:cfvo type="num">
                <xm:f>1</xm:f>
              </x14:cfvo>
              <x14:negativeFillColor rgb="FFFF0000"/>
              <x14:axisColor rgb="FF000000"/>
            </x14:dataBar>
          </x14:cfRule>
          <xm:sqref>D29:D30</xm:sqref>
        </x14:conditionalFormatting>
        <x14:conditionalFormatting xmlns:xm="http://schemas.microsoft.com/office/excel/2006/main">
          <x14:cfRule type="dataBar" id="{E18913F0-E646-4EF7-AFB2-9BA3C0B2CEFE}">
            <x14:dataBar minLength="0" maxLength="100" gradient="0">
              <x14:cfvo type="num">
                <xm:f>0</xm:f>
              </x14:cfvo>
              <x14:cfvo type="num">
                <xm:f>1</xm:f>
              </x14:cfvo>
              <x14:negativeFillColor rgb="FFFF0000"/>
              <x14:axisColor rgb="FF000000"/>
            </x14:dataBar>
          </x14:cfRule>
          <xm:sqref>D31:D37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4" zoomScaleNormal="100" workbookViewId="0">
      <selection activeCell="A10" sqref="A10"/>
    </sheetView>
  </sheetViews>
  <sheetFormatPr defaultColWidth="9.1015625" defaultRowHeight="12.9" x14ac:dyDescent="0.5"/>
  <cols>
    <col min="1" max="1" width="87.1015625" style="44" customWidth="1"/>
    <col min="2" max="16384" width="9.1015625" style="2"/>
  </cols>
  <sheetData>
    <row r="1" spans="1:2" ht="46.5" customHeight="1" x14ac:dyDescent="0.5"/>
    <row r="2" spans="1:2" s="46" customFormat="1" ht="15.6" x14ac:dyDescent="0.55000000000000004">
      <c r="A2" s="45" t="s">
        <v>11</v>
      </c>
      <c r="B2" s="45"/>
    </row>
    <row r="3" spans="1:2" s="50" customFormat="1" ht="27" customHeight="1" x14ac:dyDescent="0.55000000000000004">
      <c r="A3" s="51" t="s">
        <v>16</v>
      </c>
      <c r="B3" s="51"/>
    </row>
    <row r="4" spans="1:2" s="47" customFormat="1" ht="25.8" x14ac:dyDescent="0.95">
      <c r="A4" s="48" t="s">
        <v>10</v>
      </c>
    </row>
    <row r="5" spans="1:2" ht="74.099999999999994" customHeight="1" x14ac:dyDescent="0.5">
      <c r="A5" s="49" t="s">
        <v>19</v>
      </c>
    </row>
    <row r="6" spans="1:2" ht="26.25" customHeight="1" x14ac:dyDescent="0.5">
      <c r="A6" s="48" t="s">
        <v>23</v>
      </c>
    </row>
    <row r="7" spans="1:2" s="44" customFormat="1" ht="204.9" customHeight="1" x14ac:dyDescent="0.55000000000000004">
      <c r="A7" s="53" t="s">
        <v>22</v>
      </c>
    </row>
    <row r="8" spans="1:2" s="47" customFormat="1" ht="25.8" x14ac:dyDescent="0.95">
      <c r="A8" s="48" t="s">
        <v>12</v>
      </c>
    </row>
    <row r="9" spans="1:2" ht="43.2" x14ac:dyDescent="0.5">
      <c r="A9" s="49" t="s">
        <v>20</v>
      </c>
    </row>
    <row r="10" spans="1:2" s="44" customFormat="1" ht="27.9" customHeight="1" x14ac:dyDescent="0.55000000000000004">
      <c r="A10" s="52" t="s">
        <v>18</v>
      </c>
    </row>
    <row r="11" spans="1:2" s="47" customFormat="1" ht="25.8" x14ac:dyDescent="0.95">
      <c r="A11" s="48" t="s">
        <v>9</v>
      </c>
    </row>
    <row r="12" spans="1:2" ht="28.8" x14ac:dyDescent="0.5">
      <c r="A12" s="49" t="s">
        <v>17</v>
      </c>
    </row>
    <row r="13" spans="1:2" s="44" customFormat="1" ht="27.9" customHeight="1" x14ac:dyDescent="0.55000000000000004">
      <c r="A13" s="52" t="s">
        <v>3</v>
      </c>
    </row>
    <row r="14" spans="1:2" s="47" customFormat="1" ht="25.8" x14ac:dyDescent="0.95">
      <c r="A14" s="48" t="s">
        <v>13</v>
      </c>
    </row>
    <row r="15" spans="1:2" ht="75" customHeight="1" x14ac:dyDescent="0.5">
      <c r="A15" s="49" t="s">
        <v>14</v>
      </c>
    </row>
    <row r="16" spans="1:2" ht="57.6" x14ac:dyDescent="0.5">
      <c r="A16" s="49"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2020-12-08T01:39:54Z</dcterms:modified>
</cp:coreProperties>
</file>