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_xlnm._FilterDatabase">Sheet1!$A$1:$Z$151</definedName>
  </definedNames>
  <calcPr/>
</workbook>
</file>

<file path=xl/sharedStrings.xml><?xml version="1.0" encoding="utf-8"?>
<sst xmlns="http://schemas.openxmlformats.org/spreadsheetml/2006/main" count="1289" uniqueCount="186">
  <si>
    <t>Name of the Sub-District (Tehsil/Mandal)</t>
  </si>
  <si>
    <t xml:space="preserve">Sl. No. </t>
  </si>
  <si>
    <t xml:space="preserve">Name of the Ward </t>
  </si>
  <si>
    <t xml:space="preserve">Total Number of HH's </t>
  </si>
  <si>
    <t xml:space="preserve">Total Population </t>
  </si>
  <si>
    <t xml:space="preserve">Total Scheduled Castes Population </t>
  </si>
  <si>
    <t>% Scheduled Castes Population</t>
  </si>
  <si>
    <t>Total Scheduled Tribes Population</t>
  </si>
  <si>
    <t xml:space="preserve">% Scheduled Tribe Population </t>
  </si>
  <si>
    <t xml:space="preserve">Total Literate Population </t>
  </si>
  <si>
    <t xml:space="preserve">% Literate Population </t>
  </si>
  <si>
    <t xml:space="preserve">Total Illiterate Population </t>
  </si>
  <si>
    <t xml:space="preserve">% Illiterate Population </t>
  </si>
  <si>
    <t>Gi</t>
  </si>
  <si>
    <t>SCSTi</t>
  </si>
  <si>
    <t>P</t>
  </si>
  <si>
    <t>DI</t>
  </si>
  <si>
    <t>I</t>
  </si>
  <si>
    <t>Iso</t>
  </si>
  <si>
    <t>CR</t>
  </si>
  <si>
    <t>Literate i</t>
  </si>
  <si>
    <t>Illiterate I</t>
  </si>
  <si>
    <t xml:space="preserve">Amberpet </t>
  </si>
  <si>
    <t>Old Malakpet</t>
  </si>
  <si>
    <t xml:space="preserve">Azampura </t>
  </si>
  <si>
    <t xml:space="preserve">Golnaka </t>
  </si>
  <si>
    <t xml:space="preserve">Bagh Amberpet </t>
  </si>
  <si>
    <t xml:space="preserve">Adikmet </t>
  </si>
  <si>
    <t xml:space="preserve">Ram Nagar </t>
  </si>
  <si>
    <t xml:space="preserve">Ameerpet </t>
  </si>
  <si>
    <t xml:space="preserve">Rahmath Nagar </t>
  </si>
  <si>
    <t xml:space="preserve">Borabanda </t>
  </si>
  <si>
    <t xml:space="preserve">Asif Nagar </t>
  </si>
  <si>
    <t xml:space="preserve">Jiyaguda/ Ziaguda </t>
  </si>
  <si>
    <t xml:space="preserve">Dattatreya Nagar </t>
  </si>
  <si>
    <t xml:space="preserve">Karwaan </t>
  </si>
  <si>
    <t xml:space="preserve">Langer Houz </t>
  </si>
  <si>
    <t xml:space="preserve">Golconda </t>
  </si>
  <si>
    <t xml:space="preserve">Vijaya Nagar Colony </t>
  </si>
  <si>
    <t xml:space="preserve">Ahmed Nagar </t>
  </si>
  <si>
    <t xml:space="preserve">Red Hills </t>
  </si>
  <si>
    <t xml:space="preserve">Mallepally </t>
  </si>
  <si>
    <t xml:space="preserve">Bahadurpura </t>
  </si>
  <si>
    <t xml:space="preserve">Falaknuma </t>
  </si>
  <si>
    <t xml:space="preserve">Shali banda </t>
  </si>
  <si>
    <t xml:space="preserve">Ghansi Bazaar </t>
  </si>
  <si>
    <t xml:space="preserve">Puranapul </t>
  </si>
  <si>
    <t xml:space="preserve">Doodbowli </t>
  </si>
  <si>
    <t xml:space="preserve">Jahanuma </t>
  </si>
  <si>
    <t xml:space="preserve">Ramanastpura </t>
  </si>
  <si>
    <t>Kishanbagh</t>
  </si>
  <si>
    <t xml:space="preserve">Bala Nagar </t>
  </si>
  <si>
    <t xml:space="preserve">Sanath Nagar </t>
  </si>
  <si>
    <t xml:space="preserve">Erragadda </t>
  </si>
  <si>
    <t xml:space="preserve">KPHB Colony </t>
  </si>
  <si>
    <t xml:space="preserve">Balaji Nagar </t>
  </si>
  <si>
    <t xml:space="preserve">Allapur </t>
  </si>
  <si>
    <t xml:space="preserve">Moosapet </t>
  </si>
  <si>
    <t xml:space="preserve">Fatehnagar </t>
  </si>
  <si>
    <t xml:space="preserve">Old Bowenpally </t>
  </si>
  <si>
    <t xml:space="preserve">Kukatpally </t>
  </si>
  <si>
    <t xml:space="preserve">VV  Nagar </t>
  </si>
  <si>
    <t xml:space="preserve">Hyder Nagar </t>
  </si>
  <si>
    <t xml:space="preserve">Allwyn Colony </t>
  </si>
  <si>
    <t xml:space="preserve">Bandlaguda </t>
  </si>
  <si>
    <t xml:space="preserve">Moosarambagh </t>
  </si>
  <si>
    <t xml:space="preserve">Gowlipura </t>
  </si>
  <si>
    <t xml:space="preserve">IS Sadan </t>
  </si>
  <si>
    <t xml:space="preserve">Santosh Nagar </t>
  </si>
  <si>
    <t xml:space="preserve">Riyasath Nagar </t>
  </si>
  <si>
    <t xml:space="preserve">Kanchanbagh </t>
  </si>
  <si>
    <t xml:space="preserve">Barkas </t>
  </si>
  <si>
    <t xml:space="preserve">Chandrayangutta </t>
  </si>
  <si>
    <t xml:space="preserve">Uppuguda </t>
  </si>
  <si>
    <t>Jangammpet</t>
  </si>
  <si>
    <t xml:space="preserve">Nawabsaheb Kunta </t>
  </si>
  <si>
    <t xml:space="preserve">Shastri puram </t>
  </si>
  <si>
    <t xml:space="preserve">Charminar </t>
  </si>
  <si>
    <t xml:space="preserve">Chavni </t>
  </si>
  <si>
    <t xml:space="preserve">Dabeerpura </t>
  </si>
  <si>
    <t xml:space="preserve">Rein Bazaar </t>
  </si>
  <si>
    <t xml:space="preserve">Pathergatti </t>
  </si>
  <si>
    <t xml:space="preserve">Talabchanchalam </t>
  </si>
  <si>
    <t>Lalithabagh</t>
  </si>
  <si>
    <t xml:space="preserve">Kurmaguda </t>
  </si>
  <si>
    <t xml:space="preserve">Ghatkesar </t>
  </si>
  <si>
    <t xml:space="preserve">Cherlapally </t>
  </si>
  <si>
    <t xml:space="preserve">Tolichowki </t>
  </si>
  <si>
    <t>Nanal Nagar</t>
  </si>
  <si>
    <t xml:space="preserve">Mehadipatnam </t>
  </si>
  <si>
    <t xml:space="preserve">Gudimalkapur </t>
  </si>
  <si>
    <t>Hayath Nagar</t>
  </si>
  <si>
    <t xml:space="preserve">Hayath Nagar </t>
  </si>
  <si>
    <t xml:space="preserve">B N Reddy Nagar </t>
  </si>
  <si>
    <t xml:space="preserve">Vanasthalipuram </t>
  </si>
  <si>
    <t xml:space="preserve">Hasthinapuram </t>
  </si>
  <si>
    <t xml:space="preserve">Himayath Nagar </t>
  </si>
  <si>
    <t xml:space="preserve">Kacheguda </t>
  </si>
  <si>
    <t xml:space="preserve">Nallakunta </t>
  </si>
  <si>
    <t xml:space="preserve">Keesara </t>
  </si>
  <si>
    <t xml:space="preserve">Kapra </t>
  </si>
  <si>
    <t xml:space="preserve">A S Rao Nagar </t>
  </si>
  <si>
    <t xml:space="preserve">Khairthabad </t>
  </si>
  <si>
    <t>Venkateswara Colony</t>
  </si>
  <si>
    <t xml:space="preserve">Banjara Hills </t>
  </si>
  <si>
    <t>Jubilee Hills</t>
  </si>
  <si>
    <t xml:space="preserve">Yousufguda </t>
  </si>
  <si>
    <t xml:space="preserve">Somajiguda </t>
  </si>
  <si>
    <t xml:space="preserve">Vengal Rao Nagar </t>
  </si>
  <si>
    <t xml:space="preserve">Malkajgiri </t>
  </si>
  <si>
    <t xml:space="preserve">Macha Bollarum </t>
  </si>
  <si>
    <t xml:space="preserve">Alwal </t>
  </si>
  <si>
    <t xml:space="preserve">Venkatapuram </t>
  </si>
  <si>
    <t xml:space="preserve">Neredmet </t>
  </si>
  <si>
    <t xml:space="preserve">Vinayak Nagar </t>
  </si>
  <si>
    <t xml:space="preserve">Moula Ali </t>
  </si>
  <si>
    <t xml:space="preserve">East Anand Bagh </t>
  </si>
  <si>
    <t xml:space="preserve">Malkajagiri </t>
  </si>
  <si>
    <t xml:space="preserve">Goutham Nagar </t>
  </si>
  <si>
    <t xml:space="preserve">Marredpally </t>
  </si>
  <si>
    <t xml:space="preserve">Addagutta </t>
  </si>
  <si>
    <t xml:space="preserve">Tarnaka </t>
  </si>
  <si>
    <t xml:space="preserve">Mettuguda </t>
  </si>
  <si>
    <t xml:space="preserve">Musheerabad </t>
  </si>
  <si>
    <t xml:space="preserve">Bholakpur </t>
  </si>
  <si>
    <t xml:space="preserve">Gandhi Nagar </t>
  </si>
  <si>
    <t xml:space="preserve">Kavadiguda </t>
  </si>
  <si>
    <t xml:space="preserve">Nampally </t>
  </si>
  <si>
    <t xml:space="preserve">Begum Bazaar </t>
  </si>
  <si>
    <t xml:space="preserve">Goshamahal </t>
  </si>
  <si>
    <t xml:space="preserve">Mangalhat </t>
  </si>
  <si>
    <t xml:space="preserve">Jambagh </t>
  </si>
  <si>
    <t xml:space="preserve">Gunfoundry </t>
  </si>
  <si>
    <t>Patancheruvu</t>
  </si>
  <si>
    <t xml:space="preserve">Patancheruvu </t>
  </si>
  <si>
    <t xml:space="preserve">Qutubullapur </t>
  </si>
  <si>
    <t xml:space="preserve">Gajularamaram </t>
  </si>
  <si>
    <t xml:space="preserve">Jagathgiri gutta </t>
  </si>
  <si>
    <t xml:space="preserve">Rangareddy Nagar </t>
  </si>
  <si>
    <t xml:space="preserve">Chinthal </t>
  </si>
  <si>
    <t xml:space="preserve">Suraram </t>
  </si>
  <si>
    <t xml:space="preserve">Subhash Nagar </t>
  </si>
  <si>
    <t xml:space="preserve">Jeedimetla </t>
  </si>
  <si>
    <t xml:space="preserve">Rajendra Nagar </t>
  </si>
  <si>
    <t xml:space="preserve">Suleman Nagar </t>
  </si>
  <si>
    <t xml:space="preserve">Mylardevpally </t>
  </si>
  <si>
    <t xml:space="preserve">Attapur </t>
  </si>
  <si>
    <t>Ramachandrapuram</t>
  </si>
  <si>
    <t xml:space="preserve">Bharathi Nagar </t>
  </si>
  <si>
    <t xml:space="preserve">Ramachandrapuram </t>
  </si>
  <si>
    <t xml:space="preserve">Saidabad </t>
  </si>
  <si>
    <t xml:space="preserve">Akbarbagh </t>
  </si>
  <si>
    <t xml:space="preserve">Moghalpura </t>
  </si>
  <si>
    <t xml:space="preserve">Saroor Nagar </t>
  </si>
  <si>
    <t xml:space="preserve">Nagole </t>
  </si>
  <si>
    <t xml:space="preserve">Mansurabad </t>
  </si>
  <si>
    <t xml:space="preserve">Champapet </t>
  </si>
  <si>
    <t xml:space="preserve">Lingojiguda </t>
  </si>
  <si>
    <t xml:space="preserve">Ramakrishnapuram </t>
  </si>
  <si>
    <t xml:space="preserve">Kothapet </t>
  </si>
  <si>
    <t xml:space="preserve">Chaitanyapuri </t>
  </si>
  <si>
    <t xml:space="preserve">Gaddiannaram </t>
  </si>
  <si>
    <t xml:space="preserve">Secunderabad </t>
  </si>
  <si>
    <t xml:space="preserve">Sitaphalmandi </t>
  </si>
  <si>
    <t xml:space="preserve">Boudha Nagar </t>
  </si>
  <si>
    <t>Bansilalpet</t>
  </si>
  <si>
    <t xml:space="preserve">Ramgopalpet </t>
  </si>
  <si>
    <t xml:space="preserve">Begumpet </t>
  </si>
  <si>
    <t xml:space="preserve">Monda Market </t>
  </si>
  <si>
    <t xml:space="preserve">Serilingampally </t>
  </si>
  <si>
    <t xml:space="preserve">Kondapur </t>
  </si>
  <si>
    <t xml:space="preserve">Gachibowli </t>
  </si>
  <si>
    <t xml:space="preserve">Madhapur </t>
  </si>
  <si>
    <t xml:space="preserve">Miyapur </t>
  </si>
  <si>
    <t xml:space="preserve">Hafeezpet </t>
  </si>
  <si>
    <t xml:space="preserve">Chanda Nagar </t>
  </si>
  <si>
    <t>Shaikpet</t>
  </si>
  <si>
    <t xml:space="preserve">Shaikpet </t>
  </si>
  <si>
    <t>Uppal</t>
  </si>
  <si>
    <t xml:space="preserve">Ramanthapur </t>
  </si>
  <si>
    <t xml:space="preserve">Uppal </t>
  </si>
  <si>
    <t>Meerpet HB Colony</t>
  </si>
  <si>
    <t xml:space="preserve">Mallapur </t>
  </si>
  <si>
    <t xml:space="preserve">Nacharam </t>
  </si>
  <si>
    <t xml:space="preserve">Chiluka Nagar </t>
  </si>
  <si>
    <t xml:space="preserve">Habsiguda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</si>
</sst>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theme="1"/>
      <name val="Times New Roman"/>
    </font>
    <font>
      <b/>
    </font>
    <font>
      <color theme="1"/>
      <name val="Calibri"/>
    </font>
    <font>
      <sz val="12.0"/>
      <color theme="1"/>
      <name val="Times New Roman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/>
    </xf>
    <xf borderId="0" fillId="0" fontId="4" numFmtId="3" xfId="0" applyAlignment="1" applyFont="1" applyNumberFormat="1">
      <alignment horizontal="center"/>
    </xf>
    <xf borderId="0" fillId="0" fontId="3" numFmtId="3" xfId="0" applyFont="1" applyNumberFormat="1"/>
    <xf borderId="0" fillId="0" fontId="3" numFmtId="0" xfId="0" applyFon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35.5"/>
    <col customWidth="1" min="3" max="3" width="22.38"/>
    <col customWidth="1" min="4" max="4" width="20.75"/>
    <col customWidth="1" min="5" max="5" width="24.0"/>
    <col customWidth="1" min="6" max="6" width="22.13"/>
    <col customWidth="1" min="7" max="7" width="21.75"/>
    <col customWidth="1" min="8" max="8" width="30.38"/>
    <col customWidth="1" min="9" max="9" width="26.5"/>
    <col customWidth="1" min="10" max="10" width="21.75"/>
    <col customWidth="1" min="11" max="11" width="20.25"/>
    <col customWidth="1" min="12" max="12" width="24.13"/>
    <col customWidth="1" min="13" max="13" width="20.13"/>
    <col customWidth="1" min="14" max="26" width="7.63"/>
  </cols>
  <sheetData>
    <row r="1" ht="15.75" customHeight="1">
      <c r="A1" s="2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75" customHeight="1">
      <c r="A2" s="5">
        <v>26.0</v>
      </c>
      <c r="B2" s="5" t="s">
        <v>22</v>
      </c>
      <c r="C2" s="5" t="s">
        <v>23</v>
      </c>
      <c r="D2" s="6">
        <v>8833.0</v>
      </c>
      <c r="E2" s="6">
        <v>43599.0</v>
      </c>
      <c r="F2" s="6">
        <v>3041.0</v>
      </c>
      <c r="G2" s="5">
        <f t="shared" ref="G2:G151" si="1">(F2/E2)*100</f>
        <v>6.974930618</v>
      </c>
      <c r="H2" s="6">
        <v>2192.0</v>
      </c>
      <c r="I2" s="5">
        <f t="shared" ref="I2:I151" si="2">(H2/E2)*100</f>
        <v>5.027638249</v>
      </c>
      <c r="J2" s="6">
        <v>30795.0</v>
      </c>
      <c r="K2" s="5">
        <f t="shared" ref="K2:K151" si="3">(J2/E2)*100</f>
        <v>70.63235395</v>
      </c>
      <c r="L2" s="6">
        <v>12804.0</v>
      </c>
      <c r="M2" s="5">
        <f t="shared" ref="M2:M71" si="4">(L2/E2)*100</f>
        <v>29.36764605</v>
      </c>
    </row>
    <row r="3" ht="15.75" customHeight="1">
      <c r="A3" s="5">
        <v>28.0</v>
      </c>
      <c r="B3" s="5" t="s">
        <v>22</v>
      </c>
      <c r="C3" s="5" t="s">
        <v>24</v>
      </c>
      <c r="D3" s="6">
        <v>9617.0</v>
      </c>
      <c r="E3" s="6">
        <v>46256.0</v>
      </c>
      <c r="F3" s="6">
        <v>1784.0</v>
      </c>
      <c r="G3" s="5">
        <f t="shared" si="1"/>
        <v>3.856796956</v>
      </c>
      <c r="H3" s="5">
        <v>291.0</v>
      </c>
      <c r="I3" s="5">
        <f t="shared" si="2"/>
        <v>0.6291075752</v>
      </c>
      <c r="J3" s="6">
        <v>32346.0</v>
      </c>
      <c r="K3" s="5">
        <f t="shared" si="3"/>
        <v>69.92822553</v>
      </c>
      <c r="L3" s="6">
        <v>13910.0</v>
      </c>
      <c r="M3" s="5">
        <f t="shared" si="4"/>
        <v>30.07177447</v>
      </c>
    </row>
    <row r="4" ht="15.75" customHeight="1">
      <c r="A4" s="5">
        <v>82.0</v>
      </c>
      <c r="B4" s="5" t="s">
        <v>22</v>
      </c>
      <c r="C4" s="5" t="s">
        <v>25</v>
      </c>
      <c r="D4" s="6">
        <v>8213.0</v>
      </c>
      <c r="E4" s="6">
        <v>37320.0</v>
      </c>
      <c r="F4" s="6">
        <v>2618.0</v>
      </c>
      <c r="G4" s="5">
        <f t="shared" si="1"/>
        <v>7.015005359</v>
      </c>
      <c r="H4" s="5">
        <v>133.0</v>
      </c>
      <c r="I4" s="5">
        <f t="shared" si="2"/>
        <v>0.3563772776</v>
      </c>
      <c r="J4" s="6">
        <v>28434.0</v>
      </c>
      <c r="K4" s="5">
        <f t="shared" si="3"/>
        <v>76.18971061</v>
      </c>
      <c r="L4" s="6">
        <v>8886.0</v>
      </c>
      <c r="M4" s="5">
        <f t="shared" si="4"/>
        <v>23.81028939</v>
      </c>
    </row>
    <row r="5" ht="15.75" customHeight="1">
      <c r="A5" s="5">
        <v>83.0</v>
      </c>
      <c r="B5" s="5" t="s">
        <v>22</v>
      </c>
      <c r="C5" s="5" t="s">
        <v>22</v>
      </c>
      <c r="D5" s="6">
        <v>6110.0</v>
      </c>
      <c r="E5" s="6">
        <v>26762.0</v>
      </c>
      <c r="F5" s="6">
        <v>1553.0</v>
      </c>
      <c r="G5" s="5">
        <f t="shared" si="1"/>
        <v>5.80300426</v>
      </c>
      <c r="H5" s="5">
        <v>285.0</v>
      </c>
      <c r="I5" s="5">
        <f t="shared" si="2"/>
        <v>1.064942829</v>
      </c>
      <c r="J5" s="6">
        <v>19044.0</v>
      </c>
      <c r="K5" s="5">
        <f t="shared" si="3"/>
        <v>71.16060085</v>
      </c>
      <c r="L5" s="6">
        <v>7718.0</v>
      </c>
      <c r="M5" s="5">
        <f t="shared" si="4"/>
        <v>28.83939915</v>
      </c>
    </row>
    <row r="6" ht="15.75" customHeight="1">
      <c r="A6" s="5">
        <v>84.0</v>
      </c>
      <c r="B6" s="5" t="s">
        <v>22</v>
      </c>
      <c r="C6" s="5" t="s">
        <v>26</v>
      </c>
      <c r="D6" s="6">
        <v>9426.0</v>
      </c>
      <c r="E6" s="6">
        <v>41720.0</v>
      </c>
      <c r="F6" s="6">
        <v>2483.0</v>
      </c>
      <c r="G6" s="5">
        <f t="shared" si="1"/>
        <v>5.951581975</v>
      </c>
      <c r="H6" s="5">
        <v>580.0</v>
      </c>
      <c r="I6" s="5">
        <f t="shared" si="2"/>
        <v>1.390220518</v>
      </c>
      <c r="J6" s="6">
        <v>29267.0</v>
      </c>
      <c r="K6" s="5">
        <f t="shared" si="3"/>
        <v>70.15100671</v>
      </c>
      <c r="L6" s="6">
        <v>12453.0</v>
      </c>
      <c r="M6" s="5">
        <f t="shared" si="4"/>
        <v>29.84899329</v>
      </c>
    </row>
    <row r="7" ht="15.75" customHeight="1">
      <c r="A7" s="5">
        <v>85.0</v>
      </c>
      <c r="B7" s="5" t="s">
        <v>22</v>
      </c>
      <c r="C7" s="5" t="s">
        <v>27</v>
      </c>
      <c r="D7" s="6">
        <v>5764.0</v>
      </c>
      <c r="E7" s="6">
        <v>24826.0</v>
      </c>
      <c r="F7" s="6">
        <v>1905.0</v>
      </c>
      <c r="G7" s="5">
        <f t="shared" si="1"/>
        <v>7.673406912</v>
      </c>
      <c r="H7" s="5">
        <v>635.0</v>
      </c>
      <c r="I7" s="5">
        <f t="shared" si="2"/>
        <v>2.557802304</v>
      </c>
      <c r="J7" s="6">
        <v>18961.0</v>
      </c>
      <c r="K7" s="5">
        <f t="shared" si="3"/>
        <v>76.375574</v>
      </c>
      <c r="L7" s="6">
        <v>5865.0</v>
      </c>
      <c r="M7" s="5">
        <f t="shared" si="4"/>
        <v>23.624426</v>
      </c>
    </row>
    <row r="8" ht="15.75" customHeight="1">
      <c r="A8" s="5">
        <v>87.0</v>
      </c>
      <c r="B8" s="5" t="s">
        <v>22</v>
      </c>
      <c r="C8" s="5" t="s">
        <v>28</v>
      </c>
      <c r="D8" s="6">
        <v>8066.0</v>
      </c>
      <c r="E8" s="6">
        <v>32531.0</v>
      </c>
      <c r="F8" s="6">
        <v>2829.0</v>
      </c>
      <c r="G8" s="5">
        <f t="shared" si="1"/>
        <v>8.696320433</v>
      </c>
      <c r="H8" s="5">
        <v>146.0</v>
      </c>
      <c r="I8" s="5">
        <f t="shared" si="2"/>
        <v>0.4488026805</v>
      </c>
      <c r="J8" s="6">
        <v>26976.0</v>
      </c>
      <c r="K8" s="5">
        <f t="shared" si="3"/>
        <v>82.9239802</v>
      </c>
      <c r="L8" s="6">
        <v>5555.0</v>
      </c>
      <c r="M8" s="5">
        <f t="shared" si="4"/>
        <v>17.0760198</v>
      </c>
    </row>
    <row r="9" ht="15.75" customHeight="1">
      <c r="A9" s="5">
        <v>98.0</v>
      </c>
      <c r="B9" s="5" t="s">
        <v>29</v>
      </c>
      <c r="C9" s="5" t="s">
        <v>29</v>
      </c>
      <c r="D9" s="6">
        <v>6679.0</v>
      </c>
      <c r="E9" s="6">
        <v>26569.0</v>
      </c>
      <c r="F9" s="6">
        <v>1814.0</v>
      </c>
      <c r="G9" s="5">
        <f t="shared" si="1"/>
        <v>6.82750574</v>
      </c>
      <c r="H9" s="5">
        <v>165.0</v>
      </c>
      <c r="I9" s="5">
        <f t="shared" si="2"/>
        <v>0.6210245022</v>
      </c>
      <c r="J9" s="6">
        <v>21316.0</v>
      </c>
      <c r="K9" s="5">
        <f t="shared" si="3"/>
        <v>80.22883812</v>
      </c>
      <c r="L9" s="6">
        <v>5253.0</v>
      </c>
      <c r="M9" s="5">
        <f t="shared" si="4"/>
        <v>19.77116188</v>
      </c>
    </row>
    <row r="10" ht="15.75" customHeight="1">
      <c r="A10" s="5">
        <v>102.0</v>
      </c>
      <c r="B10" s="5" t="s">
        <v>29</v>
      </c>
      <c r="C10" s="5" t="s">
        <v>30</v>
      </c>
      <c r="D10" s="6">
        <v>9772.0</v>
      </c>
      <c r="E10" s="6">
        <v>42054.0</v>
      </c>
      <c r="F10" s="6">
        <v>2304.0</v>
      </c>
      <c r="G10" s="5">
        <f t="shared" si="1"/>
        <v>5.478670281</v>
      </c>
      <c r="H10" s="5">
        <v>352.0</v>
      </c>
      <c r="I10" s="5">
        <f t="shared" si="2"/>
        <v>0.8370190707</v>
      </c>
      <c r="J10" s="6">
        <v>30118.0</v>
      </c>
      <c r="K10" s="5">
        <f t="shared" si="3"/>
        <v>71.61744424</v>
      </c>
      <c r="L10" s="6">
        <v>11936.0</v>
      </c>
      <c r="M10" s="5">
        <f t="shared" si="4"/>
        <v>28.38255576</v>
      </c>
    </row>
    <row r="11" ht="15.75" customHeight="1">
      <c r="A11" s="5">
        <v>103.0</v>
      </c>
      <c r="B11" s="5" t="s">
        <v>29</v>
      </c>
      <c r="C11" s="5" t="s">
        <v>31</v>
      </c>
      <c r="D11" s="6">
        <v>13470.0</v>
      </c>
      <c r="E11" s="6">
        <v>54039.0</v>
      </c>
      <c r="F11" s="6">
        <v>2351.0</v>
      </c>
      <c r="G11" s="5">
        <f t="shared" si="1"/>
        <v>4.350561631</v>
      </c>
      <c r="H11" s="5">
        <v>772.0</v>
      </c>
      <c r="I11" s="5">
        <f t="shared" si="2"/>
        <v>1.428597865</v>
      </c>
      <c r="J11" s="6">
        <v>42520.0</v>
      </c>
      <c r="K11" s="5">
        <f t="shared" si="3"/>
        <v>78.68391347</v>
      </c>
      <c r="L11" s="6">
        <v>11519.0</v>
      </c>
      <c r="M11" s="5">
        <f t="shared" si="4"/>
        <v>21.31608653</v>
      </c>
    </row>
    <row r="12" ht="15.75" customHeight="1">
      <c r="A12" s="5">
        <v>62.0</v>
      </c>
      <c r="B12" s="5" t="s">
        <v>32</v>
      </c>
      <c r="C12" s="5" t="s">
        <v>33</v>
      </c>
      <c r="D12" s="6">
        <v>7061.0</v>
      </c>
      <c r="E12" s="6">
        <v>33674.0</v>
      </c>
      <c r="F12" s="6">
        <v>7076.0</v>
      </c>
      <c r="G12" s="5">
        <f t="shared" si="1"/>
        <v>21.01324464</v>
      </c>
      <c r="H12" s="5">
        <v>279.0</v>
      </c>
      <c r="I12" s="5">
        <f t="shared" si="2"/>
        <v>0.8285323989</v>
      </c>
      <c r="J12" s="6">
        <v>21257.0</v>
      </c>
      <c r="K12" s="5">
        <f t="shared" si="3"/>
        <v>63.12585377</v>
      </c>
      <c r="L12" s="6">
        <v>12417.0</v>
      </c>
      <c r="M12" s="5">
        <f t="shared" si="4"/>
        <v>36.87414623</v>
      </c>
    </row>
    <row r="13" ht="15.75" customHeight="1">
      <c r="A13" s="5">
        <v>64.0</v>
      </c>
      <c r="B13" s="5" t="s">
        <v>32</v>
      </c>
      <c r="C13" s="5" t="s">
        <v>34</v>
      </c>
      <c r="D13" s="6">
        <v>9207.0</v>
      </c>
      <c r="E13" s="6">
        <v>42684.0</v>
      </c>
      <c r="F13" s="6">
        <v>1503.0</v>
      </c>
      <c r="G13" s="5">
        <f t="shared" si="1"/>
        <v>3.521225752</v>
      </c>
      <c r="H13" s="5">
        <v>172.0</v>
      </c>
      <c r="I13" s="5">
        <f t="shared" si="2"/>
        <v>0.402961297</v>
      </c>
      <c r="J13" s="6">
        <v>27507.0</v>
      </c>
      <c r="K13" s="5">
        <f t="shared" si="3"/>
        <v>64.44335114</v>
      </c>
      <c r="L13" s="6">
        <v>15177.0</v>
      </c>
      <c r="M13" s="5">
        <f t="shared" si="4"/>
        <v>35.55664886</v>
      </c>
    </row>
    <row r="14" ht="15.75" customHeight="1">
      <c r="A14" s="5">
        <v>65.0</v>
      </c>
      <c r="B14" s="5" t="s">
        <v>32</v>
      </c>
      <c r="C14" s="5" t="s">
        <v>35</v>
      </c>
      <c r="D14" s="6">
        <v>8887.0</v>
      </c>
      <c r="E14" s="6">
        <v>42365.0</v>
      </c>
      <c r="F14" s="6">
        <v>3119.0</v>
      </c>
      <c r="G14" s="5">
        <f t="shared" si="1"/>
        <v>7.362209371</v>
      </c>
      <c r="H14" s="5">
        <v>227.0</v>
      </c>
      <c r="I14" s="5">
        <f t="shared" si="2"/>
        <v>0.5358196625</v>
      </c>
      <c r="J14" s="6">
        <v>28708.0</v>
      </c>
      <c r="K14" s="5">
        <f t="shared" si="3"/>
        <v>67.76348401</v>
      </c>
      <c r="L14" s="6">
        <v>13657.0</v>
      </c>
      <c r="M14" s="5">
        <f t="shared" si="4"/>
        <v>32.23651599</v>
      </c>
    </row>
    <row r="15" ht="15.75" customHeight="1">
      <c r="A15" s="5">
        <v>66.0</v>
      </c>
      <c r="B15" s="5" t="s">
        <v>32</v>
      </c>
      <c r="C15" s="5" t="s">
        <v>36</v>
      </c>
      <c r="D15" s="6">
        <v>8121.0</v>
      </c>
      <c r="E15" s="6">
        <v>41452.0</v>
      </c>
      <c r="F15" s="5">
        <v>639.0</v>
      </c>
      <c r="G15" s="5">
        <f t="shared" si="1"/>
        <v>1.541542025</v>
      </c>
      <c r="H15" s="5">
        <v>24.0</v>
      </c>
      <c r="I15" s="5">
        <f t="shared" si="2"/>
        <v>0.057898292</v>
      </c>
      <c r="J15" s="6">
        <v>29200.0</v>
      </c>
      <c r="K15" s="5">
        <f t="shared" si="3"/>
        <v>70.44292193</v>
      </c>
      <c r="L15" s="6">
        <v>12252.0</v>
      </c>
      <c r="M15" s="5">
        <f t="shared" si="4"/>
        <v>29.55707807</v>
      </c>
    </row>
    <row r="16" ht="15.75" customHeight="1">
      <c r="A16" s="5">
        <v>67.0</v>
      </c>
      <c r="B16" s="5" t="s">
        <v>32</v>
      </c>
      <c r="C16" s="5" t="s">
        <v>37</v>
      </c>
      <c r="D16" s="6">
        <v>8964.0</v>
      </c>
      <c r="E16" s="6">
        <v>40688.0</v>
      </c>
      <c r="F16" s="6">
        <v>3147.0</v>
      </c>
      <c r="G16" s="5">
        <f t="shared" si="1"/>
        <v>7.734467165</v>
      </c>
      <c r="H16" s="5">
        <v>667.0</v>
      </c>
      <c r="I16" s="5">
        <f t="shared" si="2"/>
        <v>1.639303972</v>
      </c>
      <c r="J16" s="6">
        <v>31220.0</v>
      </c>
      <c r="K16" s="5">
        <f t="shared" si="3"/>
        <v>76.73023987</v>
      </c>
      <c r="L16" s="6">
        <v>9468.0</v>
      </c>
      <c r="M16" s="5">
        <f t="shared" si="4"/>
        <v>23.26976013</v>
      </c>
    </row>
    <row r="17" ht="15.75" customHeight="1">
      <c r="A17" s="5">
        <v>72.0</v>
      </c>
      <c r="B17" s="5" t="s">
        <v>32</v>
      </c>
      <c r="C17" s="5" t="s">
        <v>32</v>
      </c>
      <c r="D17" s="6">
        <v>8257.0</v>
      </c>
      <c r="E17" s="6">
        <v>40889.0</v>
      </c>
      <c r="F17" s="5">
        <v>541.0</v>
      </c>
      <c r="G17" s="5">
        <f t="shared" si="1"/>
        <v>1.323094231</v>
      </c>
      <c r="H17" s="5">
        <v>706.0</v>
      </c>
      <c r="I17" s="5">
        <f t="shared" si="2"/>
        <v>1.726625743</v>
      </c>
      <c r="J17" s="6">
        <v>29435.0</v>
      </c>
      <c r="K17" s="5">
        <f t="shared" si="3"/>
        <v>71.98757612</v>
      </c>
      <c r="L17" s="6">
        <v>11454.0</v>
      </c>
      <c r="M17" s="5">
        <f t="shared" si="4"/>
        <v>28.01242388</v>
      </c>
    </row>
    <row r="18" ht="15.75" customHeight="1">
      <c r="A18" s="5">
        <v>73.0</v>
      </c>
      <c r="B18" s="5" t="s">
        <v>32</v>
      </c>
      <c r="C18" s="5" t="s">
        <v>38</v>
      </c>
      <c r="D18" s="6">
        <v>7067.0</v>
      </c>
      <c r="E18" s="6">
        <v>31635.0</v>
      </c>
      <c r="F18" s="6">
        <v>1490.0</v>
      </c>
      <c r="G18" s="5">
        <f t="shared" si="1"/>
        <v>4.709973131</v>
      </c>
      <c r="H18" s="5">
        <v>166.0</v>
      </c>
      <c r="I18" s="5">
        <f t="shared" si="2"/>
        <v>0.5247352616</v>
      </c>
      <c r="J18" s="6">
        <v>25806.0</v>
      </c>
      <c r="K18" s="5">
        <f t="shared" si="3"/>
        <v>81.57420578</v>
      </c>
      <c r="L18" s="6">
        <v>5829.0</v>
      </c>
      <c r="M18" s="5">
        <f t="shared" si="4"/>
        <v>18.42579422</v>
      </c>
    </row>
    <row r="19" ht="15.75" customHeight="1">
      <c r="A19" s="5">
        <v>74.0</v>
      </c>
      <c r="B19" s="5" t="s">
        <v>32</v>
      </c>
      <c r="C19" s="5" t="s">
        <v>39</v>
      </c>
      <c r="D19" s="6">
        <v>5756.0</v>
      </c>
      <c r="E19" s="6">
        <v>25847.0</v>
      </c>
      <c r="F19" s="6">
        <v>2847.0</v>
      </c>
      <c r="G19" s="5">
        <f t="shared" si="1"/>
        <v>11.01481797</v>
      </c>
      <c r="H19" s="5">
        <v>172.0</v>
      </c>
      <c r="I19" s="5">
        <f t="shared" si="2"/>
        <v>0.6654544048</v>
      </c>
      <c r="J19" s="6">
        <v>19702.0</v>
      </c>
      <c r="K19" s="5">
        <f t="shared" si="3"/>
        <v>76.22548071</v>
      </c>
      <c r="L19" s="6">
        <v>6145.0</v>
      </c>
      <c r="M19" s="5">
        <f t="shared" si="4"/>
        <v>23.77451929</v>
      </c>
    </row>
    <row r="20" ht="15.75" customHeight="1">
      <c r="A20" s="5">
        <v>75.0</v>
      </c>
      <c r="B20" s="5" t="s">
        <v>32</v>
      </c>
      <c r="C20" s="5" t="s">
        <v>40</v>
      </c>
      <c r="D20" s="6">
        <v>7288.0</v>
      </c>
      <c r="E20" s="6">
        <v>34868.0</v>
      </c>
      <c r="F20" s="6">
        <v>3185.0</v>
      </c>
      <c r="G20" s="5">
        <f t="shared" si="1"/>
        <v>9.134449925</v>
      </c>
      <c r="H20" s="5">
        <v>39.0</v>
      </c>
      <c r="I20" s="5">
        <f t="shared" si="2"/>
        <v>0.1118504073</v>
      </c>
      <c r="J20" s="6">
        <v>24734.0</v>
      </c>
      <c r="K20" s="5">
        <f t="shared" si="3"/>
        <v>70.93610187</v>
      </c>
      <c r="L20" s="6">
        <v>10134.0</v>
      </c>
      <c r="M20" s="5">
        <f t="shared" si="4"/>
        <v>29.06389813</v>
      </c>
    </row>
    <row r="21" ht="15.75" customHeight="1">
      <c r="A21" s="5">
        <v>76.0</v>
      </c>
      <c r="B21" s="5" t="s">
        <v>32</v>
      </c>
      <c r="C21" s="5" t="s">
        <v>41</v>
      </c>
      <c r="D21" s="6">
        <v>5604.0</v>
      </c>
      <c r="E21" s="6">
        <v>27280.0</v>
      </c>
      <c r="F21" s="6">
        <v>1194.0</v>
      </c>
      <c r="G21" s="5">
        <f t="shared" si="1"/>
        <v>4.376832845</v>
      </c>
      <c r="H21" s="5">
        <v>42.0</v>
      </c>
      <c r="I21" s="5">
        <f t="shared" si="2"/>
        <v>0.1539589443</v>
      </c>
      <c r="J21" s="6">
        <v>21531.0</v>
      </c>
      <c r="K21" s="5">
        <f t="shared" si="3"/>
        <v>78.92595308</v>
      </c>
      <c r="L21" s="6">
        <v>5749.0</v>
      </c>
      <c r="M21" s="5">
        <f t="shared" si="4"/>
        <v>21.07404692</v>
      </c>
    </row>
    <row r="22" ht="15.75" customHeight="1">
      <c r="A22" s="5">
        <v>46.0</v>
      </c>
      <c r="B22" s="5" t="s">
        <v>42</v>
      </c>
      <c r="C22" s="5" t="s">
        <v>43</v>
      </c>
      <c r="D22" s="6">
        <v>3575.0</v>
      </c>
      <c r="E22" s="6">
        <v>21082.0</v>
      </c>
      <c r="F22" s="5">
        <v>0.0</v>
      </c>
      <c r="G22" s="5">
        <f t="shared" si="1"/>
        <v>0</v>
      </c>
      <c r="H22" s="6">
        <v>1324.0</v>
      </c>
      <c r="I22" s="5">
        <f t="shared" si="2"/>
        <v>6.280239067</v>
      </c>
      <c r="J22" s="6">
        <v>14696.0</v>
      </c>
      <c r="K22" s="5">
        <f t="shared" si="3"/>
        <v>69.70875628</v>
      </c>
      <c r="L22" s="6">
        <v>6386.0</v>
      </c>
      <c r="M22" s="5">
        <f t="shared" si="4"/>
        <v>30.29124372</v>
      </c>
    </row>
    <row r="23" ht="15.75" customHeight="1">
      <c r="A23" s="5">
        <v>48.0</v>
      </c>
      <c r="B23" s="5" t="s">
        <v>42</v>
      </c>
      <c r="C23" s="5" t="s">
        <v>44</v>
      </c>
      <c r="D23" s="6">
        <v>6457.0</v>
      </c>
      <c r="E23" s="6">
        <v>37323.0</v>
      </c>
      <c r="F23" s="5">
        <v>137.0</v>
      </c>
      <c r="G23" s="5">
        <f t="shared" si="1"/>
        <v>0.3670658843</v>
      </c>
      <c r="H23" s="5">
        <v>173.0</v>
      </c>
      <c r="I23" s="5">
        <f t="shared" si="2"/>
        <v>0.4635211532</v>
      </c>
      <c r="J23" s="6">
        <v>26269.0</v>
      </c>
      <c r="K23" s="5">
        <f t="shared" si="3"/>
        <v>70.38287383</v>
      </c>
      <c r="L23" s="6">
        <v>11054.0</v>
      </c>
      <c r="M23" s="5">
        <f t="shared" si="4"/>
        <v>29.61712617</v>
      </c>
    </row>
    <row r="24" ht="15.75" customHeight="1">
      <c r="A24" s="5">
        <v>49.0</v>
      </c>
      <c r="B24" s="5" t="s">
        <v>42</v>
      </c>
      <c r="C24" s="5" t="s">
        <v>45</v>
      </c>
      <c r="D24" s="6">
        <v>3197.0</v>
      </c>
      <c r="E24" s="6">
        <v>17601.0</v>
      </c>
      <c r="F24" s="5">
        <v>179.0</v>
      </c>
      <c r="G24" s="5">
        <f t="shared" si="1"/>
        <v>1.016987671</v>
      </c>
      <c r="H24" s="5">
        <v>5.0</v>
      </c>
      <c r="I24" s="5">
        <f t="shared" si="2"/>
        <v>0.02840747685</v>
      </c>
      <c r="J24" s="6">
        <v>13830.0</v>
      </c>
      <c r="K24" s="5">
        <f t="shared" si="3"/>
        <v>78.57508096</v>
      </c>
      <c r="L24" s="6">
        <v>3771.0</v>
      </c>
      <c r="M24" s="5">
        <f t="shared" si="4"/>
        <v>21.42491904</v>
      </c>
    </row>
    <row r="25" ht="15.75" customHeight="1">
      <c r="A25" s="5">
        <v>52.0</v>
      </c>
      <c r="B25" s="5" t="s">
        <v>42</v>
      </c>
      <c r="C25" s="5" t="s">
        <v>46</v>
      </c>
      <c r="D25" s="6">
        <v>5735.0</v>
      </c>
      <c r="E25" s="6">
        <v>28660.0</v>
      </c>
      <c r="F25" s="6">
        <v>2748.0</v>
      </c>
      <c r="G25" s="5">
        <f t="shared" si="1"/>
        <v>9.588276343</v>
      </c>
      <c r="H25" s="5">
        <v>125.0</v>
      </c>
      <c r="I25" s="5">
        <f t="shared" si="2"/>
        <v>0.4361479414</v>
      </c>
      <c r="J25" s="6">
        <v>20367.0</v>
      </c>
      <c r="K25" s="5">
        <f t="shared" si="3"/>
        <v>71.06420098</v>
      </c>
      <c r="L25" s="6">
        <v>8293.0</v>
      </c>
      <c r="M25" s="5">
        <f t="shared" si="4"/>
        <v>28.93579902</v>
      </c>
    </row>
    <row r="26" ht="15.75" customHeight="1">
      <c r="A26" s="5">
        <v>53.0</v>
      </c>
      <c r="B26" s="5" t="s">
        <v>42</v>
      </c>
      <c r="C26" s="5" t="s">
        <v>47</v>
      </c>
      <c r="D26" s="6">
        <v>6310.0</v>
      </c>
      <c r="E26" s="6">
        <v>31292.0</v>
      </c>
      <c r="F26" s="6">
        <v>3504.0</v>
      </c>
      <c r="G26" s="5">
        <f t="shared" si="1"/>
        <v>11.19775022</v>
      </c>
      <c r="H26" s="6">
        <v>3037.0</v>
      </c>
      <c r="I26" s="5">
        <f t="shared" si="2"/>
        <v>9.705356002</v>
      </c>
      <c r="J26" s="6">
        <v>22366.0</v>
      </c>
      <c r="K26" s="5">
        <f t="shared" si="3"/>
        <v>71.47513742</v>
      </c>
      <c r="L26" s="6">
        <v>8926.0</v>
      </c>
      <c r="M26" s="5">
        <f t="shared" si="4"/>
        <v>28.52486258</v>
      </c>
    </row>
    <row r="27" ht="15.75" customHeight="1">
      <c r="A27" s="5">
        <v>54.0</v>
      </c>
      <c r="B27" s="5" t="s">
        <v>42</v>
      </c>
      <c r="C27" s="5" t="s">
        <v>48</v>
      </c>
      <c r="D27" s="6">
        <v>7489.0</v>
      </c>
      <c r="E27" s="6">
        <v>40150.0</v>
      </c>
      <c r="F27" s="5">
        <v>605.0</v>
      </c>
      <c r="G27" s="5">
        <f t="shared" si="1"/>
        <v>1.506849315</v>
      </c>
      <c r="H27" s="5">
        <v>459.0</v>
      </c>
      <c r="I27" s="5">
        <f t="shared" si="2"/>
        <v>1.143212951</v>
      </c>
      <c r="J27" s="6">
        <v>27638.0</v>
      </c>
      <c r="K27" s="5">
        <f t="shared" si="3"/>
        <v>68.83686177</v>
      </c>
      <c r="L27" s="6">
        <v>12467.0</v>
      </c>
      <c r="M27" s="5">
        <f t="shared" si="4"/>
        <v>31.05105853</v>
      </c>
    </row>
    <row r="28" ht="15.75" customHeight="1">
      <c r="A28" s="5">
        <v>55.0</v>
      </c>
      <c r="B28" s="5" t="s">
        <v>42</v>
      </c>
      <c r="C28" s="5" t="s">
        <v>49</v>
      </c>
      <c r="D28" s="6">
        <v>6908.0</v>
      </c>
      <c r="E28" s="6">
        <v>38482.0</v>
      </c>
      <c r="F28" s="5">
        <v>497.0</v>
      </c>
      <c r="G28" s="5">
        <f t="shared" si="1"/>
        <v>1.291512915</v>
      </c>
      <c r="H28" s="5">
        <v>664.0</v>
      </c>
      <c r="I28" s="5">
        <f t="shared" si="2"/>
        <v>1.725482044</v>
      </c>
      <c r="J28" s="6">
        <v>26455.0</v>
      </c>
      <c r="K28" s="5">
        <f t="shared" si="3"/>
        <v>68.7464269</v>
      </c>
      <c r="L28" s="6">
        <v>12027.0</v>
      </c>
      <c r="M28" s="5">
        <f t="shared" si="4"/>
        <v>31.2535731</v>
      </c>
    </row>
    <row r="29" ht="15.75" customHeight="1">
      <c r="A29" s="5">
        <v>56.0</v>
      </c>
      <c r="B29" s="5" t="s">
        <v>42</v>
      </c>
      <c r="C29" s="5" t="s">
        <v>50</v>
      </c>
      <c r="D29" s="6">
        <v>10259.0</v>
      </c>
      <c r="E29" s="6">
        <v>56773.0</v>
      </c>
      <c r="F29" s="5">
        <v>354.0</v>
      </c>
      <c r="G29" s="5">
        <f t="shared" si="1"/>
        <v>0.6235358357</v>
      </c>
      <c r="H29" s="5">
        <v>134.0</v>
      </c>
      <c r="I29" s="5">
        <f t="shared" si="2"/>
        <v>0.2360276892</v>
      </c>
      <c r="J29" s="6">
        <v>37607.0</v>
      </c>
      <c r="K29" s="5">
        <f t="shared" si="3"/>
        <v>66.24099484</v>
      </c>
      <c r="L29" s="6">
        <v>19166.0</v>
      </c>
      <c r="M29" s="5">
        <f t="shared" si="4"/>
        <v>33.75900516</v>
      </c>
    </row>
    <row r="30" ht="15.75" customHeight="1">
      <c r="A30" s="5">
        <v>100.0</v>
      </c>
      <c r="B30" s="5" t="s">
        <v>51</v>
      </c>
      <c r="C30" s="5" t="s">
        <v>52</v>
      </c>
      <c r="D30" s="6">
        <v>9363.0</v>
      </c>
      <c r="E30" s="6">
        <v>38112.0</v>
      </c>
      <c r="F30" s="6">
        <v>2992.0</v>
      </c>
      <c r="G30" s="5">
        <f t="shared" si="1"/>
        <v>7.85054576</v>
      </c>
      <c r="H30" s="6">
        <v>1978.0</v>
      </c>
      <c r="I30" s="5">
        <f t="shared" si="2"/>
        <v>5.189966415</v>
      </c>
      <c r="J30" s="6">
        <v>29298.0</v>
      </c>
      <c r="K30" s="5">
        <f t="shared" si="3"/>
        <v>76.87342569</v>
      </c>
      <c r="L30" s="6">
        <v>8814.0</v>
      </c>
      <c r="M30" s="5">
        <f t="shared" si="4"/>
        <v>23.12657431</v>
      </c>
    </row>
    <row r="31" ht="15.75" customHeight="1">
      <c r="A31" s="5">
        <v>101.0</v>
      </c>
      <c r="B31" s="5" t="s">
        <v>51</v>
      </c>
      <c r="C31" s="5" t="s">
        <v>53</v>
      </c>
      <c r="D31" s="6">
        <v>6733.0</v>
      </c>
      <c r="E31" s="6">
        <v>28195.0</v>
      </c>
      <c r="F31" s="6">
        <v>1419.0</v>
      </c>
      <c r="G31" s="5">
        <f t="shared" si="1"/>
        <v>5.032807235</v>
      </c>
      <c r="H31" s="5">
        <v>127.0</v>
      </c>
      <c r="I31" s="5">
        <f t="shared" si="2"/>
        <v>0.4504344742</v>
      </c>
      <c r="J31" s="6">
        <v>22698.0</v>
      </c>
      <c r="K31" s="5">
        <f t="shared" si="3"/>
        <v>80.5036354</v>
      </c>
      <c r="L31" s="6">
        <v>5497.0</v>
      </c>
      <c r="M31" s="5">
        <f t="shared" si="4"/>
        <v>19.4963646</v>
      </c>
    </row>
    <row r="32" ht="15.75" customHeight="1">
      <c r="A32" s="5">
        <v>114.0</v>
      </c>
      <c r="B32" s="5" t="s">
        <v>51</v>
      </c>
      <c r="C32" s="5" t="s">
        <v>54</v>
      </c>
      <c r="D32" s="6">
        <v>20925.0</v>
      </c>
      <c r="E32" s="6">
        <v>83773.0</v>
      </c>
      <c r="F32" s="6">
        <v>3919.0</v>
      </c>
      <c r="G32" s="5">
        <f t="shared" si="1"/>
        <v>4.678118248</v>
      </c>
      <c r="H32" s="6">
        <v>1285.0</v>
      </c>
      <c r="I32" s="5">
        <f t="shared" si="2"/>
        <v>1.533907106</v>
      </c>
      <c r="J32" s="6">
        <v>64105.0</v>
      </c>
      <c r="K32" s="5">
        <f t="shared" si="3"/>
        <v>76.52226851</v>
      </c>
      <c r="L32" s="6">
        <v>19668.0</v>
      </c>
      <c r="M32" s="5">
        <f t="shared" si="4"/>
        <v>23.47773149</v>
      </c>
    </row>
    <row r="33" ht="15.75" customHeight="1">
      <c r="A33" s="5">
        <v>115.0</v>
      </c>
      <c r="B33" s="5" t="s">
        <v>51</v>
      </c>
      <c r="C33" s="5" t="s">
        <v>55</v>
      </c>
      <c r="D33" s="6">
        <v>16868.0</v>
      </c>
      <c r="E33" s="6">
        <v>70187.0</v>
      </c>
      <c r="F33" s="6">
        <v>8191.0</v>
      </c>
      <c r="G33" s="5">
        <f t="shared" si="1"/>
        <v>11.67025233</v>
      </c>
      <c r="H33" s="6">
        <v>1045.0</v>
      </c>
      <c r="I33" s="5">
        <f t="shared" si="2"/>
        <v>1.488879707</v>
      </c>
      <c r="J33" s="6">
        <v>50759.0</v>
      </c>
      <c r="K33" s="5">
        <f t="shared" si="3"/>
        <v>72.31966034</v>
      </c>
      <c r="L33" s="6">
        <v>19428.0</v>
      </c>
      <c r="M33" s="5">
        <f t="shared" si="4"/>
        <v>27.68033966</v>
      </c>
    </row>
    <row r="34" ht="15.75" customHeight="1">
      <c r="A34" s="5">
        <v>116.0</v>
      </c>
      <c r="B34" s="5" t="s">
        <v>51</v>
      </c>
      <c r="C34" s="5" t="s">
        <v>56</v>
      </c>
      <c r="D34" s="6">
        <v>11067.0</v>
      </c>
      <c r="E34" s="6">
        <v>46255.0</v>
      </c>
      <c r="F34" s="6">
        <v>4605.0</v>
      </c>
      <c r="G34" s="5">
        <f t="shared" si="1"/>
        <v>9.955680467</v>
      </c>
      <c r="H34" s="5">
        <v>517.0</v>
      </c>
      <c r="I34" s="5">
        <f t="shared" si="2"/>
        <v>1.117717004</v>
      </c>
      <c r="J34" s="6">
        <v>32644.0</v>
      </c>
      <c r="K34" s="5">
        <f t="shared" si="3"/>
        <v>70.573992</v>
      </c>
      <c r="L34" s="6">
        <v>13611.0</v>
      </c>
      <c r="M34" s="5">
        <f t="shared" si="4"/>
        <v>29.426008</v>
      </c>
    </row>
    <row r="35" ht="15.75" customHeight="1">
      <c r="A35" s="5">
        <v>117.0</v>
      </c>
      <c r="B35" s="5" t="s">
        <v>51</v>
      </c>
      <c r="C35" s="5" t="s">
        <v>57</v>
      </c>
      <c r="D35" s="6">
        <v>18596.0</v>
      </c>
      <c r="E35" s="6">
        <v>69083.0</v>
      </c>
      <c r="F35" s="6">
        <v>1421.0</v>
      </c>
      <c r="G35" s="5">
        <f t="shared" si="1"/>
        <v>2.056945993</v>
      </c>
      <c r="H35" s="6">
        <v>1801.0</v>
      </c>
      <c r="I35" s="5">
        <f t="shared" si="2"/>
        <v>2.60700896</v>
      </c>
      <c r="J35" s="6">
        <v>57015.0</v>
      </c>
      <c r="K35" s="5">
        <f t="shared" si="3"/>
        <v>82.53115817</v>
      </c>
      <c r="L35" s="6">
        <v>12068.0</v>
      </c>
      <c r="M35" s="5">
        <f t="shared" si="4"/>
        <v>17.46884183</v>
      </c>
    </row>
    <row r="36" ht="15.75" customHeight="1">
      <c r="A36" s="5">
        <v>118.0</v>
      </c>
      <c r="B36" s="5" t="s">
        <v>51</v>
      </c>
      <c r="C36" s="5" t="s">
        <v>58</v>
      </c>
      <c r="D36" s="6">
        <v>12392.0</v>
      </c>
      <c r="E36" s="6">
        <v>52236.0</v>
      </c>
      <c r="F36" s="6">
        <v>1681.0</v>
      </c>
      <c r="G36" s="5">
        <f t="shared" si="1"/>
        <v>3.218087143</v>
      </c>
      <c r="H36" s="6">
        <v>1251.0</v>
      </c>
      <c r="I36" s="5">
        <f t="shared" si="2"/>
        <v>2.394900069</v>
      </c>
      <c r="J36" s="6">
        <v>35396.0</v>
      </c>
      <c r="K36" s="5">
        <f t="shared" si="3"/>
        <v>67.76169691</v>
      </c>
      <c r="L36" s="6">
        <v>16840.0</v>
      </c>
      <c r="M36" s="5">
        <f t="shared" si="4"/>
        <v>32.23830309</v>
      </c>
    </row>
    <row r="37" ht="15.75" customHeight="1">
      <c r="A37" s="5">
        <v>119.0</v>
      </c>
      <c r="B37" s="5" t="s">
        <v>51</v>
      </c>
      <c r="C37" s="5" t="s">
        <v>59</v>
      </c>
      <c r="D37" s="6">
        <v>20206.0</v>
      </c>
      <c r="E37" s="6">
        <v>83665.0</v>
      </c>
      <c r="F37" s="6">
        <v>2820.0</v>
      </c>
      <c r="G37" s="5">
        <f t="shared" si="1"/>
        <v>3.370585071</v>
      </c>
      <c r="H37" s="6">
        <v>1008.0</v>
      </c>
      <c r="I37" s="5">
        <f t="shared" si="2"/>
        <v>1.204804877</v>
      </c>
      <c r="J37" s="6">
        <v>60064.0</v>
      </c>
      <c r="K37" s="5">
        <f t="shared" si="3"/>
        <v>71.79107154</v>
      </c>
      <c r="L37" s="6">
        <v>23601.0</v>
      </c>
      <c r="M37" s="5">
        <f t="shared" si="4"/>
        <v>28.20892846</v>
      </c>
    </row>
    <row r="38" ht="15.75" customHeight="1">
      <c r="A38" s="5">
        <v>120.0</v>
      </c>
      <c r="B38" s="5" t="s">
        <v>51</v>
      </c>
      <c r="C38" s="5" t="s">
        <v>51</v>
      </c>
      <c r="D38" s="6">
        <v>9586.0</v>
      </c>
      <c r="E38" s="6">
        <v>41373.0</v>
      </c>
      <c r="F38" s="6">
        <v>3832.0</v>
      </c>
      <c r="G38" s="5">
        <f t="shared" si="1"/>
        <v>9.262079134</v>
      </c>
      <c r="H38" s="6">
        <v>1019.0</v>
      </c>
      <c r="I38" s="5">
        <f t="shared" si="2"/>
        <v>2.462958935</v>
      </c>
      <c r="J38" s="6">
        <v>28329.0</v>
      </c>
      <c r="K38" s="5">
        <f t="shared" si="3"/>
        <v>68.47219201</v>
      </c>
      <c r="L38" s="6">
        <v>13044.0</v>
      </c>
      <c r="M38" s="5">
        <f t="shared" si="4"/>
        <v>31.52780799</v>
      </c>
    </row>
    <row r="39" ht="15.75" customHeight="1">
      <c r="A39" s="5">
        <v>121.0</v>
      </c>
      <c r="B39" s="5" t="s">
        <v>51</v>
      </c>
      <c r="C39" s="5" t="s">
        <v>60</v>
      </c>
      <c r="D39" s="6">
        <v>16514.0</v>
      </c>
      <c r="E39" s="6">
        <v>71076.0</v>
      </c>
      <c r="F39" s="6">
        <v>3470.0</v>
      </c>
      <c r="G39" s="5">
        <f t="shared" si="1"/>
        <v>4.882098036</v>
      </c>
      <c r="H39" s="6">
        <v>2838.0</v>
      </c>
      <c r="I39" s="5">
        <f t="shared" si="2"/>
        <v>3.992908999</v>
      </c>
      <c r="J39" s="6">
        <v>53700.0</v>
      </c>
      <c r="K39" s="5">
        <f t="shared" si="3"/>
        <v>75.55292926</v>
      </c>
      <c r="L39" s="6">
        <v>17376.0</v>
      </c>
      <c r="M39" s="5">
        <f t="shared" si="4"/>
        <v>24.44707074</v>
      </c>
    </row>
    <row r="40" ht="15.75" customHeight="1">
      <c r="A40" s="5">
        <v>122.0</v>
      </c>
      <c r="B40" s="5" t="s">
        <v>51</v>
      </c>
      <c r="C40" s="5" t="s">
        <v>61</v>
      </c>
      <c r="D40" s="6">
        <v>11275.0</v>
      </c>
      <c r="E40" s="6">
        <v>45374.0</v>
      </c>
      <c r="F40" s="6">
        <v>4455.0</v>
      </c>
      <c r="G40" s="5">
        <f t="shared" si="1"/>
        <v>9.818398202</v>
      </c>
      <c r="H40" s="5">
        <v>816.0</v>
      </c>
      <c r="I40" s="5">
        <f t="shared" si="2"/>
        <v>1.798386741</v>
      </c>
      <c r="J40" s="6">
        <v>32081.0</v>
      </c>
      <c r="K40" s="5">
        <f t="shared" si="3"/>
        <v>70.70348658</v>
      </c>
      <c r="L40" s="6">
        <v>13293.0</v>
      </c>
      <c r="M40" s="5">
        <f t="shared" si="4"/>
        <v>29.29651342</v>
      </c>
    </row>
    <row r="41" ht="15.75" customHeight="1">
      <c r="A41" s="5">
        <v>123.0</v>
      </c>
      <c r="B41" s="5" t="s">
        <v>51</v>
      </c>
      <c r="C41" s="5" t="s">
        <v>62</v>
      </c>
      <c r="D41" s="6">
        <v>16919.0</v>
      </c>
      <c r="E41" s="6">
        <v>67730.0</v>
      </c>
      <c r="F41" s="6">
        <v>4534.0</v>
      </c>
      <c r="G41" s="5">
        <f t="shared" si="1"/>
        <v>6.694227078</v>
      </c>
      <c r="H41" s="6">
        <v>1157.0</v>
      </c>
      <c r="I41" s="5">
        <f t="shared" si="2"/>
        <v>1.708253359</v>
      </c>
      <c r="J41" s="6">
        <v>50477.0</v>
      </c>
      <c r="K41" s="5">
        <f t="shared" si="3"/>
        <v>74.52679758</v>
      </c>
      <c r="L41" s="6">
        <v>17253.0</v>
      </c>
      <c r="M41" s="5">
        <f t="shared" si="4"/>
        <v>25.47320242</v>
      </c>
    </row>
    <row r="42" ht="15.75" customHeight="1">
      <c r="A42" s="5">
        <v>124.0</v>
      </c>
      <c r="B42" s="5" t="s">
        <v>51</v>
      </c>
      <c r="C42" s="5" t="s">
        <v>63</v>
      </c>
      <c r="D42" s="6">
        <v>22167.0</v>
      </c>
      <c r="E42" s="6">
        <v>87393.0</v>
      </c>
      <c r="F42" s="6">
        <v>3225.0</v>
      </c>
      <c r="G42" s="5">
        <f t="shared" si="1"/>
        <v>3.690226906</v>
      </c>
      <c r="H42" s="6">
        <v>1858.0</v>
      </c>
      <c r="I42" s="5">
        <f t="shared" si="2"/>
        <v>2.1260284</v>
      </c>
      <c r="J42" s="6">
        <v>65690.0</v>
      </c>
      <c r="K42" s="5">
        <f t="shared" si="3"/>
        <v>75.16620324</v>
      </c>
      <c r="L42" s="6">
        <v>21703.0</v>
      </c>
      <c r="M42" s="5">
        <f t="shared" si="4"/>
        <v>24.83379676</v>
      </c>
    </row>
    <row r="43" ht="15.75" customHeight="1">
      <c r="A43" s="5">
        <v>25.0</v>
      </c>
      <c r="B43" s="5" t="s">
        <v>64</v>
      </c>
      <c r="C43" s="5" t="s">
        <v>65</v>
      </c>
      <c r="D43" s="6">
        <v>4405.0</v>
      </c>
      <c r="E43" s="6">
        <v>22589.0</v>
      </c>
      <c r="F43" s="5">
        <v>64.0</v>
      </c>
      <c r="G43" s="5">
        <f t="shared" si="1"/>
        <v>0.2833237416</v>
      </c>
      <c r="H43" s="5">
        <v>38.0</v>
      </c>
      <c r="I43" s="5">
        <f t="shared" si="2"/>
        <v>0.1682234716</v>
      </c>
      <c r="J43" s="6">
        <v>15559.0</v>
      </c>
      <c r="K43" s="5">
        <f t="shared" si="3"/>
        <v>68.87865775</v>
      </c>
      <c r="L43" s="6">
        <v>7030.0</v>
      </c>
      <c r="M43" s="5">
        <f t="shared" si="4"/>
        <v>31.12134225</v>
      </c>
    </row>
    <row r="44" ht="15.75" customHeight="1">
      <c r="A44" s="5">
        <v>35.0</v>
      </c>
      <c r="B44" s="5" t="s">
        <v>64</v>
      </c>
      <c r="C44" s="5" t="s">
        <v>66</v>
      </c>
      <c r="D44" s="6">
        <v>7882.0</v>
      </c>
      <c r="E44" s="6">
        <v>40214.0</v>
      </c>
      <c r="F44" s="6">
        <v>1214.0</v>
      </c>
      <c r="G44" s="5">
        <f t="shared" si="1"/>
        <v>3.018849157</v>
      </c>
      <c r="H44" s="5">
        <v>42.0</v>
      </c>
      <c r="I44" s="5">
        <f t="shared" si="2"/>
        <v>0.1044412394</v>
      </c>
      <c r="J44" s="6">
        <v>28897.0</v>
      </c>
      <c r="K44" s="5">
        <f t="shared" si="3"/>
        <v>71.85805938</v>
      </c>
      <c r="L44" s="6">
        <v>11317.0</v>
      </c>
      <c r="M44" s="5">
        <f t="shared" si="4"/>
        <v>28.14194062</v>
      </c>
    </row>
    <row r="45" ht="15.75" customHeight="1">
      <c r="A45" s="5">
        <v>38.0</v>
      </c>
      <c r="B45" s="5" t="s">
        <v>64</v>
      </c>
      <c r="C45" s="5" t="s">
        <v>67</v>
      </c>
      <c r="D45" s="6">
        <v>5007.0</v>
      </c>
      <c r="E45" s="6">
        <v>25782.0</v>
      </c>
      <c r="F45" s="5">
        <v>508.0</v>
      </c>
      <c r="G45" s="5">
        <f t="shared" si="1"/>
        <v>1.970366923</v>
      </c>
      <c r="H45" s="5">
        <v>60.0</v>
      </c>
      <c r="I45" s="5">
        <f t="shared" si="2"/>
        <v>0.2327205027</v>
      </c>
      <c r="J45" s="6">
        <v>20385.0</v>
      </c>
      <c r="K45" s="5">
        <f t="shared" si="3"/>
        <v>79.06679078</v>
      </c>
      <c r="L45" s="6">
        <v>5397.0</v>
      </c>
      <c r="M45" s="5">
        <f t="shared" si="4"/>
        <v>20.93320922</v>
      </c>
    </row>
    <row r="46" ht="15.75" customHeight="1">
      <c r="A46" s="5">
        <v>39.0</v>
      </c>
      <c r="B46" s="5" t="s">
        <v>64</v>
      </c>
      <c r="C46" s="5" t="s">
        <v>68</v>
      </c>
      <c r="D46" s="6">
        <v>12960.0</v>
      </c>
      <c r="E46" s="6">
        <v>68878.0</v>
      </c>
      <c r="F46" s="5">
        <v>5.0</v>
      </c>
      <c r="G46" s="5">
        <f t="shared" si="1"/>
        <v>0.00725921194</v>
      </c>
      <c r="H46" s="5">
        <v>166.0</v>
      </c>
      <c r="I46" s="5">
        <f t="shared" si="2"/>
        <v>0.2410058364</v>
      </c>
      <c r="J46" s="6">
        <v>47400.0</v>
      </c>
      <c r="K46" s="5">
        <f t="shared" si="3"/>
        <v>68.81732919</v>
      </c>
      <c r="L46" s="6">
        <v>21478.0</v>
      </c>
      <c r="M46" s="5">
        <f t="shared" si="4"/>
        <v>31.18267081</v>
      </c>
    </row>
    <row r="47" ht="15.75" customHeight="1">
      <c r="A47" s="5">
        <v>40.0</v>
      </c>
      <c r="B47" s="5" t="s">
        <v>64</v>
      </c>
      <c r="C47" s="5" t="s">
        <v>69</v>
      </c>
      <c r="D47" s="6">
        <v>6238.0</v>
      </c>
      <c r="E47" s="6">
        <v>31269.0</v>
      </c>
      <c r="F47" s="6">
        <v>2135.0</v>
      </c>
      <c r="G47" s="5">
        <f t="shared" si="1"/>
        <v>6.827848668</v>
      </c>
      <c r="H47" s="5">
        <v>213.0</v>
      </c>
      <c r="I47" s="5">
        <f t="shared" si="2"/>
        <v>0.681185839</v>
      </c>
      <c r="J47" s="6">
        <v>23778.0</v>
      </c>
      <c r="K47" s="5">
        <f t="shared" si="3"/>
        <v>76.04336563</v>
      </c>
      <c r="L47" s="6">
        <v>7491.0</v>
      </c>
      <c r="M47" s="5">
        <f t="shared" si="4"/>
        <v>23.95663437</v>
      </c>
    </row>
    <row r="48" ht="15.75" customHeight="1">
      <c r="A48" s="5">
        <v>41.0</v>
      </c>
      <c r="B48" s="5" t="s">
        <v>64</v>
      </c>
      <c r="C48" s="5" t="s">
        <v>70</v>
      </c>
      <c r="D48" s="6">
        <v>7257.0</v>
      </c>
      <c r="E48" s="6">
        <v>31812.0</v>
      </c>
      <c r="F48" s="6">
        <v>3121.0</v>
      </c>
      <c r="G48" s="5">
        <f t="shared" si="1"/>
        <v>9.810763234</v>
      </c>
      <c r="H48" s="5">
        <v>525.0</v>
      </c>
      <c r="I48" s="5">
        <f t="shared" si="2"/>
        <v>1.650320634</v>
      </c>
      <c r="J48" s="6">
        <v>23531.0</v>
      </c>
      <c r="K48" s="5">
        <f t="shared" si="3"/>
        <v>73.96894254</v>
      </c>
      <c r="L48" s="6">
        <v>8281.0</v>
      </c>
      <c r="M48" s="5">
        <f t="shared" si="4"/>
        <v>26.03105746</v>
      </c>
    </row>
    <row r="49" ht="15.75" customHeight="1">
      <c r="A49" s="5">
        <v>42.0</v>
      </c>
      <c r="B49" s="5" t="s">
        <v>64</v>
      </c>
      <c r="C49" s="5" t="s">
        <v>71</v>
      </c>
      <c r="D49" s="6">
        <v>6379.0</v>
      </c>
      <c r="E49" s="6">
        <v>28678.0</v>
      </c>
      <c r="F49" s="6">
        <v>1642.0</v>
      </c>
      <c r="G49" s="5">
        <f t="shared" si="1"/>
        <v>5.72564335</v>
      </c>
      <c r="H49" s="5">
        <v>409.0</v>
      </c>
      <c r="I49" s="5">
        <f t="shared" si="2"/>
        <v>1.426180347</v>
      </c>
      <c r="J49" s="6">
        <v>21792.0</v>
      </c>
      <c r="K49" s="5">
        <f t="shared" si="3"/>
        <v>75.98856266</v>
      </c>
      <c r="L49" s="6">
        <v>6886.0</v>
      </c>
      <c r="M49" s="5">
        <f t="shared" si="4"/>
        <v>24.01143734</v>
      </c>
    </row>
    <row r="50" ht="15.75" customHeight="1">
      <c r="A50" s="5">
        <v>43.0</v>
      </c>
      <c r="B50" s="5" t="s">
        <v>64</v>
      </c>
      <c r="C50" s="5" t="s">
        <v>72</v>
      </c>
      <c r="D50" s="6">
        <v>8669.0</v>
      </c>
      <c r="E50" s="6">
        <v>57542.0</v>
      </c>
      <c r="F50" s="5">
        <v>21.0</v>
      </c>
      <c r="G50" s="5">
        <f t="shared" si="1"/>
        <v>0.03649508185</v>
      </c>
      <c r="H50" s="6">
        <v>3855.0</v>
      </c>
      <c r="I50" s="5">
        <f t="shared" si="2"/>
        <v>6.699454312</v>
      </c>
      <c r="J50" s="6">
        <v>34916.0</v>
      </c>
      <c r="K50" s="5">
        <f t="shared" si="3"/>
        <v>60.67915609</v>
      </c>
      <c r="L50" s="6">
        <v>22626.0</v>
      </c>
      <c r="M50" s="5">
        <f t="shared" si="4"/>
        <v>39.32084391</v>
      </c>
    </row>
    <row r="51" ht="15.75" customHeight="1">
      <c r="A51" s="5">
        <v>44.0</v>
      </c>
      <c r="B51" s="5" t="s">
        <v>64</v>
      </c>
      <c r="C51" s="5" t="s">
        <v>73</v>
      </c>
      <c r="D51" s="6">
        <v>7013.0</v>
      </c>
      <c r="E51" s="6">
        <v>41854.0</v>
      </c>
      <c r="F51" s="5">
        <v>8.0</v>
      </c>
      <c r="G51" s="5">
        <f t="shared" si="1"/>
        <v>0.01911406317</v>
      </c>
      <c r="H51" s="5">
        <v>192.0</v>
      </c>
      <c r="I51" s="5">
        <f t="shared" si="2"/>
        <v>0.4587375161</v>
      </c>
      <c r="J51" s="6">
        <v>26700.0</v>
      </c>
      <c r="K51" s="5">
        <f t="shared" si="3"/>
        <v>63.79318584</v>
      </c>
      <c r="L51" s="6">
        <v>15154.0</v>
      </c>
      <c r="M51" s="5">
        <f t="shared" si="4"/>
        <v>36.20681416</v>
      </c>
    </row>
    <row r="52" ht="15.75" customHeight="1">
      <c r="A52" s="5">
        <v>45.0</v>
      </c>
      <c r="B52" s="5" t="s">
        <v>64</v>
      </c>
      <c r="C52" s="5" t="s">
        <v>74</v>
      </c>
      <c r="D52" s="6">
        <v>6564.0</v>
      </c>
      <c r="E52" s="6">
        <v>38433.0</v>
      </c>
      <c r="F52" s="5">
        <v>0.0</v>
      </c>
      <c r="G52" s="5">
        <f t="shared" si="1"/>
        <v>0</v>
      </c>
      <c r="H52" s="5">
        <v>98.0</v>
      </c>
      <c r="I52" s="5">
        <f t="shared" si="2"/>
        <v>0.254989202</v>
      </c>
      <c r="J52" s="6">
        <v>25748.0</v>
      </c>
      <c r="K52" s="5">
        <f t="shared" si="3"/>
        <v>66.99450993</v>
      </c>
      <c r="L52" s="6">
        <v>12955.0</v>
      </c>
      <c r="M52" s="5">
        <f t="shared" si="4"/>
        <v>33.70801134</v>
      </c>
    </row>
    <row r="53" ht="15.75" customHeight="1">
      <c r="A53" s="5">
        <v>47.0</v>
      </c>
      <c r="B53" s="5" t="s">
        <v>64</v>
      </c>
      <c r="C53" s="5" t="s">
        <v>75</v>
      </c>
      <c r="D53" s="6">
        <v>5066.0</v>
      </c>
      <c r="E53" s="6">
        <v>28628.0</v>
      </c>
      <c r="F53" s="5">
        <v>60.0</v>
      </c>
      <c r="G53" s="5">
        <f t="shared" si="1"/>
        <v>0.2095850217</v>
      </c>
      <c r="H53" s="5">
        <v>32.0</v>
      </c>
      <c r="I53" s="5">
        <f t="shared" si="2"/>
        <v>0.1117786782</v>
      </c>
      <c r="J53" s="6">
        <v>20565.0</v>
      </c>
      <c r="K53" s="5">
        <f t="shared" si="3"/>
        <v>71.83526617</v>
      </c>
      <c r="L53" s="6">
        <v>7703.0</v>
      </c>
      <c r="M53" s="5">
        <f t="shared" si="4"/>
        <v>26.9072237</v>
      </c>
    </row>
    <row r="54" ht="15.75" customHeight="1">
      <c r="A54" s="5">
        <v>58.0</v>
      </c>
      <c r="B54" s="5" t="s">
        <v>64</v>
      </c>
      <c r="C54" s="5" t="s">
        <v>76</v>
      </c>
      <c r="D54" s="6">
        <v>12237.0</v>
      </c>
      <c r="E54" s="6">
        <v>52306.0</v>
      </c>
      <c r="F54" s="6">
        <v>3946.0</v>
      </c>
      <c r="G54" s="5">
        <f t="shared" si="1"/>
        <v>7.544067602</v>
      </c>
      <c r="H54" s="5">
        <v>825.0</v>
      </c>
      <c r="I54" s="5">
        <f t="shared" si="2"/>
        <v>1.577256911</v>
      </c>
      <c r="J54" s="6">
        <v>32942.0</v>
      </c>
      <c r="K54" s="5">
        <f t="shared" si="3"/>
        <v>62.97939051</v>
      </c>
      <c r="L54" s="6">
        <v>19364.0</v>
      </c>
      <c r="M54" s="5">
        <f t="shared" si="4"/>
        <v>37.02060949</v>
      </c>
    </row>
    <row r="55" ht="15.75" customHeight="1">
      <c r="A55" s="5">
        <v>29.0</v>
      </c>
      <c r="B55" s="5" t="s">
        <v>77</v>
      </c>
      <c r="C55" s="5" t="s">
        <v>78</v>
      </c>
      <c r="D55" s="6">
        <v>10269.0</v>
      </c>
      <c r="E55" s="6">
        <v>54010.0</v>
      </c>
      <c r="F55" s="5">
        <v>140.0</v>
      </c>
      <c r="G55" s="5">
        <f t="shared" si="1"/>
        <v>0.2592112572</v>
      </c>
      <c r="H55" s="5">
        <v>2.0</v>
      </c>
      <c r="I55" s="5">
        <f t="shared" si="2"/>
        <v>0.00370301796</v>
      </c>
      <c r="J55" s="6">
        <v>39466.0</v>
      </c>
      <c r="K55" s="5">
        <f t="shared" si="3"/>
        <v>73.0716534</v>
      </c>
      <c r="L55" s="6">
        <v>14544.0</v>
      </c>
      <c r="M55" s="5">
        <f t="shared" si="4"/>
        <v>26.9283466</v>
      </c>
    </row>
    <row r="56" ht="15.75" customHeight="1">
      <c r="A56" s="5">
        <v>30.0</v>
      </c>
      <c r="B56" s="5" t="s">
        <v>77</v>
      </c>
      <c r="C56" s="5" t="s">
        <v>79</v>
      </c>
      <c r="D56" s="6">
        <v>4733.0</v>
      </c>
      <c r="E56" s="6">
        <v>22888.0</v>
      </c>
      <c r="F56" s="6">
        <v>1896.0</v>
      </c>
      <c r="G56" s="5">
        <f t="shared" si="1"/>
        <v>8.283816847</v>
      </c>
      <c r="H56" s="5">
        <v>471.0</v>
      </c>
      <c r="I56" s="5">
        <f t="shared" si="2"/>
        <v>2.057846907</v>
      </c>
      <c r="J56" s="6">
        <v>16993.0</v>
      </c>
      <c r="K56" s="5">
        <f t="shared" si="3"/>
        <v>74.2441454</v>
      </c>
      <c r="L56" s="6">
        <v>5895.0</v>
      </c>
      <c r="M56" s="5">
        <f t="shared" si="4"/>
        <v>25.7558546</v>
      </c>
    </row>
    <row r="57" ht="15.75" customHeight="1">
      <c r="A57" s="5">
        <v>31.0</v>
      </c>
      <c r="B57" s="5" t="s">
        <v>77</v>
      </c>
      <c r="C57" s="5" t="s">
        <v>80</v>
      </c>
      <c r="D57" s="6">
        <v>5214.0</v>
      </c>
      <c r="E57" s="6">
        <v>25280.0</v>
      </c>
      <c r="F57" s="5">
        <v>87.0</v>
      </c>
      <c r="G57" s="5">
        <f t="shared" si="1"/>
        <v>0.3441455696</v>
      </c>
      <c r="H57" s="5">
        <v>103.0</v>
      </c>
      <c r="I57" s="5">
        <f t="shared" si="2"/>
        <v>0.4074367089</v>
      </c>
      <c r="J57" s="6">
        <v>18926.0</v>
      </c>
      <c r="K57" s="5">
        <f t="shared" si="3"/>
        <v>74.86550633</v>
      </c>
      <c r="L57" s="6">
        <v>6354.0</v>
      </c>
      <c r="M57" s="5">
        <f t="shared" si="4"/>
        <v>25.13449367</v>
      </c>
    </row>
    <row r="58" ht="15.75" customHeight="1">
      <c r="A58" s="5">
        <v>32.0</v>
      </c>
      <c r="B58" s="5" t="s">
        <v>77</v>
      </c>
      <c r="C58" s="5" t="s">
        <v>81</v>
      </c>
      <c r="D58" s="6">
        <v>8824.0</v>
      </c>
      <c r="E58" s="6">
        <v>39521.0</v>
      </c>
      <c r="F58" s="6">
        <v>2048.0</v>
      </c>
      <c r="G58" s="5">
        <f t="shared" si="1"/>
        <v>5.18205511</v>
      </c>
      <c r="H58" s="5">
        <v>282.0</v>
      </c>
      <c r="I58" s="5">
        <f t="shared" si="2"/>
        <v>0.7135446978</v>
      </c>
      <c r="J58" s="6">
        <v>31044.0</v>
      </c>
      <c r="K58" s="5">
        <f t="shared" si="3"/>
        <v>78.55064396</v>
      </c>
      <c r="L58" s="6">
        <v>8477.0</v>
      </c>
      <c r="M58" s="5">
        <f t="shared" si="4"/>
        <v>21.44935604</v>
      </c>
    </row>
    <row r="59" ht="15.75" customHeight="1">
      <c r="A59" s="5">
        <v>34.0</v>
      </c>
      <c r="B59" s="5" t="s">
        <v>77</v>
      </c>
      <c r="C59" s="5" t="s">
        <v>82</v>
      </c>
      <c r="D59" s="6">
        <v>9875.0</v>
      </c>
      <c r="E59" s="6">
        <v>47127.0</v>
      </c>
      <c r="F59" s="6">
        <v>1572.0</v>
      </c>
      <c r="G59" s="5">
        <f t="shared" si="1"/>
        <v>3.335667452</v>
      </c>
      <c r="H59" s="5">
        <v>290.0</v>
      </c>
      <c r="I59" s="5">
        <f t="shared" si="2"/>
        <v>0.6153584994</v>
      </c>
      <c r="J59" s="6">
        <v>34942.0</v>
      </c>
      <c r="K59" s="5">
        <f t="shared" si="3"/>
        <v>74.1443334</v>
      </c>
      <c r="L59" s="6">
        <v>12185.0</v>
      </c>
      <c r="M59" s="5">
        <f t="shared" si="4"/>
        <v>25.8556666</v>
      </c>
    </row>
    <row r="60" ht="15.75" customHeight="1">
      <c r="A60" s="5">
        <v>36.0</v>
      </c>
      <c r="B60" s="5" t="s">
        <v>77</v>
      </c>
      <c r="C60" s="5" t="s">
        <v>83</v>
      </c>
      <c r="D60" s="6">
        <v>6365.0</v>
      </c>
      <c r="E60" s="6">
        <v>32375.0</v>
      </c>
      <c r="F60" s="5">
        <v>669.0</v>
      </c>
      <c r="G60" s="5">
        <f t="shared" si="1"/>
        <v>2.066409266</v>
      </c>
      <c r="H60" s="5">
        <v>389.0</v>
      </c>
      <c r="I60" s="5">
        <f t="shared" si="2"/>
        <v>1.201544402</v>
      </c>
      <c r="J60" s="6">
        <v>23635.0</v>
      </c>
      <c r="K60" s="5">
        <f t="shared" si="3"/>
        <v>73.003861</v>
      </c>
      <c r="L60" s="6">
        <v>8740.0</v>
      </c>
      <c r="M60" s="5">
        <f t="shared" si="4"/>
        <v>26.996139</v>
      </c>
    </row>
    <row r="61" ht="15.75" customHeight="1">
      <c r="A61" s="5">
        <v>37.0</v>
      </c>
      <c r="B61" s="5" t="s">
        <v>77</v>
      </c>
      <c r="C61" s="5" t="s">
        <v>84</v>
      </c>
      <c r="D61" s="6">
        <v>5854.0</v>
      </c>
      <c r="E61" s="6">
        <v>30725.0</v>
      </c>
      <c r="F61" s="5">
        <v>373.0</v>
      </c>
      <c r="G61" s="5">
        <f t="shared" si="1"/>
        <v>1.213995118</v>
      </c>
      <c r="H61" s="5">
        <v>90.0</v>
      </c>
      <c r="I61" s="5">
        <f t="shared" si="2"/>
        <v>0.292921074</v>
      </c>
      <c r="J61" s="6">
        <v>24212.0</v>
      </c>
      <c r="K61" s="5">
        <f t="shared" si="3"/>
        <v>78.80227828</v>
      </c>
      <c r="L61" s="6">
        <v>6513.0</v>
      </c>
      <c r="M61" s="5">
        <f t="shared" si="4"/>
        <v>21.19772172</v>
      </c>
    </row>
    <row r="62" ht="15.75" customHeight="1">
      <c r="A62" s="5">
        <v>3.0</v>
      </c>
      <c r="B62" s="5" t="s">
        <v>85</v>
      </c>
      <c r="C62" s="5" t="s">
        <v>86</v>
      </c>
      <c r="D62" s="6">
        <v>14042.0</v>
      </c>
      <c r="E62" s="6">
        <v>57747.0</v>
      </c>
      <c r="F62" s="6">
        <v>9686.0</v>
      </c>
      <c r="G62" s="5">
        <f t="shared" si="1"/>
        <v>16.77316571</v>
      </c>
      <c r="H62" s="6">
        <v>1743.0</v>
      </c>
      <c r="I62" s="5">
        <f t="shared" si="2"/>
        <v>3.018338615</v>
      </c>
      <c r="J62" s="6">
        <v>42132.0</v>
      </c>
      <c r="K62" s="5">
        <f t="shared" si="3"/>
        <v>72.95963427</v>
      </c>
      <c r="L62" s="6">
        <v>15615.0</v>
      </c>
      <c r="M62" s="5">
        <f t="shared" si="4"/>
        <v>27.04036573</v>
      </c>
    </row>
    <row r="63" ht="15.75" customHeight="1">
      <c r="A63" s="5">
        <v>68.0</v>
      </c>
      <c r="B63" s="5" t="s">
        <v>37</v>
      </c>
      <c r="C63" s="5" t="s">
        <v>87</v>
      </c>
      <c r="D63" s="6">
        <v>13613.0</v>
      </c>
      <c r="E63" s="6">
        <v>60074.0</v>
      </c>
      <c r="F63" s="6">
        <v>2532.0</v>
      </c>
      <c r="G63" s="5">
        <f t="shared" si="1"/>
        <v>4.214801745</v>
      </c>
      <c r="H63" s="5">
        <v>285.0</v>
      </c>
      <c r="I63" s="5">
        <f t="shared" si="2"/>
        <v>0.4744148883</v>
      </c>
      <c r="J63" s="6">
        <v>42218.0</v>
      </c>
      <c r="K63" s="5">
        <f t="shared" si="3"/>
        <v>70.27665879</v>
      </c>
      <c r="L63" s="6">
        <v>17856.0</v>
      </c>
      <c r="M63" s="5">
        <f t="shared" si="4"/>
        <v>29.72334121</v>
      </c>
    </row>
    <row r="64" ht="15.75" customHeight="1">
      <c r="A64" s="5">
        <v>69.0</v>
      </c>
      <c r="B64" s="5" t="s">
        <v>37</v>
      </c>
      <c r="C64" s="5" t="s">
        <v>88</v>
      </c>
      <c r="D64" s="6">
        <v>8755.0</v>
      </c>
      <c r="E64" s="6">
        <v>39933.0</v>
      </c>
      <c r="F64" s="6">
        <v>4600.0</v>
      </c>
      <c r="G64" s="5">
        <f t="shared" si="1"/>
        <v>11.51929482</v>
      </c>
      <c r="H64" s="5">
        <v>535.0</v>
      </c>
      <c r="I64" s="5">
        <f t="shared" si="2"/>
        <v>1.339744071</v>
      </c>
      <c r="J64" s="6">
        <v>28441.0</v>
      </c>
      <c r="K64" s="5">
        <f t="shared" si="3"/>
        <v>71.22179651</v>
      </c>
      <c r="L64" s="6">
        <v>11492.0</v>
      </c>
      <c r="M64" s="5">
        <f t="shared" si="4"/>
        <v>28.77820349</v>
      </c>
    </row>
    <row r="65" ht="15.75" customHeight="1">
      <c r="A65" s="5">
        <v>70.0</v>
      </c>
      <c r="B65" s="5" t="s">
        <v>37</v>
      </c>
      <c r="C65" s="5" t="s">
        <v>89</v>
      </c>
      <c r="D65" s="6">
        <v>12437.0</v>
      </c>
      <c r="E65" s="6">
        <v>63787.0</v>
      </c>
      <c r="F65" s="5">
        <v>774.0</v>
      </c>
      <c r="G65" s="5">
        <f t="shared" si="1"/>
        <v>1.213413391</v>
      </c>
      <c r="H65" s="5">
        <v>78.0</v>
      </c>
      <c r="I65" s="5">
        <f t="shared" si="2"/>
        <v>0.1222819697</v>
      </c>
      <c r="J65" s="6">
        <v>46339.0</v>
      </c>
      <c r="K65" s="5">
        <f t="shared" si="3"/>
        <v>72.64646401</v>
      </c>
      <c r="L65" s="6">
        <v>17448.0</v>
      </c>
      <c r="M65" s="5">
        <f t="shared" si="4"/>
        <v>27.35353599</v>
      </c>
    </row>
    <row r="66" ht="15.75" customHeight="1">
      <c r="A66" s="5">
        <v>71.0</v>
      </c>
      <c r="B66" s="5" t="s">
        <v>37</v>
      </c>
      <c r="C66" s="5" t="s">
        <v>90</v>
      </c>
      <c r="D66" s="6">
        <v>9350.0</v>
      </c>
      <c r="E66" s="6">
        <v>49565.0</v>
      </c>
      <c r="F66" s="5">
        <v>691.0</v>
      </c>
      <c r="G66" s="5">
        <f t="shared" si="1"/>
        <v>1.394128922</v>
      </c>
      <c r="H66" s="5">
        <v>50.0</v>
      </c>
      <c r="I66" s="5">
        <f t="shared" si="2"/>
        <v>0.1008776354</v>
      </c>
      <c r="J66" s="6">
        <v>35861.0</v>
      </c>
      <c r="K66" s="5">
        <f t="shared" si="3"/>
        <v>72.35145768</v>
      </c>
      <c r="L66" s="6">
        <v>13704.0</v>
      </c>
      <c r="M66" s="5">
        <f t="shared" si="4"/>
        <v>27.64854232</v>
      </c>
    </row>
    <row r="67" ht="15.75" customHeight="1">
      <c r="A67" s="5">
        <v>13.0</v>
      </c>
      <c r="B67" s="5" t="s">
        <v>91</v>
      </c>
      <c r="C67" s="5" t="s">
        <v>92</v>
      </c>
      <c r="D67" s="6">
        <v>13591.0</v>
      </c>
      <c r="E67" s="6">
        <v>57789.0</v>
      </c>
      <c r="F67" s="6">
        <v>6319.0</v>
      </c>
      <c r="G67" s="5">
        <f t="shared" si="1"/>
        <v>10.93460693</v>
      </c>
      <c r="H67" s="6">
        <v>1757.0</v>
      </c>
      <c r="I67" s="5">
        <f t="shared" si="2"/>
        <v>3.040371005</v>
      </c>
      <c r="J67" s="6">
        <v>42166.0</v>
      </c>
      <c r="K67" s="5">
        <f t="shared" si="3"/>
        <v>72.96544325</v>
      </c>
      <c r="L67" s="6">
        <v>15623.0</v>
      </c>
      <c r="M67" s="5">
        <f t="shared" si="4"/>
        <v>27.03455675</v>
      </c>
    </row>
    <row r="68" ht="15.75" customHeight="1">
      <c r="A68" s="5">
        <v>14.0</v>
      </c>
      <c r="B68" s="5" t="s">
        <v>91</v>
      </c>
      <c r="C68" s="5" t="s">
        <v>93</v>
      </c>
      <c r="D68" s="6">
        <v>12394.0</v>
      </c>
      <c r="E68" s="6">
        <v>51227.0</v>
      </c>
      <c r="F68" s="6">
        <v>2902.0</v>
      </c>
      <c r="G68" s="5">
        <f t="shared" si="1"/>
        <v>5.664981357</v>
      </c>
      <c r="H68" s="5">
        <v>548.0</v>
      </c>
      <c r="I68" s="5">
        <f t="shared" si="2"/>
        <v>1.069748375</v>
      </c>
      <c r="J68" s="6">
        <v>39108.0</v>
      </c>
      <c r="K68" s="5">
        <f t="shared" si="3"/>
        <v>76.34255373</v>
      </c>
      <c r="L68" s="6">
        <v>12119.0</v>
      </c>
      <c r="M68" s="5">
        <f t="shared" si="4"/>
        <v>23.65744627</v>
      </c>
    </row>
    <row r="69" ht="15.75" customHeight="1">
      <c r="A69" s="5">
        <v>15.0</v>
      </c>
      <c r="B69" s="5" t="s">
        <v>91</v>
      </c>
      <c r="C69" s="5" t="s">
        <v>94</v>
      </c>
      <c r="D69" s="6">
        <v>13608.0</v>
      </c>
      <c r="E69" s="6">
        <v>55245.0</v>
      </c>
      <c r="F69" s="6">
        <v>2770.0</v>
      </c>
      <c r="G69" s="5">
        <f t="shared" si="1"/>
        <v>5.014028419</v>
      </c>
      <c r="H69" s="5">
        <v>817.0</v>
      </c>
      <c r="I69" s="5">
        <f t="shared" si="2"/>
        <v>1.478866866</v>
      </c>
      <c r="J69" s="6">
        <v>43136.0</v>
      </c>
      <c r="K69" s="5">
        <f t="shared" si="3"/>
        <v>78.08127432</v>
      </c>
      <c r="L69" s="6">
        <v>12109.0</v>
      </c>
      <c r="M69" s="5">
        <f t="shared" si="4"/>
        <v>21.91872568</v>
      </c>
    </row>
    <row r="70" ht="15.75" customHeight="1">
      <c r="A70" s="5">
        <v>16.0</v>
      </c>
      <c r="B70" s="5" t="s">
        <v>91</v>
      </c>
      <c r="C70" s="5" t="s">
        <v>95</v>
      </c>
      <c r="D70" s="6">
        <v>8915.0</v>
      </c>
      <c r="E70" s="6">
        <v>37079.0</v>
      </c>
      <c r="F70" s="6">
        <v>1217.0</v>
      </c>
      <c r="G70" s="5">
        <f t="shared" si="1"/>
        <v>3.282181289</v>
      </c>
      <c r="H70" s="5">
        <v>380.0</v>
      </c>
      <c r="I70" s="5">
        <f t="shared" si="2"/>
        <v>1.024838858</v>
      </c>
      <c r="J70" s="6">
        <v>30403.0</v>
      </c>
      <c r="K70" s="5">
        <f t="shared" si="3"/>
        <v>81.99519944</v>
      </c>
      <c r="L70" s="6">
        <v>6676.0</v>
      </c>
      <c r="M70" s="5">
        <f t="shared" si="4"/>
        <v>18.00480056</v>
      </c>
    </row>
    <row r="71" ht="15.75" customHeight="1">
      <c r="A71" s="5">
        <v>79.0</v>
      </c>
      <c r="B71" s="5" t="s">
        <v>96</v>
      </c>
      <c r="C71" s="5" t="s">
        <v>96</v>
      </c>
      <c r="D71" s="6">
        <v>6830.0</v>
      </c>
      <c r="E71" s="6">
        <v>31267.0</v>
      </c>
      <c r="F71" s="5">
        <v>903.0</v>
      </c>
      <c r="G71" s="5">
        <f t="shared" si="1"/>
        <v>2.888028912</v>
      </c>
      <c r="H71" s="5">
        <v>84.0</v>
      </c>
      <c r="I71" s="5">
        <f t="shared" si="2"/>
        <v>0.2686538523</v>
      </c>
      <c r="J71" s="6">
        <v>25753.0</v>
      </c>
      <c r="K71" s="5">
        <f t="shared" si="3"/>
        <v>82.36479355</v>
      </c>
      <c r="L71" s="6">
        <v>5514.0</v>
      </c>
      <c r="M71" s="5">
        <f t="shared" si="4"/>
        <v>17.63520645</v>
      </c>
    </row>
    <row r="72" ht="15.75" customHeight="1">
      <c r="A72" s="5">
        <v>80.0</v>
      </c>
      <c r="B72" s="5" t="s">
        <v>96</v>
      </c>
      <c r="C72" s="5" t="s">
        <v>97</v>
      </c>
      <c r="D72" s="6">
        <v>8921.0</v>
      </c>
      <c r="E72" s="6">
        <v>40354.0</v>
      </c>
      <c r="F72" s="6">
        <v>2268.0</v>
      </c>
      <c r="G72" s="5">
        <f t="shared" si="1"/>
        <v>5.620260693</v>
      </c>
      <c r="H72" s="5">
        <v>336.0</v>
      </c>
      <c r="I72" s="5">
        <f t="shared" si="2"/>
        <v>0.8326312138</v>
      </c>
      <c r="J72" s="6">
        <v>33136.0</v>
      </c>
      <c r="K72" s="5">
        <f t="shared" si="3"/>
        <v>82.11329732</v>
      </c>
      <c r="L72" s="6">
        <v>7218.0</v>
      </c>
      <c r="M72" s="5">
        <f t="shared" ref="M72:M73" si="5">(L72/E71)*100</f>
        <v>23.08504174</v>
      </c>
    </row>
    <row r="73" ht="15.75" customHeight="1">
      <c r="A73" s="5">
        <v>81.0</v>
      </c>
      <c r="B73" s="5" t="s">
        <v>96</v>
      </c>
      <c r="C73" s="5" t="s">
        <v>98</v>
      </c>
      <c r="D73" s="6">
        <v>6911.0</v>
      </c>
      <c r="E73" s="6">
        <v>30388.0</v>
      </c>
      <c r="F73" s="6">
        <v>2206.0</v>
      </c>
      <c r="G73" s="5">
        <f t="shared" si="1"/>
        <v>7.259444518</v>
      </c>
      <c r="H73" s="5">
        <v>157.0</v>
      </c>
      <c r="I73" s="5">
        <f t="shared" si="2"/>
        <v>0.5166513097</v>
      </c>
      <c r="J73" s="6">
        <v>25098.0</v>
      </c>
      <c r="K73" s="5">
        <f t="shared" si="3"/>
        <v>82.59181256</v>
      </c>
      <c r="L73" s="6">
        <v>5290.0</v>
      </c>
      <c r="M73" s="5">
        <f t="shared" si="5"/>
        <v>13.10898548</v>
      </c>
    </row>
    <row r="74" ht="15.75" customHeight="1">
      <c r="A74" s="5">
        <v>1.0</v>
      </c>
      <c r="B74" s="5" t="s">
        <v>99</v>
      </c>
      <c r="C74" s="5" t="s">
        <v>100</v>
      </c>
      <c r="D74" s="6">
        <v>10899.0</v>
      </c>
      <c r="E74" s="6">
        <v>44149.0</v>
      </c>
      <c r="F74" s="6">
        <v>3672.0</v>
      </c>
      <c r="G74" s="5">
        <f t="shared" si="1"/>
        <v>8.31728918</v>
      </c>
      <c r="H74" s="5">
        <v>871.0</v>
      </c>
      <c r="I74" s="5">
        <f t="shared" si="2"/>
        <v>1.972864618</v>
      </c>
      <c r="J74" s="6">
        <v>34890.0</v>
      </c>
      <c r="K74" s="5">
        <f t="shared" si="3"/>
        <v>79.02783755</v>
      </c>
      <c r="L74" s="6">
        <v>9259.0</v>
      </c>
      <c r="M74" s="5">
        <f t="shared" ref="M74:M151" si="6">(L74/E74)*100</f>
        <v>20.97216245</v>
      </c>
    </row>
    <row r="75" ht="15.75" customHeight="1">
      <c r="A75" s="5">
        <v>2.0</v>
      </c>
      <c r="B75" s="5" t="s">
        <v>99</v>
      </c>
      <c r="C75" s="5" t="s">
        <v>101</v>
      </c>
      <c r="D75" s="6">
        <v>14510.0</v>
      </c>
      <c r="E75" s="6">
        <v>59164.0</v>
      </c>
      <c r="F75" s="6">
        <v>6078.0</v>
      </c>
      <c r="G75" s="5">
        <f t="shared" si="1"/>
        <v>10.27313907</v>
      </c>
      <c r="H75" s="6">
        <v>2178.0</v>
      </c>
      <c r="I75" s="5">
        <f t="shared" si="2"/>
        <v>3.681292678</v>
      </c>
      <c r="J75" s="6">
        <v>42478.0</v>
      </c>
      <c r="K75" s="5">
        <f t="shared" si="3"/>
        <v>71.79703874</v>
      </c>
      <c r="L75" s="6">
        <v>16686.0</v>
      </c>
      <c r="M75" s="5">
        <f t="shared" si="6"/>
        <v>28.20296126</v>
      </c>
    </row>
    <row r="76" ht="15.75" customHeight="1">
      <c r="A76" s="5">
        <v>91.0</v>
      </c>
      <c r="B76" s="5" t="s">
        <v>102</v>
      </c>
      <c r="C76" s="5" t="s">
        <v>102</v>
      </c>
      <c r="D76" s="6">
        <v>6284.0</v>
      </c>
      <c r="E76" s="6">
        <v>28426.0</v>
      </c>
      <c r="F76" s="6">
        <v>1148.0</v>
      </c>
      <c r="G76" s="5">
        <f t="shared" si="1"/>
        <v>4.038556251</v>
      </c>
      <c r="H76" s="5">
        <v>481.0</v>
      </c>
      <c r="I76" s="5">
        <f t="shared" si="2"/>
        <v>1.692112854</v>
      </c>
      <c r="J76" s="6">
        <v>21168.0</v>
      </c>
      <c r="K76" s="5">
        <f t="shared" si="3"/>
        <v>74.46703722</v>
      </c>
      <c r="L76" s="6">
        <v>7258.0</v>
      </c>
      <c r="M76" s="5">
        <f t="shared" si="6"/>
        <v>25.53296278</v>
      </c>
    </row>
    <row r="77" ht="15.75" customHeight="1">
      <c r="A77" s="5">
        <v>92.0</v>
      </c>
      <c r="B77" s="5" t="s">
        <v>102</v>
      </c>
      <c r="C77" s="5" t="s">
        <v>103</v>
      </c>
      <c r="D77" s="6">
        <v>7007.0</v>
      </c>
      <c r="E77" s="6">
        <v>31697.0</v>
      </c>
      <c r="F77" s="6">
        <v>2295.0</v>
      </c>
      <c r="G77" s="5">
        <f t="shared" si="1"/>
        <v>7.240432849</v>
      </c>
      <c r="H77" s="5">
        <v>145.0</v>
      </c>
      <c r="I77" s="5">
        <f t="shared" si="2"/>
        <v>0.4574565416</v>
      </c>
      <c r="J77" s="6">
        <v>21993.0</v>
      </c>
      <c r="K77" s="5">
        <f t="shared" si="3"/>
        <v>69.38511531</v>
      </c>
      <c r="L77" s="6">
        <v>9704.0</v>
      </c>
      <c r="M77" s="5">
        <f t="shared" si="6"/>
        <v>30.61488469</v>
      </c>
    </row>
    <row r="78" ht="15.75" customHeight="1">
      <c r="A78" s="5">
        <v>93.0</v>
      </c>
      <c r="B78" s="5" t="s">
        <v>102</v>
      </c>
      <c r="C78" s="5" t="s">
        <v>104</v>
      </c>
      <c r="D78" s="6">
        <v>6569.0</v>
      </c>
      <c r="E78" s="6">
        <v>26593.0</v>
      </c>
      <c r="F78" s="6">
        <v>2440.0</v>
      </c>
      <c r="G78" s="5">
        <f t="shared" si="1"/>
        <v>9.175346896</v>
      </c>
      <c r="H78" s="5">
        <v>199.0</v>
      </c>
      <c r="I78" s="5">
        <f t="shared" si="2"/>
        <v>0.7483172263</v>
      </c>
      <c r="J78" s="6">
        <v>21368.0</v>
      </c>
      <c r="K78" s="5">
        <f t="shared" si="3"/>
        <v>80.35197232</v>
      </c>
      <c r="L78" s="6">
        <v>5225.0</v>
      </c>
      <c r="M78" s="5">
        <f t="shared" si="6"/>
        <v>19.64802768</v>
      </c>
    </row>
    <row r="79" ht="15.75" customHeight="1">
      <c r="A79" s="5">
        <v>95.0</v>
      </c>
      <c r="B79" s="5" t="s">
        <v>102</v>
      </c>
      <c r="C79" s="5" t="s">
        <v>105</v>
      </c>
      <c r="D79" s="6">
        <v>7948.0</v>
      </c>
      <c r="E79" s="6">
        <v>32690.0</v>
      </c>
      <c r="F79" s="6">
        <v>3665.0</v>
      </c>
      <c r="G79" s="5">
        <f t="shared" si="1"/>
        <v>11.21137963</v>
      </c>
      <c r="H79" s="5">
        <v>343.0</v>
      </c>
      <c r="I79" s="5">
        <f t="shared" si="2"/>
        <v>1.049250535</v>
      </c>
      <c r="J79" s="6">
        <v>25339.0</v>
      </c>
      <c r="K79" s="5">
        <f t="shared" si="3"/>
        <v>77.51300092</v>
      </c>
      <c r="L79" s="6">
        <v>7351.0</v>
      </c>
      <c r="M79" s="5">
        <f t="shared" si="6"/>
        <v>22.48699908</v>
      </c>
    </row>
    <row r="80" ht="15.75" customHeight="1">
      <c r="A80" s="5">
        <v>96.0</v>
      </c>
      <c r="B80" s="5" t="s">
        <v>102</v>
      </c>
      <c r="C80" s="5" t="s">
        <v>106</v>
      </c>
      <c r="D80" s="6">
        <v>6237.0</v>
      </c>
      <c r="E80" s="6">
        <v>28768.0</v>
      </c>
      <c r="F80" s="6">
        <v>1711.0</v>
      </c>
      <c r="G80" s="5">
        <f t="shared" si="1"/>
        <v>5.947580645</v>
      </c>
      <c r="H80" s="5">
        <v>349.0</v>
      </c>
      <c r="I80" s="5">
        <f t="shared" si="2"/>
        <v>1.213153504</v>
      </c>
      <c r="J80" s="6">
        <v>20371.0</v>
      </c>
      <c r="K80" s="5">
        <f t="shared" si="3"/>
        <v>70.81131813</v>
      </c>
      <c r="L80" s="6">
        <v>8397.0</v>
      </c>
      <c r="M80" s="5">
        <f t="shared" si="6"/>
        <v>29.18868187</v>
      </c>
    </row>
    <row r="81" ht="15.75" customHeight="1">
      <c r="A81" s="5">
        <v>97.0</v>
      </c>
      <c r="B81" s="5" t="s">
        <v>102</v>
      </c>
      <c r="C81" s="5" t="s">
        <v>107</v>
      </c>
      <c r="D81" s="6">
        <v>8746.0</v>
      </c>
      <c r="E81" s="6">
        <v>35780.0</v>
      </c>
      <c r="F81" s="6">
        <v>4112.0</v>
      </c>
      <c r="G81" s="5">
        <f t="shared" si="1"/>
        <v>11.49245388</v>
      </c>
      <c r="H81" s="5">
        <v>266.0</v>
      </c>
      <c r="I81" s="5">
        <f t="shared" si="2"/>
        <v>0.743432085</v>
      </c>
      <c r="J81" s="6">
        <v>28923.0</v>
      </c>
      <c r="K81" s="5">
        <f t="shared" si="3"/>
        <v>80.83566238</v>
      </c>
      <c r="L81" s="6">
        <v>6857.0</v>
      </c>
      <c r="M81" s="5">
        <f t="shared" si="6"/>
        <v>19.16433762</v>
      </c>
    </row>
    <row r="82" ht="15.75" customHeight="1">
      <c r="A82" s="5">
        <v>99.0</v>
      </c>
      <c r="B82" s="5" t="s">
        <v>102</v>
      </c>
      <c r="C82" s="5" t="s">
        <v>108</v>
      </c>
      <c r="D82" s="6">
        <v>5459.0</v>
      </c>
      <c r="E82" s="6">
        <v>20958.0</v>
      </c>
      <c r="F82" s="5">
        <v>625.0</v>
      </c>
      <c r="G82" s="5">
        <f t="shared" si="1"/>
        <v>2.982154786</v>
      </c>
      <c r="H82" s="5">
        <v>159.0</v>
      </c>
      <c r="I82" s="5">
        <f t="shared" si="2"/>
        <v>0.7586601775</v>
      </c>
      <c r="J82" s="6">
        <v>17371.0</v>
      </c>
      <c r="K82" s="5">
        <f t="shared" si="3"/>
        <v>82.88481725</v>
      </c>
      <c r="L82" s="6">
        <v>3587.0</v>
      </c>
      <c r="M82" s="5">
        <f t="shared" si="6"/>
        <v>17.11518275</v>
      </c>
    </row>
    <row r="83" ht="15.75" customHeight="1">
      <c r="A83" s="5">
        <v>133.0</v>
      </c>
      <c r="B83" s="5" t="s">
        <v>109</v>
      </c>
      <c r="C83" s="5" t="s">
        <v>110</v>
      </c>
      <c r="D83" s="6">
        <v>13387.0</v>
      </c>
      <c r="E83" s="6">
        <v>57310.0</v>
      </c>
      <c r="F83" s="6">
        <v>8245.0</v>
      </c>
      <c r="G83" s="5">
        <f t="shared" si="1"/>
        <v>14.38666899</v>
      </c>
      <c r="H83" s="5">
        <v>890.0</v>
      </c>
      <c r="I83" s="5">
        <f t="shared" si="2"/>
        <v>1.552957599</v>
      </c>
      <c r="J83" s="6">
        <v>43087.0</v>
      </c>
      <c r="K83" s="5">
        <f t="shared" si="3"/>
        <v>75.18234165</v>
      </c>
      <c r="L83" s="6">
        <v>14223.0</v>
      </c>
      <c r="M83" s="5">
        <f t="shared" si="6"/>
        <v>24.81765835</v>
      </c>
    </row>
    <row r="84" ht="15.75" customHeight="1">
      <c r="A84" s="5">
        <v>134.0</v>
      </c>
      <c r="B84" s="5" t="s">
        <v>109</v>
      </c>
      <c r="C84" s="5" t="s">
        <v>111</v>
      </c>
      <c r="D84" s="6">
        <v>6248.0</v>
      </c>
      <c r="E84" s="6">
        <v>26296.0</v>
      </c>
      <c r="F84" s="6">
        <v>7884.0</v>
      </c>
      <c r="G84" s="5">
        <f t="shared" si="1"/>
        <v>29.98174627</v>
      </c>
      <c r="H84" s="5">
        <v>380.0</v>
      </c>
      <c r="I84" s="5">
        <f t="shared" si="2"/>
        <v>1.445086705</v>
      </c>
      <c r="J84" s="6">
        <v>20065.0</v>
      </c>
      <c r="K84" s="5">
        <f t="shared" si="3"/>
        <v>76.30438089</v>
      </c>
      <c r="L84" s="6">
        <v>6231.0</v>
      </c>
      <c r="M84" s="5">
        <f t="shared" si="6"/>
        <v>23.69561911</v>
      </c>
    </row>
    <row r="85" ht="15.75" customHeight="1">
      <c r="A85" s="5">
        <v>135.0</v>
      </c>
      <c r="B85" s="5" t="s">
        <v>109</v>
      </c>
      <c r="C85" s="5" t="s">
        <v>112</v>
      </c>
      <c r="D85" s="6">
        <v>12482.0</v>
      </c>
      <c r="E85" s="6">
        <v>51033.0</v>
      </c>
      <c r="F85" s="6">
        <v>4704.0</v>
      </c>
      <c r="G85" s="5">
        <f t="shared" si="1"/>
        <v>9.217565105</v>
      </c>
      <c r="H85" s="5">
        <v>874.0</v>
      </c>
      <c r="I85" s="5">
        <f t="shared" si="2"/>
        <v>1.712617326</v>
      </c>
      <c r="J85" s="6">
        <v>39900.0</v>
      </c>
      <c r="K85" s="5">
        <f t="shared" si="3"/>
        <v>78.18470402</v>
      </c>
      <c r="L85" s="6">
        <v>11133.0</v>
      </c>
      <c r="M85" s="5">
        <f t="shared" si="6"/>
        <v>21.81529598</v>
      </c>
    </row>
    <row r="86" ht="15.75" customHeight="1">
      <c r="A86" s="5">
        <v>136.0</v>
      </c>
      <c r="B86" s="5" t="s">
        <v>109</v>
      </c>
      <c r="C86" s="5" t="s">
        <v>113</v>
      </c>
      <c r="D86" s="6">
        <v>14704.0</v>
      </c>
      <c r="E86" s="6">
        <v>61858.0</v>
      </c>
      <c r="F86" s="6">
        <v>3075.0</v>
      </c>
      <c r="G86" s="5">
        <f t="shared" si="1"/>
        <v>4.971062757</v>
      </c>
      <c r="H86" s="5">
        <v>704.0</v>
      </c>
      <c r="I86" s="5">
        <f t="shared" si="2"/>
        <v>1.138090465</v>
      </c>
      <c r="J86" s="6">
        <v>46722.0</v>
      </c>
      <c r="K86" s="5">
        <f t="shared" si="3"/>
        <v>75.531055</v>
      </c>
      <c r="L86" s="6">
        <v>15136.0</v>
      </c>
      <c r="M86" s="5">
        <f t="shared" si="6"/>
        <v>24.468945</v>
      </c>
    </row>
    <row r="87" ht="15.75" customHeight="1">
      <c r="A87" s="5">
        <v>137.0</v>
      </c>
      <c r="B87" s="5" t="s">
        <v>109</v>
      </c>
      <c r="C87" s="5" t="s">
        <v>114</v>
      </c>
      <c r="D87" s="6">
        <v>13413.0</v>
      </c>
      <c r="E87" s="6">
        <v>54205.0</v>
      </c>
      <c r="F87" s="6">
        <v>3771.0</v>
      </c>
      <c r="G87" s="5">
        <f t="shared" si="1"/>
        <v>6.956922793</v>
      </c>
      <c r="H87" s="5">
        <v>386.0</v>
      </c>
      <c r="I87" s="5">
        <f t="shared" si="2"/>
        <v>0.7121114288</v>
      </c>
      <c r="J87" s="6">
        <v>44122.0</v>
      </c>
      <c r="K87" s="5">
        <f t="shared" si="3"/>
        <v>81.39839498</v>
      </c>
      <c r="L87" s="6">
        <v>10083.0</v>
      </c>
      <c r="M87" s="5">
        <f t="shared" si="6"/>
        <v>18.60160502</v>
      </c>
    </row>
    <row r="88" ht="15.75" customHeight="1">
      <c r="A88" s="5">
        <v>138.0</v>
      </c>
      <c r="B88" s="5" t="s">
        <v>109</v>
      </c>
      <c r="C88" s="5" t="s">
        <v>115</v>
      </c>
      <c r="D88" s="6">
        <v>12111.0</v>
      </c>
      <c r="E88" s="6">
        <v>48990.0</v>
      </c>
      <c r="F88" s="6">
        <v>4823.0</v>
      </c>
      <c r="G88" s="5">
        <f t="shared" si="1"/>
        <v>9.844866299</v>
      </c>
      <c r="H88" s="6">
        <v>1398.0</v>
      </c>
      <c r="I88" s="5">
        <f t="shared" si="2"/>
        <v>2.853643601</v>
      </c>
      <c r="J88" s="6">
        <v>38352.0</v>
      </c>
      <c r="K88" s="5">
        <f t="shared" si="3"/>
        <v>78.28536436</v>
      </c>
      <c r="L88" s="6">
        <v>10638.0</v>
      </c>
      <c r="M88" s="5">
        <f t="shared" si="6"/>
        <v>21.71463564</v>
      </c>
    </row>
    <row r="89" ht="15.75" customHeight="1">
      <c r="A89" s="5">
        <v>139.0</v>
      </c>
      <c r="B89" s="5" t="s">
        <v>109</v>
      </c>
      <c r="C89" s="5" t="s">
        <v>116</v>
      </c>
      <c r="D89" s="6">
        <v>12478.0</v>
      </c>
      <c r="E89" s="6">
        <v>51642.0</v>
      </c>
      <c r="F89" s="6">
        <v>6834.0</v>
      </c>
      <c r="G89" s="5">
        <f t="shared" si="1"/>
        <v>13.23341466</v>
      </c>
      <c r="H89" s="6">
        <v>1144.0</v>
      </c>
      <c r="I89" s="5">
        <f t="shared" si="2"/>
        <v>2.215251152</v>
      </c>
      <c r="J89" s="6">
        <v>40709.0</v>
      </c>
      <c r="K89" s="5">
        <f t="shared" si="3"/>
        <v>78.82924751</v>
      </c>
      <c r="L89" s="6">
        <v>10933.0</v>
      </c>
      <c r="M89" s="5">
        <f t="shared" si="6"/>
        <v>21.17075249</v>
      </c>
    </row>
    <row r="90" ht="15.75" customHeight="1">
      <c r="A90" s="5">
        <v>140.0</v>
      </c>
      <c r="B90" s="5" t="s">
        <v>109</v>
      </c>
      <c r="C90" s="5" t="s">
        <v>117</v>
      </c>
      <c r="D90" s="6">
        <v>13038.0</v>
      </c>
      <c r="E90" s="6">
        <v>52831.0</v>
      </c>
      <c r="F90" s="6">
        <v>7986.0</v>
      </c>
      <c r="G90" s="5">
        <f t="shared" si="1"/>
        <v>15.116125</v>
      </c>
      <c r="H90" s="5">
        <v>705.0</v>
      </c>
      <c r="I90" s="5">
        <f t="shared" si="2"/>
        <v>1.334443792</v>
      </c>
      <c r="J90" s="6">
        <v>41425.0</v>
      </c>
      <c r="K90" s="5">
        <f t="shared" si="3"/>
        <v>78.41040298</v>
      </c>
      <c r="L90" s="6">
        <v>11406.0</v>
      </c>
      <c r="M90" s="5">
        <f t="shared" si="6"/>
        <v>21.58959702</v>
      </c>
    </row>
    <row r="91" ht="15.75" customHeight="1">
      <c r="A91" s="5">
        <v>141.0</v>
      </c>
      <c r="B91" s="5" t="s">
        <v>109</v>
      </c>
      <c r="C91" s="5" t="s">
        <v>118</v>
      </c>
      <c r="D91" s="6">
        <v>8205.0</v>
      </c>
      <c r="E91" s="6">
        <v>33472.0</v>
      </c>
      <c r="F91" s="6">
        <v>5313.0</v>
      </c>
      <c r="G91" s="5">
        <f t="shared" si="1"/>
        <v>15.87296845</v>
      </c>
      <c r="H91" s="6">
        <v>1379.0</v>
      </c>
      <c r="I91" s="5">
        <f t="shared" si="2"/>
        <v>4.119861377</v>
      </c>
      <c r="J91" s="6">
        <v>27153.0</v>
      </c>
      <c r="K91" s="5">
        <f t="shared" si="3"/>
        <v>81.12153442</v>
      </c>
      <c r="L91" s="6">
        <v>6589.0</v>
      </c>
      <c r="M91" s="5">
        <f t="shared" si="6"/>
        <v>19.68510994</v>
      </c>
    </row>
    <row r="92" ht="15.75" customHeight="1">
      <c r="A92" s="5">
        <v>142.0</v>
      </c>
      <c r="B92" s="5" t="s">
        <v>119</v>
      </c>
      <c r="C92" s="5" t="s">
        <v>120</v>
      </c>
      <c r="D92" s="6">
        <v>5591.0</v>
      </c>
      <c r="E92" s="6">
        <v>24089.0</v>
      </c>
      <c r="F92" s="6">
        <v>1693.0</v>
      </c>
      <c r="G92" s="5">
        <f t="shared" si="1"/>
        <v>7.028104114</v>
      </c>
      <c r="H92" s="5">
        <v>263.0</v>
      </c>
      <c r="I92" s="5">
        <f t="shared" si="2"/>
        <v>1.091784632</v>
      </c>
      <c r="J92" s="6">
        <v>18167.0</v>
      </c>
      <c r="K92" s="5">
        <f t="shared" si="3"/>
        <v>75.41616505</v>
      </c>
      <c r="L92" s="6">
        <v>5922.0</v>
      </c>
      <c r="M92" s="5">
        <f t="shared" si="6"/>
        <v>24.58383495</v>
      </c>
    </row>
    <row r="93" ht="15.75" customHeight="1">
      <c r="A93" s="5">
        <v>143.0</v>
      </c>
      <c r="B93" s="5" t="s">
        <v>119</v>
      </c>
      <c r="C93" s="5" t="s">
        <v>121</v>
      </c>
      <c r="D93" s="6">
        <v>12324.0</v>
      </c>
      <c r="E93" s="6">
        <v>52527.0</v>
      </c>
      <c r="F93" s="6">
        <v>1865.0</v>
      </c>
      <c r="G93" s="5">
        <f t="shared" si="1"/>
        <v>3.550554953</v>
      </c>
      <c r="H93" s="5">
        <v>208.0</v>
      </c>
      <c r="I93" s="5">
        <f t="shared" si="2"/>
        <v>0.3959868258</v>
      </c>
      <c r="J93" s="6">
        <v>39931.0</v>
      </c>
      <c r="K93" s="5">
        <f t="shared" si="3"/>
        <v>76.01995164</v>
      </c>
      <c r="L93" s="6">
        <v>12596.0</v>
      </c>
      <c r="M93" s="5">
        <f t="shared" si="6"/>
        <v>23.98004836</v>
      </c>
    </row>
    <row r="94" ht="15.75" customHeight="1">
      <c r="A94" s="5">
        <v>144.0</v>
      </c>
      <c r="B94" s="5" t="s">
        <v>119</v>
      </c>
      <c r="C94" s="5" t="s">
        <v>122</v>
      </c>
      <c r="D94" s="6">
        <v>8075.0</v>
      </c>
      <c r="E94" s="6">
        <v>34190.0</v>
      </c>
      <c r="F94" s="6">
        <v>2095.0</v>
      </c>
      <c r="G94" s="5">
        <f t="shared" si="1"/>
        <v>6.127522667</v>
      </c>
      <c r="H94" s="5">
        <v>662.0</v>
      </c>
      <c r="I94" s="5">
        <f t="shared" si="2"/>
        <v>1.936238666</v>
      </c>
      <c r="J94" s="6">
        <v>26737.0</v>
      </c>
      <c r="K94" s="5">
        <f t="shared" si="3"/>
        <v>78.20122843</v>
      </c>
      <c r="L94" s="6">
        <v>7453.0</v>
      </c>
      <c r="M94" s="5">
        <f t="shared" si="6"/>
        <v>21.79877157</v>
      </c>
    </row>
    <row r="95" ht="15.75" customHeight="1">
      <c r="A95" s="5">
        <v>86.0</v>
      </c>
      <c r="B95" s="5" t="s">
        <v>123</v>
      </c>
      <c r="C95" s="5" t="s">
        <v>123</v>
      </c>
      <c r="D95" s="6">
        <v>6802.0</v>
      </c>
      <c r="E95" s="6">
        <v>27719.0</v>
      </c>
      <c r="F95" s="6">
        <v>1471.0</v>
      </c>
      <c r="G95" s="5">
        <f t="shared" si="1"/>
        <v>5.306829251</v>
      </c>
      <c r="H95" s="5">
        <v>233.0</v>
      </c>
      <c r="I95" s="5">
        <f t="shared" si="2"/>
        <v>0.8405786645</v>
      </c>
      <c r="J95" s="6">
        <v>22264.0</v>
      </c>
      <c r="K95" s="5">
        <f t="shared" si="3"/>
        <v>80.32035788</v>
      </c>
      <c r="L95" s="6">
        <v>5455.0</v>
      </c>
      <c r="M95" s="5">
        <f t="shared" si="6"/>
        <v>19.67964212</v>
      </c>
    </row>
    <row r="96" ht="15.75" customHeight="1">
      <c r="A96" s="5">
        <v>88.0</v>
      </c>
      <c r="B96" s="5" t="s">
        <v>123</v>
      </c>
      <c r="C96" s="5" t="s">
        <v>124</v>
      </c>
      <c r="D96" s="6">
        <v>9009.0</v>
      </c>
      <c r="E96" s="6">
        <v>36526.0</v>
      </c>
      <c r="F96" s="6">
        <v>4266.0</v>
      </c>
      <c r="G96" s="5">
        <f t="shared" si="1"/>
        <v>11.67935169</v>
      </c>
      <c r="H96" s="5">
        <v>615.0</v>
      </c>
      <c r="I96" s="5">
        <f t="shared" si="2"/>
        <v>1.683732136</v>
      </c>
      <c r="J96" s="6">
        <v>29288.0</v>
      </c>
      <c r="K96" s="5">
        <f t="shared" si="3"/>
        <v>80.18397854</v>
      </c>
      <c r="L96" s="6">
        <v>7238.0</v>
      </c>
      <c r="M96" s="5">
        <f t="shared" si="6"/>
        <v>19.81602146</v>
      </c>
    </row>
    <row r="97" ht="15.75" customHeight="1">
      <c r="A97" s="5">
        <v>89.0</v>
      </c>
      <c r="B97" s="5" t="s">
        <v>123</v>
      </c>
      <c r="C97" s="5" t="s">
        <v>125</v>
      </c>
      <c r="D97" s="6">
        <v>8513.0</v>
      </c>
      <c r="E97" s="6">
        <v>34664.0</v>
      </c>
      <c r="F97" s="6">
        <v>2658.0</v>
      </c>
      <c r="G97" s="5">
        <f t="shared" si="1"/>
        <v>7.667897531</v>
      </c>
      <c r="H97" s="5">
        <v>156.0</v>
      </c>
      <c r="I97" s="5">
        <f t="shared" si="2"/>
        <v>0.450034618</v>
      </c>
      <c r="J97" s="6">
        <v>27695.0</v>
      </c>
      <c r="K97" s="5">
        <f t="shared" si="3"/>
        <v>79.89556889</v>
      </c>
      <c r="L97" s="6">
        <v>6969.0</v>
      </c>
      <c r="M97" s="5">
        <f t="shared" si="6"/>
        <v>20.10443111</v>
      </c>
    </row>
    <row r="98" ht="15.75" customHeight="1">
      <c r="A98" s="5">
        <v>90.0</v>
      </c>
      <c r="B98" s="5" t="s">
        <v>123</v>
      </c>
      <c r="C98" s="5" t="s">
        <v>126</v>
      </c>
      <c r="D98" s="6">
        <v>8218.0</v>
      </c>
      <c r="E98" s="6">
        <v>34899.0</v>
      </c>
      <c r="F98" s="6">
        <v>4386.0</v>
      </c>
      <c r="G98" s="5">
        <f t="shared" si="1"/>
        <v>12.56769535</v>
      </c>
      <c r="H98" s="5">
        <v>122.0</v>
      </c>
      <c r="I98" s="5">
        <f t="shared" si="2"/>
        <v>0.3495802172</v>
      </c>
      <c r="J98" s="6">
        <v>27164.0</v>
      </c>
      <c r="K98" s="5">
        <f t="shared" si="3"/>
        <v>77.83604115</v>
      </c>
      <c r="L98" s="6">
        <v>7735.0</v>
      </c>
      <c r="M98" s="5">
        <f t="shared" si="6"/>
        <v>22.16395885</v>
      </c>
    </row>
    <row r="99" ht="15.75" customHeight="1">
      <c r="A99" s="5">
        <v>50.0</v>
      </c>
      <c r="B99" s="5" t="s">
        <v>127</v>
      </c>
      <c r="C99" s="5" t="s">
        <v>128</v>
      </c>
      <c r="D99" s="6">
        <v>5841.0</v>
      </c>
      <c r="E99" s="6">
        <v>30615.0</v>
      </c>
      <c r="F99" s="6">
        <v>2034.0</v>
      </c>
      <c r="G99" s="5">
        <f t="shared" si="1"/>
        <v>6.643802058</v>
      </c>
      <c r="H99" s="5">
        <v>130.0</v>
      </c>
      <c r="I99" s="5">
        <f t="shared" si="2"/>
        <v>0.4246284501</v>
      </c>
      <c r="J99" s="6">
        <v>23416.0</v>
      </c>
      <c r="K99" s="5">
        <f t="shared" si="3"/>
        <v>76.48538298</v>
      </c>
      <c r="L99" s="6">
        <v>7199.0</v>
      </c>
      <c r="M99" s="5">
        <f t="shared" si="6"/>
        <v>23.51461702</v>
      </c>
    </row>
    <row r="100" ht="15.75" customHeight="1">
      <c r="A100" s="5">
        <v>51.0</v>
      </c>
      <c r="B100" s="5" t="s">
        <v>127</v>
      </c>
      <c r="C100" s="5" t="s">
        <v>129</v>
      </c>
      <c r="D100" s="6">
        <v>6722.0</v>
      </c>
      <c r="E100" s="6">
        <v>35729.0</v>
      </c>
      <c r="F100" s="5">
        <v>678.0</v>
      </c>
      <c r="G100" s="5">
        <f t="shared" si="1"/>
        <v>1.897618181</v>
      </c>
      <c r="H100" s="5">
        <v>40.0</v>
      </c>
      <c r="I100" s="5">
        <f t="shared" si="2"/>
        <v>0.111953875</v>
      </c>
      <c r="J100" s="6">
        <v>27327.0</v>
      </c>
      <c r="K100" s="5">
        <f t="shared" si="3"/>
        <v>76.48408856</v>
      </c>
      <c r="L100" s="6">
        <v>8402.0</v>
      </c>
      <c r="M100" s="5">
        <f t="shared" si="6"/>
        <v>23.51591144</v>
      </c>
    </row>
    <row r="101" ht="15.75" customHeight="1">
      <c r="A101" s="5">
        <v>63.0</v>
      </c>
      <c r="B101" s="5" t="s">
        <v>127</v>
      </c>
      <c r="C101" s="5" t="s">
        <v>130</v>
      </c>
      <c r="D101" s="6">
        <v>7263.0</v>
      </c>
      <c r="E101" s="6">
        <v>37129.0</v>
      </c>
      <c r="F101" s="5">
        <v>802.0</v>
      </c>
      <c r="G101" s="5">
        <f t="shared" si="1"/>
        <v>2.160036629</v>
      </c>
      <c r="H101" s="5">
        <v>21.0</v>
      </c>
      <c r="I101" s="5">
        <f t="shared" si="2"/>
        <v>0.05655956261</v>
      </c>
      <c r="J101" s="6">
        <v>22527.0</v>
      </c>
      <c r="K101" s="5">
        <f t="shared" si="3"/>
        <v>60.6722508</v>
      </c>
      <c r="L101" s="6">
        <v>14602.0</v>
      </c>
      <c r="M101" s="5">
        <f t="shared" si="6"/>
        <v>39.3277492</v>
      </c>
    </row>
    <row r="102" ht="15.75" customHeight="1">
      <c r="A102" s="5">
        <v>77.0</v>
      </c>
      <c r="B102" s="5" t="s">
        <v>127</v>
      </c>
      <c r="C102" s="5" t="s">
        <v>131</v>
      </c>
      <c r="D102" s="6">
        <v>8247.0</v>
      </c>
      <c r="E102" s="6">
        <v>40798.0</v>
      </c>
      <c r="F102" s="6">
        <v>3055.0</v>
      </c>
      <c r="G102" s="5">
        <f t="shared" si="1"/>
        <v>7.488112162</v>
      </c>
      <c r="H102" s="5">
        <v>196.0</v>
      </c>
      <c r="I102" s="5">
        <f t="shared" si="2"/>
        <v>0.4804157067</v>
      </c>
      <c r="J102" s="6">
        <v>28625.0</v>
      </c>
      <c r="K102" s="5">
        <f t="shared" si="3"/>
        <v>70.16275308</v>
      </c>
      <c r="L102" s="6">
        <v>12173.0</v>
      </c>
      <c r="M102" s="5">
        <f t="shared" si="6"/>
        <v>29.83724692</v>
      </c>
    </row>
    <row r="103" ht="15.75" customHeight="1">
      <c r="A103" s="5">
        <v>78.0</v>
      </c>
      <c r="B103" s="5" t="s">
        <v>127</v>
      </c>
      <c r="C103" s="5" t="s">
        <v>132</v>
      </c>
      <c r="D103" s="6">
        <v>4949.0</v>
      </c>
      <c r="E103" s="6">
        <v>22309.0</v>
      </c>
      <c r="F103" s="6">
        <v>2848.0</v>
      </c>
      <c r="G103" s="5">
        <f t="shared" si="1"/>
        <v>12.76614819</v>
      </c>
      <c r="H103" s="5">
        <v>99.0</v>
      </c>
      <c r="I103" s="5">
        <f t="shared" si="2"/>
        <v>0.4437670895</v>
      </c>
      <c r="J103" s="6">
        <v>17914.0</v>
      </c>
      <c r="K103" s="5">
        <f t="shared" si="3"/>
        <v>80.29943072</v>
      </c>
      <c r="L103" s="6">
        <v>4395.0</v>
      </c>
      <c r="M103" s="5">
        <f t="shared" si="6"/>
        <v>19.70056928</v>
      </c>
    </row>
    <row r="104" ht="15.75" customHeight="1">
      <c r="A104" s="5">
        <v>113.0</v>
      </c>
      <c r="B104" s="5" t="s">
        <v>133</v>
      </c>
      <c r="C104" s="5" t="s">
        <v>134</v>
      </c>
      <c r="D104" s="6">
        <v>19378.0</v>
      </c>
      <c r="E104" s="6">
        <v>78284.0</v>
      </c>
      <c r="F104" s="6">
        <v>5492.0</v>
      </c>
      <c r="G104" s="5">
        <f t="shared" si="1"/>
        <v>7.015482091</v>
      </c>
      <c r="H104" s="6">
        <v>2010.0</v>
      </c>
      <c r="I104" s="5">
        <f t="shared" si="2"/>
        <v>2.567574472</v>
      </c>
      <c r="J104" s="6">
        <v>56613.0</v>
      </c>
      <c r="K104" s="5">
        <f t="shared" si="3"/>
        <v>72.31745951</v>
      </c>
      <c r="L104" s="6">
        <v>21671.0</v>
      </c>
      <c r="M104" s="5">
        <f t="shared" si="6"/>
        <v>27.68254049</v>
      </c>
    </row>
    <row r="105" ht="15.75" customHeight="1">
      <c r="A105" s="5">
        <v>125.0</v>
      </c>
      <c r="B105" s="5" t="s">
        <v>135</v>
      </c>
      <c r="C105" s="5" t="s">
        <v>136</v>
      </c>
      <c r="D105" s="6">
        <v>13135.0</v>
      </c>
      <c r="E105" s="6">
        <v>58278.0</v>
      </c>
      <c r="F105" s="6">
        <v>5222.0</v>
      </c>
      <c r="G105" s="5">
        <f t="shared" si="1"/>
        <v>8.960499674</v>
      </c>
      <c r="H105" s="5">
        <v>663.0</v>
      </c>
      <c r="I105" s="5">
        <f t="shared" si="2"/>
        <v>1.137650571</v>
      </c>
      <c r="J105" s="6">
        <v>36626.0</v>
      </c>
      <c r="K105" s="5">
        <f t="shared" si="3"/>
        <v>62.84704348</v>
      </c>
      <c r="L105" s="6">
        <v>21652.0</v>
      </c>
      <c r="M105" s="5">
        <f t="shared" si="6"/>
        <v>37.15295652</v>
      </c>
    </row>
    <row r="106" ht="15.75" customHeight="1">
      <c r="A106" s="5">
        <v>126.0</v>
      </c>
      <c r="B106" s="5" t="s">
        <v>135</v>
      </c>
      <c r="C106" s="5" t="s">
        <v>137</v>
      </c>
      <c r="D106" s="6">
        <v>13491.0</v>
      </c>
      <c r="E106" s="6">
        <v>56774.0</v>
      </c>
      <c r="F106" s="6">
        <v>3841.0</v>
      </c>
      <c r="G106" s="5">
        <f t="shared" si="1"/>
        <v>6.765420791</v>
      </c>
      <c r="H106" s="5">
        <v>596.0</v>
      </c>
      <c r="I106" s="5">
        <f t="shared" si="2"/>
        <v>1.049776306</v>
      </c>
      <c r="J106" s="6">
        <v>39108.0</v>
      </c>
      <c r="K106" s="5">
        <f t="shared" si="3"/>
        <v>68.88364392</v>
      </c>
      <c r="L106" s="6">
        <v>17666.0</v>
      </c>
      <c r="M106" s="5">
        <f t="shared" si="6"/>
        <v>31.11635608</v>
      </c>
    </row>
    <row r="107" ht="15.75" customHeight="1">
      <c r="A107" s="5">
        <v>127.0</v>
      </c>
      <c r="B107" s="5" t="s">
        <v>135</v>
      </c>
      <c r="C107" s="5" t="s">
        <v>138</v>
      </c>
      <c r="D107" s="6">
        <v>12356.0</v>
      </c>
      <c r="E107" s="6">
        <v>48437.0</v>
      </c>
      <c r="F107" s="6">
        <v>3918.0</v>
      </c>
      <c r="G107" s="5">
        <f t="shared" si="1"/>
        <v>8.088857691</v>
      </c>
      <c r="H107" s="5">
        <v>679.0</v>
      </c>
      <c r="I107" s="5">
        <f t="shared" si="2"/>
        <v>1.401820922</v>
      </c>
      <c r="J107" s="6">
        <v>35903.0</v>
      </c>
      <c r="K107" s="5">
        <f t="shared" si="3"/>
        <v>74.12308772</v>
      </c>
      <c r="L107" s="6">
        <v>12534.0</v>
      </c>
      <c r="M107" s="5">
        <f t="shared" si="6"/>
        <v>25.87691228</v>
      </c>
    </row>
    <row r="108" ht="15.75" customHeight="1">
      <c r="A108" s="5">
        <v>128.0</v>
      </c>
      <c r="B108" s="5" t="s">
        <v>135</v>
      </c>
      <c r="C108" s="5" t="s">
        <v>139</v>
      </c>
      <c r="D108" s="6">
        <v>14016.0</v>
      </c>
      <c r="E108" s="6">
        <v>55187.0</v>
      </c>
      <c r="F108" s="6">
        <v>3726.0</v>
      </c>
      <c r="G108" s="5">
        <f t="shared" si="1"/>
        <v>6.751590048</v>
      </c>
      <c r="H108" s="6">
        <v>1382.0</v>
      </c>
      <c r="I108" s="5">
        <f t="shared" si="2"/>
        <v>2.504212949</v>
      </c>
      <c r="J108" s="6">
        <v>40296.0</v>
      </c>
      <c r="K108" s="5">
        <f t="shared" si="3"/>
        <v>73.01719608</v>
      </c>
      <c r="L108" s="6">
        <v>14891.0</v>
      </c>
      <c r="M108" s="5">
        <f t="shared" si="6"/>
        <v>26.98280392</v>
      </c>
    </row>
    <row r="109" ht="15.75" customHeight="1">
      <c r="A109" s="5">
        <v>129.0</v>
      </c>
      <c r="B109" s="5" t="s">
        <v>135</v>
      </c>
      <c r="C109" s="5" t="s">
        <v>140</v>
      </c>
      <c r="D109" s="6">
        <v>13394.0</v>
      </c>
      <c r="E109" s="6">
        <v>52956.0</v>
      </c>
      <c r="F109" s="6">
        <v>3785.0</v>
      </c>
      <c r="G109" s="5">
        <f t="shared" si="1"/>
        <v>7.14744316</v>
      </c>
      <c r="H109" s="6">
        <v>1362.0</v>
      </c>
      <c r="I109" s="5">
        <f t="shared" si="2"/>
        <v>2.571946522</v>
      </c>
      <c r="J109" s="6">
        <v>37379.0</v>
      </c>
      <c r="K109" s="5">
        <f t="shared" si="3"/>
        <v>70.58501397</v>
      </c>
      <c r="L109" s="6">
        <v>15577.0</v>
      </c>
      <c r="M109" s="5">
        <f t="shared" si="6"/>
        <v>29.41498603</v>
      </c>
    </row>
    <row r="110" ht="15.75" customHeight="1">
      <c r="A110" s="5">
        <v>130.0</v>
      </c>
      <c r="B110" s="5" t="s">
        <v>135</v>
      </c>
      <c r="C110" s="5" t="s">
        <v>141</v>
      </c>
      <c r="D110" s="6">
        <v>17160.0</v>
      </c>
      <c r="E110" s="6">
        <v>67032.0</v>
      </c>
      <c r="F110" s="6">
        <v>4766.0</v>
      </c>
      <c r="G110" s="5">
        <f t="shared" si="1"/>
        <v>7.110036997</v>
      </c>
      <c r="H110" s="5">
        <v>726.0</v>
      </c>
      <c r="I110" s="5">
        <f t="shared" si="2"/>
        <v>1.083064805</v>
      </c>
      <c r="J110" s="6">
        <v>49609.0</v>
      </c>
      <c r="K110" s="5">
        <f t="shared" si="3"/>
        <v>74.00793651</v>
      </c>
      <c r="L110" s="6">
        <v>17423.0</v>
      </c>
      <c r="M110" s="5">
        <f t="shared" si="6"/>
        <v>25.99206349</v>
      </c>
    </row>
    <row r="111" ht="15.75" customHeight="1">
      <c r="A111" s="5">
        <v>131.0</v>
      </c>
      <c r="B111" s="5" t="s">
        <v>135</v>
      </c>
      <c r="C111" s="5" t="s">
        <v>135</v>
      </c>
      <c r="D111" s="6">
        <v>11323.0</v>
      </c>
      <c r="E111" s="6">
        <v>44990.0</v>
      </c>
      <c r="F111" s="6">
        <v>2989.0</v>
      </c>
      <c r="G111" s="5">
        <f t="shared" si="1"/>
        <v>6.6436986</v>
      </c>
      <c r="H111" s="5">
        <v>767.0</v>
      </c>
      <c r="I111" s="5">
        <f t="shared" si="2"/>
        <v>1.704823294</v>
      </c>
      <c r="J111" s="6">
        <v>33822.0</v>
      </c>
      <c r="K111" s="5">
        <f t="shared" si="3"/>
        <v>75.17670593</v>
      </c>
      <c r="L111" s="6">
        <v>11168.0</v>
      </c>
      <c r="M111" s="5">
        <f t="shared" si="6"/>
        <v>24.82329407</v>
      </c>
    </row>
    <row r="112" ht="15.75" customHeight="1">
      <c r="A112" s="5">
        <v>132.0</v>
      </c>
      <c r="B112" s="5" t="s">
        <v>135</v>
      </c>
      <c r="C112" s="5" t="s">
        <v>142</v>
      </c>
      <c r="D112" s="6">
        <v>14942.0</v>
      </c>
      <c r="E112" s="6">
        <v>62237.0</v>
      </c>
      <c r="F112" s="6">
        <v>11574.0</v>
      </c>
      <c r="G112" s="5">
        <f t="shared" si="1"/>
        <v>18.59665472</v>
      </c>
      <c r="H112" s="6">
        <v>1023.0</v>
      </c>
      <c r="I112" s="5">
        <f t="shared" si="2"/>
        <v>1.64371676</v>
      </c>
      <c r="J112" s="6">
        <v>48568.0</v>
      </c>
      <c r="K112" s="5">
        <f t="shared" si="3"/>
        <v>78.03718046</v>
      </c>
      <c r="L112" s="6">
        <v>13669.0</v>
      </c>
      <c r="M112" s="5">
        <f t="shared" si="6"/>
        <v>21.96281954</v>
      </c>
    </row>
    <row r="113" ht="15.75" customHeight="1">
      <c r="A113" s="5">
        <v>57.0</v>
      </c>
      <c r="B113" s="5" t="s">
        <v>143</v>
      </c>
      <c r="C113" s="5" t="s">
        <v>144</v>
      </c>
      <c r="D113" s="6">
        <v>9964.0</v>
      </c>
      <c r="E113" s="6">
        <v>53631.0</v>
      </c>
      <c r="F113" s="6">
        <v>1248.0</v>
      </c>
      <c r="G113" s="5">
        <f t="shared" si="1"/>
        <v>2.327012362</v>
      </c>
      <c r="H113" s="5">
        <v>415.0</v>
      </c>
      <c r="I113" s="5">
        <f t="shared" si="2"/>
        <v>0.7738061942</v>
      </c>
      <c r="J113" s="6">
        <v>32308.0</v>
      </c>
      <c r="K113" s="5">
        <f t="shared" si="3"/>
        <v>60.24127837</v>
      </c>
      <c r="L113" s="6">
        <v>21323.0</v>
      </c>
      <c r="M113" s="5">
        <f t="shared" si="6"/>
        <v>39.75872163</v>
      </c>
    </row>
    <row r="114" ht="15.75" customHeight="1">
      <c r="A114" s="5">
        <v>59.0</v>
      </c>
      <c r="B114" s="5" t="s">
        <v>143</v>
      </c>
      <c r="C114" s="5" t="s">
        <v>145</v>
      </c>
      <c r="D114" s="6">
        <v>13104.0</v>
      </c>
      <c r="E114" s="6">
        <v>57040.0</v>
      </c>
      <c r="F114" s="6">
        <v>9727.0</v>
      </c>
      <c r="G114" s="5">
        <f t="shared" si="1"/>
        <v>17.0529453</v>
      </c>
      <c r="H114" s="6">
        <v>1402.0</v>
      </c>
      <c r="I114" s="5">
        <f t="shared" si="2"/>
        <v>2.457924264</v>
      </c>
      <c r="J114" s="6">
        <v>41610.0</v>
      </c>
      <c r="K114" s="5">
        <f t="shared" si="3"/>
        <v>72.94880785</v>
      </c>
      <c r="L114" s="6">
        <v>15430.0</v>
      </c>
      <c r="M114" s="5">
        <f t="shared" si="6"/>
        <v>27.05119215</v>
      </c>
    </row>
    <row r="115" ht="15.75" customHeight="1">
      <c r="A115" s="5">
        <v>60.0</v>
      </c>
      <c r="B115" s="5" t="s">
        <v>143</v>
      </c>
      <c r="C115" s="5" t="s">
        <v>143</v>
      </c>
      <c r="D115" s="6">
        <v>13083.0</v>
      </c>
      <c r="E115" s="6">
        <v>66846.0</v>
      </c>
      <c r="F115" s="6">
        <v>2364.0</v>
      </c>
      <c r="G115" s="5">
        <f t="shared" si="1"/>
        <v>3.53648685</v>
      </c>
      <c r="H115" s="5">
        <v>414.0</v>
      </c>
      <c r="I115" s="5">
        <f t="shared" si="2"/>
        <v>0.6193339916</v>
      </c>
      <c r="J115" s="6">
        <v>40726.0</v>
      </c>
      <c r="K115" s="5">
        <f t="shared" si="3"/>
        <v>60.92511145</v>
      </c>
      <c r="L115" s="6">
        <v>26120.0</v>
      </c>
      <c r="M115" s="5">
        <f t="shared" si="6"/>
        <v>39.07488855</v>
      </c>
    </row>
    <row r="116" ht="15.75" customHeight="1">
      <c r="A116" s="5">
        <v>61.0</v>
      </c>
      <c r="B116" s="5" t="s">
        <v>143</v>
      </c>
      <c r="C116" s="5" t="s">
        <v>146</v>
      </c>
      <c r="D116" s="6">
        <v>9040.0</v>
      </c>
      <c r="E116" s="6">
        <v>43178.0</v>
      </c>
      <c r="F116" s="6">
        <v>1377.0</v>
      </c>
      <c r="G116" s="5">
        <f t="shared" si="1"/>
        <v>3.189124091</v>
      </c>
      <c r="H116" s="5">
        <v>373.0</v>
      </c>
      <c r="I116" s="5">
        <f t="shared" si="2"/>
        <v>0.8638658576</v>
      </c>
      <c r="J116" s="6">
        <v>29882.0</v>
      </c>
      <c r="K116" s="5">
        <f t="shared" si="3"/>
        <v>69.20654037</v>
      </c>
      <c r="L116" s="6">
        <v>13836.0</v>
      </c>
      <c r="M116" s="5">
        <f t="shared" si="6"/>
        <v>32.04409653</v>
      </c>
    </row>
    <row r="117" ht="15.75" customHeight="1">
      <c r="A117" s="5">
        <v>111.0</v>
      </c>
      <c r="B117" s="5" t="s">
        <v>147</v>
      </c>
      <c r="C117" s="5" t="s">
        <v>148</v>
      </c>
      <c r="D117" s="6">
        <v>11784.0</v>
      </c>
      <c r="E117" s="6">
        <v>54122.0</v>
      </c>
      <c r="F117" s="6">
        <v>5968.0</v>
      </c>
      <c r="G117" s="5">
        <f t="shared" si="1"/>
        <v>11.02693914</v>
      </c>
      <c r="H117" s="6">
        <v>1487.0</v>
      </c>
      <c r="I117" s="5">
        <f t="shared" si="2"/>
        <v>2.747496397</v>
      </c>
      <c r="J117" s="6">
        <v>39502.0</v>
      </c>
      <c r="K117" s="5">
        <f t="shared" si="3"/>
        <v>72.9869554</v>
      </c>
      <c r="L117" s="6">
        <v>14620.0</v>
      </c>
      <c r="M117" s="5">
        <f t="shared" si="6"/>
        <v>27.0130446</v>
      </c>
    </row>
    <row r="118" ht="15.75" customHeight="1">
      <c r="A118" s="5">
        <v>112.0</v>
      </c>
      <c r="B118" s="5" t="s">
        <v>147</v>
      </c>
      <c r="C118" s="5" t="s">
        <v>149</v>
      </c>
      <c r="D118" s="6">
        <v>22527.0</v>
      </c>
      <c r="E118" s="6">
        <v>93141.0</v>
      </c>
      <c r="F118" s="6">
        <v>6574.0</v>
      </c>
      <c r="G118" s="5">
        <f t="shared" si="1"/>
        <v>7.058116189</v>
      </c>
      <c r="H118" s="6">
        <v>1867.0</v>
      </c>
      <c r="I118" s="5">
        <f t="shared" si="2"/>
        <v>2.00448782</v>
      </c>
      <c r="J118" s="6">
        <v>61981.0</v>
      </c>
      <c r="K118" s="5">
        <f t="shared" si="3"/>
        <v>66.54534523</v>
      </c>
      <c r="L118" s="6">
        <v>31160.0</v>
      </c>
      <c r="M118" s="5">
        <f t="shared" si="6"/>
        <v>33.45465477</v>
      </c>
    </row>
    <row r="119" ht="15.75" customHeight="1">
      <c r="A119" s="5">
        <v>27.0</v>
      </c>
      <c r="B119" s="5" t="s">
        <v>150</v>
      </c>
      <c r="C119" s="5" t="s">
        <v>151</v>
      </c>
      <c r="D119" s="6">
        <v>8768.0</v>
      </c>
      <c r="E119" s="6">
        <v>42758.0</v>
      </c>
      <c r="F119" s="6">
        <v>3903.0</v>
      </c>
      <c r="G119" s="5">
        <f t="shared" si="1"/>
        <v>9.128116376</v>
      </c>
      <c r="H119" s="6">
        <v>1135.0</v>
      </c>
      <c r="I119" s="5">
        <f t="shared" si="2"/>
        <v>2.654474017</v>
      </c>
      <c r="J119" s="6">
        <v>28236.0</v>
      </c>
      <c r="K119" s="5">
        <f t="shared" si="3"/>
        <v>66.03676505</v>
      </c>
      <c r="L119" s="6">
        <v>14522.0</v>
      </c>
      <c r="M119" s="5">
        <f t="shared" si="6"/>
        <v>33.96323495</v>
      </c>
    </row>
    <row r="120" ht="15.75" customHeight="1">
      <c r="A120" s="5">
        <v>33.0</v>
      </c>
      <c r="B120" s="5" t="s">
        <v>150</v>
      </c>
      <c r="C120" s="5" t="s">
        <v>152</v>
      </c>
      <c r="D120" s="6">
        <v>5060.0</v>
      </c>
      <c r="E120" s="6">
        <v>23269.0</v>
      </c>
      <c r="F120" s="5">
        <v>971.0</v>
      </c>
      <c r="G120" s="5">
        <f t="shared" si="1"/>
        <v>4.172933946</v>
      </c>
      <c r="H120" s="5">
        <v>765.0</v>
      </c>
      <c r="I120" s="5">
        <f t="shared" si="2"/>
        <v>3.28763591</v>
      </c>
      <c r="J120" s="6">
        <v>18433.0</v>
      </c>
      <c r="K120" s="5">
        <f t="shared" si="3"/>
        <v>79.21698397</v>
      </c>
      <c r="L120" s="6">
        <v>4836.0</v>
      </c>
      <c r="M120" s="5">
        <f t="shared" si="6"/>
        <v>20.78301603</v>
      </c>
    </row>
    <row r="121" ht="15.75" customHeight="1">
      <c r="A121" s="5">
        <v>11.0</v>
      </c>
      <c r="B121" s="5" t="s">
        <v>153</v>
      </c>
      <c r="C121" s="5" t="s">
        <v>154</v>
      </c>
      <c r="D121" s="6">
        <v>12332.0</v>
      </c>
      <c r="E121" s="6">
        <v>50462.0</v>
      </c>
      <c r="F121" s="6">
        <v>2385.0</v>
      </c>
      <c r="G121" s="5">
        <f t="shared" si="1"/>
        <v>4.726328723</v>
      </c>
      <c r="H121" s="5">
        <v>578.0</v>
      </c>
      <c r="I121" s="5">
        <f t="shared" si="2"/>
        <v>1.145416353</v>
      </c>
      <c r="J121" s="6">
        <v>41928.0</v>
      </c>
      <c r="K121" s="5">
        <f t="shared" si="3"/>
        <v>83.08826444</v>
      </c>
      <c r="L121" s="6">
        <v>8534.0</v>
      </c>
      <c r="M121" s="5">
        <f t="shared" si="6"/>
        <v>16.91173556</v>
      </c>
    </row>
    <row r="122" ht="15.75" customHeight="1">
      <c r="A122" s="5">
        <v>12.0</v>
      </c>
      <c r="B122" s="5" t="s">
        <v>153</v>
      </c>
      <c r="C122" s="5" t="s">
        <v>155</v>
      </c>
      <c r="D122" s="6">
        <v>19401.0</v>
      </c>
      <c r="E122" s="6">
        <v>81484.0</v>
      </c>
      <c r="F122" s="6">
        <v>6599.0</v>
      </c>
      <c r="G122" s="5">
        <f t="shared" si="1"/>
        <v>8.098522409</v>
      </c>
      <c r="H122" s="6">
        <v>4094.0</v>
      </c>
      <c r="I122" s="5">
        <f t="shared" si="2"/>
        <v>5.024299249</v>
      </c>
      <c r="J122" s="6">
        <v>58101.0</v>
      </c>
      <c r="K122" s="5">
        <f t="shared" si="3"/>
        <v>71.3035688</v>
      </c>
      <c r="L122" s="6">
        <v>23383.0</v>
      </c>
      <c r="M122" s="5">
        <f t="shared" si="6"/>
        <v>28.6964312</v>
      </c>
    </row>
    <row r="123" ht="15.75" customHeight="1">
      <c r="A123" s="5">
        <v>17.0</v>
      </c>
      <c r="B123" s="5" t="s">
        <v>153</v>
      </c>
      <c r="C123" s="5" t="s">
        <v>156</v>
      </c>
      <c r="D123" s="6">
        <v>8390.0</v>
      </c>
      <c r="E123" s="6">
        <v>33864.0</v>
      </c>
      <c r="F123" s="6">
        <v>1087.0</v>
      </c>
      <c r="G123" s="5">
        <f t="shared" si="1"/>
        <v>3.209898417</v>
      </c>
      <c r="H123" s="5">
        <v>212.0</v>
      </c>
      <c r="I123" s="5">
        <f t="shared" si="2"/>
        <v>0.6260335459</v>
      </c>
      <c r="J123" s="6">
        <v>28007.0</v>
      </c>
      <c r="K123" s="5">
        <f t="shared" si="3"/>
        <v>82.7043468</v>
      </c>
      <c r="L123" s="6">
        <v>5857.0</v>
      </c>
      <c r="M123" s="5">
        <f t="shared" si="6"/>
        <v>17.2956532</v>
      </c>
    </row>
    <row r="124" ht="15.75" customHeight="1">
      <c r="A124" s="5">
        <v>18.0</v>
      </c>
      <c r="B124" s="5" t="s">
        <v>153</v>
      </c>
      <c r="C124" s="5" t="s">
        <v>157</v>
      </c>
      <c r="D124" s="6">
        <v>5758.0</v>
      </c>
      <c r="E124" s="6">
        <v>25242.0</v>
      </c>
      <c r="F124" s="6">
        <v>2580.0</v>
      </c>
      <c r="G124" s="5">
        <f t="shared" si="1"/>
        <v>10.22106014</v>
      </c>
      <c r="H124" s="5">
        <v>181.0</v>
      </c>
      <c r="I124" s="5">
        <f t="shared" si="2"/>
        <v>0.7170588701</v>
      </c>
      <c r="J124" s="6">
        <v>20150.0</v>
      </c>
      <c r="K124" s="5">
        <f t="shared" si="3"/>
        <v>79.82727201</v>
      </c>
      <c r="L124" s="6">
        <v>5092.0</v>
      </c>
      <c r="M124" s="5">
        <f t="shared" si="6"/>
        <v>20.17272799</v>
      </c>
    </row>
    <row r="125" ht="15.75" customHeight="1">
      <c r="A125" s="5">
        <v>19.0</v>
      </c>
      <c r="B125" s="5" t="s">
        <v>153</v>
      </c>
      <c r="C125" s="5" t="s">
        <v>153</v>
      </c>
      <c r="D125" s="6">
        <v>10382.0</v>
      </c>
      <c r="E125" s="6">
        <v>45226.0</v>
      </c>
      <c r="F125" s="6">
        <v>3878.0</v>
      </c>
      <c r="G125" s="5">
        <f t="shared" si="1"/>
        <v>8.57471366</v>
      </c>
      <c r="H125" s="5">
        <v>831.0</v>
      </c>
      <c r="I125" s="5">
        <f t="shared" si="2"/>
        <v>1.837438641</v>
      </c>
      <c r="J125" s="6">
        <v>35572.0</v>
      </c>
      <c r="K125" s="5">
        <f t="shared" si="3"/>
        <v>78.65387167</v>
      </c>
      <c r="L125" s="6">
        <v>9654.0</v>
      </c>
      <c r="M125" s="5">
        <f t="shared" si="6"/>
        <v>21.34612833</v>
      </c>
    </row>
    <row r="126" ht="15.75" customHeight="1">
      <c r="A126" s="5">
        <v>20.0</v>
      </c>
      <c r="B126" s="5" t="s">
        <v>153</v>
      </c>
      <c r="C126" s="5" t="s">
        <v>158</v>
      </c>
      <c r="D126" s="6">
        <v>10789.0</v>
      </c>
      <c r="E126" s="6">
        <v>45484.0</v>
      </c>
      <c r="F126" s="6">
        <v>4334.0</v>
      </c>
      <c r="G126" s="5">
        <f t="shared" si="1"/>
        <v>9.528625451</v>
      </c>
      <c r="H126" s="6">
        <v>2339.0</v>
      </c>
      <c r="I126" s="5">
        <f t="shared" si="2"/>
        <v>5.142467681</v>
      </c>
      <c r="J126" s="6">
        <v>31586.0</v>
      </c>
      <c r="K126" s="5">
        <f t="shared" si="3"/>
        <v>69.44420016</v>
      </c>
      <c r="L126" s="6">
        <v>13898.0</v>
      </c>
      <c r="M126" s="5">
        <f t="shared" si="6"/>
        <v>30.55579984</v>
      </c>
    </row>
    <row r="127" ht="15.75" customHeight="1">
      <c r="A127" s="5">
        <v>21.0</v>
      </c>
      <c r="B127" s="5" t="s">
        <v>153</v>
      </c>
      <c r="C127" s="5" t="s">
        <v>159</v>
      </c>
      <c r="D127" s="6">
        <v>11159.0</v>
      </c>
      <c r="E127" s="6">
        <v>56751.0</v>
      </c>
      <c r="F127" s="6">
        <v>1843.0</v>
      </c>
      <c r="G127" s="5">
        <f t="shared" si="1"/>
        <v>3.247519867</v>
      </c>
      <c r="H127" s="5">
        <v>608.0</v>
      </c>
      <c r="I127" s="5">
        <f t="shared" si="2"/>
        <v>1.07134676</v>
      </c>
      <c r="J127" s="6">
        <v>41770.0</v>
      </c>
      <c r="K127" s="5">
        <f t="shared" si="3"/>
        <v>73.60222727</v>
      </c>
      <c r="L127" s="6">
        <v>14981.0</v>
      </c>
      <c r="M127" s="5">
        <f t="shared" si="6"/>
        <v>26.39777273</v>
      </c>
    </row>
    <row r="128" ht="15.75" customHeight="1">
      <c r="A128" s="5">
        <v>22.0</v>
      </c>
      <c r="B128" s="5" t="s">
        <v>153</v>
      </c>
      <c r="C128" s="5" t="s">
        <v>160</v>
      </c>
      <c r="D128" s="6">
        <v>9160.0</v>
      </c>
      <c r="E128" s="6">
        <v>47220.0</v>
      </c>
      <c r="F128" s="5">
        <v>532.0</v>
      </c>
      <c r="G128" s="5">
        <f t="shared" si="1"/>
        <v>1.126641254</v>
      </c>
      <c r="H128" s="5">
        <v>122.0</v>
      </c>
      <c r="I128" s="5">
        <f t="shared" si="2"/>
        <v>0.2583650995</v>
      </c>
      <c r="J128" s="6">
        <v>33218.0</v>
      </c>
      <c r="K128" s="5">
        <f t="shared" si="3"/>
        <v>70.34731046</v>
      </c>
      <c r="L128" s="6">
        <v>14002.0</v>
      </c>
      <c r="M128" s="5">
        <f t="shared" si="6"/>
        <v>29.65268954</v>
      </c>
    </row>
    <row r="129" ht="15.75" customHeight="1">
      <c r="A129" s="5">
        <v>23.0</v>
      </c>
      <c r="B129" s="5" t="s">
        <v>153</v>
      </c>
      <c r="C129" s="5" t="s">
        <v>161</v>
      </c>
      <c r="D129" s="6">
        <v>6962.0</v>
      </c>
      <c r="E129" s="6">
        <v>35196.0</v>
      </c>
      <c r="F129" s="5">
        <v>452.0</v>
      </c>
      <c r="G129" s="5">
        <f t="shared" si="1"/>
        <v>1.284236845</v>
      </c>
      <c r="H129" s="5">
        <v>665.0</v>
      </c>
      <c r="I129" s="5">
        <f t="shared" si="2"/>
        <v>1.889419252</v>
      </c>
      <c r="J129" s="6">
        <v>23501.0</v>
      </c>
      <c r="K129" s="5">
        <f t="shared" si="3"/>
        <v>66.77179225</v>
      </c>
      <c r="L129" s="6">
        <v>11695.0</v>
      </c>
      <c r="M129" s="5">
        <f t="shared" si="6"/>
        <v>33.22820775</v>
      </c>
    </row>
    <row r="130" ht="15.75" customHeight="1">
      <c r="A130" s="5">
        <v>24.0</v>
      </c>
      <c r="B130" s="5" t="s">
        <v>153</v>
      </c>
      <c r="C130" s="5" t="s">
        <v>150</v>
      </c>
      <c r="D130" s="6">
        <v>11725.0</v>
      </c>
      <c r="E130" s="6">
        <v>60763.0</v>
      </c>
      <c r="F130" s="6">
        <v>1212.0</v>
      </c>
      <c r="G130" s="5">
        <f t="shared" si="1"/>
        <v>1.994634893</v>
      </c>
      <c r="H130" s="5">
        <v>798.0</v>
      </c>
      <c r="I130" s="5">
        <f t="shared" si="2"/>
        <v>1.313299212</v>
      </c>
      <c r="J130" s="6">
        <v>42006.0</v>
      </c>
      <c r="K130" s="5">
        <f t="shared" si="3"/>
        <v>69.13088557</v>
      </c>
      <c r="L130" s="6">
        <v>18757.0</v>
      </c>
      <c r="M130" s="5">
        <f t="shared" si="6"/>
        <v>30.86911443</v>
      </c>
    </row>
    <row r="131" ht="15.75" customHeight="1">
      <c r="A131" s="5">
        <v>145.0</v>
      </c>
      <c r="B131" s="5" t="s">
        <v>162</v>
      </c>
      <c r="C131" s="5" t="s">
        <v>163</v>
      </c>
      <c r="D131" s="6">
        <v>8240.0</v>
      </c>
      <c r="E131" s="6">
        <v>34659.0</v>
      </c>
      <c r="F131" s="6">
        <v>5062.0</v>
      </c>
      <c r="G131" s="5">
        <f t="shared" si="1"/>
        <v>14.60515306</v>
      </c>
      <c r="H131" s="5">
        <v>258.0</v>
      </c>
      <c r="I131" s="5">
        <f t="shared" si="2"/>
        <v>0.7443953951</v>
      </c>
      <c r="J131" s="6">
        <v>26156.0</v>
      </c>
      <c r="K131" s="5">
        <f t="shared" si="3"/>
        <v>75.46668975</v>
      </c>
      <c r="L131" s="6">
        <v>8503.0</v>
      </c>
      <c r="M131" s="5">
        <f t="shared" si="6"/>
        <v>24.53331025</v>
      </c>
    </row>
    <row r="132" ht="15.75" customHeight="1">
      <c r="A132" s="5">
        <v>146.0</v>
      </c>
      <c r="B132" s="5" t="s">
        <v>162</v>
      </c>
      <c r="C132" s="5" t="s">
        <v>164</v>
      </c>
      <c r="D132" s="6">
        <v>6909.0</v>
      </c>
      <c r="E132" s="6">
        <v>29920.0</v>
      </c>
      <c r="F132" s="6">
        <v>4239.0</v>
      </c>
      <c r="G132" s="5">
        <f t="shared" si="1"/>
        <v>14.16778075</v>
      </c>
      <c r="H132" s="5">
        <v>155.0</v>
      </c>
      <c r="I132" s="5">
        <f t="shared" si="2"/>
        <v>0.5180481283</v>
      </c>
      <c r="J132" s="6">
        <v>22455.0</v>
      </c>
      <c r="K132" s="5">
        <f t="shared" si="3"/>
        <v>75.05013369</v>
      </c>
      <c r="L132" s="6">
        <v>7465.0</v>
      </c>
      <c r="M132" s="5">
        <f t="shared" si="6"/>
        <v>24.94986631</v>
      </c>
    </row>
    <row r="133" ht="15.75" customHeight="1">
      <c r="A133" s="5">
        <v>147.0</v>
      </c>
      <c r="B133" s="5" t="s">
        <v>162</v>
      </c>
      <c r="C133" s="5" t="s">
        <v>165</v>
      </c>
      <c r="D133" s="6">
        <v>9489.0</v>
      </c>
      <c r="E133" s="6">
        <v>41336.0</v>
      </c>
      <c r="F133" s="6">
        <v>2510.0</v>
      </c>
      <c r="G133" s="5">
        <f t="shared" si="1"/>
        <v>6.072188891</v>
      </c>
      <c r="H133" s="5">
        <v>61.0</v>
      </c>
      <c r="I133" s="5">
        <f t="shared" si="2"/>
        <v>0.1475711244</v>
      </c>
      <c r="J133" s="6">
        <v>33104.0</v>
      </c>
      <c r="K133" s="5">
        <f t="shared" si="3"/>
        <v>80.0851558</v>
      </c>
      <c r="L133" s="6">
        <v>8232.0</v>
      </c>
      <c r="M133" s="5">
        <f t="shared" si="6"/>
        <v>19.9148442</v>
      </c>
    </row>
    <row r="134" ht="15.75" customHeight="1">
      <c r="A134" s="5">
        <v>148.0</v>
      </c>
      <c r="B134" s="5" t="s">
        <v>162</v>
      </c>
      <c r="C134" s="5" t="s">
        <v>166</v>
      </c>
      <c r="D134" s="6">
        <v>6923.0</v>
      </c>
      <c r="E134" s="6">
        <v>29455.0</v>
      </c>
      <c r="F134" s="6">
        <v>1947.0</v>
      </c>
      <c r="G134" s="5">
        <f t="shared" si="1"/>
        <v>6.610083178</v>
      </c>
      <c r="H134" s="5">
        <v>257.0</v>
      </c>
      <c r="I134" s="5">
        <f t="shared" si="2"/>
        <v>0.8725173994</v>
      </c>
      <c r="J134" s="6">
        <v>20992.0</v>
      </c>
      <c r="K134" s="5">
        <f t="shared" si="3"/>
        <v>71.26803599</v>
      </c>
      <c r="L134" s="6">
        <v>8463.0</v>
      </c>
      <c r="M134" s="5">
        <f t="shared" si="6"/>
        <v>28.73196401</v>
      </c>
    </row>
    <row r="135" ht="15.75" customHeight="1">
      <c r="A135" s="5">
        <v>149.0</v>
      </c>
      <c r="B135" s="5" t="s">
        <v>162</v>
      </c>
      <c r="C135" s="5" t="s">
        <v>167</v>
      </c>
      <c r="D135" s="6">
        <v>8050.0</v>
      </c>
      <c r="E135" s="6">
        <v>31948.0</v>
      </c>
      <c r="F135" s="6">
        <v>3142.0</v>
      </c>
      <c r="G135" s="5">
        <f t="shared" si="1"/>
        <v>9.834731439</v>
      </c>
      <c r="H135" s="5">
        <v>189.0</v>
      </c>
      <c r="I135" s="5">
        <f t="shared" si="2"/>
        <v>0.5915863278</v>
      </c>
      <c r="J135" s="6">
        <v>25108.0</v>
      </c>
      <c r="K135" s="5">
        <f t="shared" si="3"/>
        <v>78.59020909</v>
      </c>
      <c r="L135" s="6">
        <v>6840.0</v>
      </c>
      <c r="M135" s="5">
        <f t="shared" si="6"/>
        <v>21.40979091</v>
      </c>
    </row>
    <row r="136" ht="15.75" customHeight="1">
      <c r="A136" s="5">
        <v>150.0</v>
      </c>
      <c r="B136" s="5" t="s">
        <v>162</v>
      </c>
      <c r="C136" s="5" t="s">
        <v>168</v>
      </c>
      <c r="D136" s="6">
        <v>7006.0</v>
      </c>
      <c r="E136" s="6">
        <v>29932.0</v>
      </c>
      <c r="F136" s="6">
        <v>7521.0</v>
      </c>
      <c r="G136" s="5">
        <f t="shared" si="1"/>
        <v>25.12695443</v>
      </c>
      <c r="H136" s="5">
        <v>481.0</v>
      </c>
      <c r="I136" s="5">
        <f t="shared" si="2"/>
        <v>1.606975812</v>
      </c>
      <c r="J136" s="6">
        <v>20872.0</v>
      </c>
      <c r="K136" s="5">
        <f t="shared" si="3"/>
        <v>69.73139115</v>
      </c>
      <c r="L136" s="6">
        <v>9060.0</v>
      </c>
      <c r="M136" s="5">
        <f t="shared" si="6"/>
        <v>30.26860885</v>
      </c>
    </row>
    <row r="137" ht="15.75" customHeight="1">
      <c r="A137" s="5">
        <v>104.0</v>
      </c>
      <c r="B137" s="5" t="s">
        <v>169</v>
      </c>
      <c r="C137" s="5" t="s">
        <v>170</v>
      </c>
      <c r="D137" s="6">
        <v>7774.0</v>
      </c>
      <c r="E137" s="6">
        <v>30701.0</v>
      </c>
      <c r="F137" s="6">
        <v>1588.0</v>
      </c>
      <c r="G137" s="5">
        <f t="shared" si="1"/>
        <v>5.172469952</v>
      </c>
      <c r="H137" s="5">
        <v>165.0</v>
      </c>
      <c r="I137" s="5">
        <f t="shared" si="2"/>
        <v>0.5374417771</v>
      </c>
      <c r="J137" s="6">
        <v>25079.0</v>
      </c>
      <c r="K137" s="5">
        <f t="shared" si="3"/>
        <v>81.6878929</v>
      </c>
      <c r="L137" s="6">
        <v>5622.0</v>
      </c>
      <c r="M137" s="5">
        <f t="shared" si="6"/>
        <v>18.3121071</v>
      </c>
    </row>
    <row r="138" ht="15.75" customHeight="1">
      <c r="A138" s="5">
        <v>105.0</v>
      </c>
      <c r="B138" s="5" t="s">
        <v>169</v>
      </c>
      <c r="C138" s="5" t="s">
        <v>171</v>
      </c>
      <c r="D138" s="6">
        <v>15740.0</v>
      </c>
      <c r="E138" s="6">
        <v>69177.0</v>
      </c>
      <c r="F138" s="6">
        <v>5535.0</v>
      </c>
      <c r="G138" s="5">
        <f t="shared" si="1"/>
        <v>8.001214276</v>
      </c>
      <c r="H138" s="6">
        <v>1684.0</v>
      </c>
      <c r="I138" s="5">
        <f t="shared" si="2"/>
        <v>2.434335111</v>
      </c>
      <c r="J138" s="6">
        <v>48276.0</v>
      </c>
      <c r="K138" s="5">
        <f t="shared" si="3"/>
        <v>69.78620062</v>
      </c>
      <c r="L138" s="6">
        <v>20901.0</v>
      </c>
      <c r="M138" s="5">
        <f t="shared" si="6"/>
        <v>30.21379938</v>
      </c>
    </row>
    <row r="139" ht="15.75" customHeight="1">
      <c r="A139" s="5">
        <v>106.0</v>
      </c>
      <c r="B139" s="5" t="s">
        <v>169</v>
      </c>
      <c r="C139" s="5" t="s">
        <v>169</v>
      </c>
      <c r="D139" s="6">
        <v>10566.0</v>
      </c>
      <c r="E139" s="6">
        <v>43270.0</v>
      </c>
      <c r="F139" s="6">
        <v>2870.0</v>
      </c>
      <c r="G139" s="5">
        <f t="shared" si="1"/>
        <v>6.632770973</v>
      </c>
      <c r="H139" s="5">
        <v>608.0</v>
      </c>
      <c r="I139" s="5">
        <f t="shared" si="2"/>
        <v>1.405130575</v>
      </c>
      <c r="J139" s="6">
        <v>33210.0</v>
      </c>
      <c r="K139" s="5">
        <f t="shared" si="3"/>
        <v>76.75063554</v>
      </c>
      <c r="L139" s="6">
        <v>10060.0</v>
      </c>
      <c r="M139" s="5">
        <f t="shared" si="6"/>
        <v>23.24936446</v>
      </c>
    </row>
    <row r="140" ht="15.75" customHeight="1">
      <c r="A140" s="5">
        <v>107.0</v>
      </c>
      <c r="B140" s="5" t="s">
        <v>169</v>
      </c>
      <c r="C140" s="5" t="s">
        <v>172</v>
      </c>
      <c r="D140" s="6">
        <v>13866.0</v>
      </c>
      <c r="E140" s="6">
        <v>60103.0</v>
      </c>
      <c r="F140" s="6">
        <v>4383.0</v>
      </c>
      <c r="G140" s="5">
        <f t="shared" si="1"/>
        <v>7.292481241</v>
      </c>
      <c r="H140" s="5">
        <v>753.0</v>
      </c>
      <c r="I140" s="5">
        <f t="shared" si="2"/>
        <v>1.252849275</v>
      </c>
      <c r="J140" s="6">
        <v>38303.0</v>
      </c>
      <c r="K140" s="5">
        <f t="shared" si="3"/>
        <v>63.728932</v>
      </c>
      <c r="L140" s="6">
        <v>21800.0</v>
      </c>
      <c r="M140" s="5">
        <f t="shared" si="6"/>
        <v>36.271068</v>
      </c>
    </row>
    <row r="141" ht="15.75" customHeight="1">
      <c r="A141" s="5">
        <v>108.0</v>
      </c>
      <c r="B141" s="5" t="s">
        <v>169</v>
      </c>
      <c r="C141" s="5" t="s">
        <v>173</v>
      </c>
      <c r="D141" s="6">
        <v>9223.0</v>
      </c>
      <c r="E141" s="6">
        <v>40905.0</v>
      </c>
      <c r="F141" s="6">
        <v>3230.0</v>
      </c>
      <c r="G141" s="5">
        <f t="shared" si="1"/>
        <v>7.89634519</v>
      </c>
      <c r="H141" s="5">
        <v>719.0</v>
      </c>
      <c r="I141" s="5">
        <f t="shared" si="2"/>
        <v>1.757731329</v>
      </c>
      <c r="J141" s="6">
        <v>27961.0</v>
      </c>
      <c r="K141" s="5">
        <f t="shared" si="3"/>
        <v>68.35594671</v>
      </c>
      <c r="L141" s="6">
        <v>12944.0</v>
      </c>
      <c r="M141" s="5">
        <f t="shared" si="6"/>
        <v>31.64405329</v>
      </c>
    </row>
    <row r="142" ht="15.75" customHeight="1">
      <c r="A142" s="5">
        <v>109.0</v>
      </c>
      <c r="B142" s="5" t="s">
        <v>169</v>
      </c>
      <c r="C142" s="5" t="s">
        <v>174</v>
      </c>
      <c r="D142" s="6">
        <v>12367.0</v>
      </c>
      <c r="E142" s="6">
        <v>51014.0</v>
      </c>
      <c r="F142" s="6">
        <v>4160.0</v>
      </c>
      <c r="G142" s="5">
        <f t="shared" si="1"/>
        <v>8.154624221</v>
      </c>
      <c r="H142" s="6">
        <v>1252.0</v>
      </c>
      <c r="I142" s="5">
        <f t="shared" si="2"/>
        <v>2.454228251</v>
      </c>
      <c r="J142" s="6">
        <v>35339.0</v>
      </c>
      <c r="K142" s="5">
        <f t="shared" si="3"/>
        <v>69.27314071</v>
      </c>
      <c r="L142" s="6">
        <v>15675.0</v>
      </c>
      <c r="M142" s="5">
        <f t="shared" si="6"/>
        <v>30.72685929</v>
      </c>
    </row>
    <row r="143" ht="15.75" customHeight="1">
      <c r="A143" s="5">
        <v>110.0</v>
      </c>
      <c r="B143" s="5" t="s">
        <v>169</v>
      </c>
      <c r="C143" s="5" t="s">
        <v>175</v>
      </c>
      <c r="D143" s="6">
        <v>8170.0</v>
      </c>
      <c r="E143" s="6">
        <v>39937.0</v>
      </c>
      <c r="F143" s="6">
        <v>1929.0</v>
      </c>
      <c r="G143" s="5">
        <f t="shared" si="1"/>
        <v>4.830107419</v>
      </c>
      <c r="H143" s="5">
        <v>284.0</v>
      </c>
      <c r="I143" s="5">
        <f t="shared" si="2"/>
        <v>0.711120014</v>
      </c>
      <c r="J143" s="6">
        <v>29582.0</v>
      </c>
      <c r="K143" s="5">
        <f t="shared" si="3"/>
        <v>74.07166287</v>
      </c>
      <c r="L143" s="6">
        <v>10355.0</v>
      </c>
      <c r="M143" s="5">
        <f t="shared" si="6"/>
        <v>25.92833713</v>
      </c>
    </row>
    <row r="144" ht="15.75" customHeight="1">
      <c r="A144" s="5">
        <v>94.0</v>
      </c>
      <c r="B144" s="5" t="s">
        <v>176</v>
      </c>
      <c r="C144" s="5" t="s">
        <v>177</v>
      </c>
      <c r="D144" s="6">
        <v>7072.0</v>
      </c>
      <c r="E144" s="6">
        <v>28887.0</v>
      </c>
      <c r="F144" s="6">
        <v>4136.0</v>
      </c>
      <c r="G144" s="5">
        <f t="shared" si="1"/>
        <v>14.31785924</v>
      </c>
      <c r="H144" s="5">
        <v>300.0</v>
      </c>
      <c r="I144" s="5">
        <f t="shared" si="2"/>
        <v>1.038529442</v>
      </c>
      <c r="J144" s="6">
        <v>20933.0</v>
      </c>
      <c r="K144" s="5">
        <f t="shared" si="3"/>
        <v>72.46512272</v>
      </c>
      <c r="L144" s="6">
        <v>7954.0</v>
      </c>
      <c r="M144" s="5">
        <f t="shared" si="6"/>
        <v>27.53487728</v>
      </c>
    </row>
    <row r="145" ht="15.75" customHeight="1">
      <c r="A145" s="5">
        <v>9.0</v>
      </c>
      <c r="B145" s="5" t="s">
        <v>178</v>
      </c>
      <c r="C145" s="5" t="s">
        <v>179</v>
      </c>
      <c r="D145" s="6">
        <v>16118.0</v>
      </c>
      <c r="E145" s="6">
        <v>68161.0</v>
      </c>
      <c r="F145" s="6">
        <v>5049.0</v>
      </c>
      <c r="G145" s="5">
        <f t="shared" si="1"/>
        <v>7.407461745</v>
      </c>
      <c r="H145" s="6">
        <v>1693.0</v>
      </c>
      <c r="I145" s="5">
        <f t="shared" si="2"/>
        <v>2.483825061</v>
      </c>
      <c r="J145" s="6">
        <v>49473.0</v>
      </c>
      <c r="K145" s="5">
        <f t="shared" si="3"/>
        <v>72.58256188</v>
      </c>
      <c r="L145" s="6">
        <v>18688.0</v>
      </c>
      <c r="M145" s="5">
        <f t="shared" si="6"/>
        <v>27.41743812</v>
      </c>
    </row>
    <row r="146" ht="15.75" customHeight="1">
      <c r="A146" s="5">
        <v>10.0</v>
      </c>
      <c r="B146" s="5" t="s">
        <v>178</v>
      </c>
      <c r="C146" s="5" t="s">
        <v>180</v>
      </c>
      <c r="D146" s="6">
        <v>16304.0</v>
      </c>
      <c r="E146" s="6">
        <v>68115.0</v>
      </c>
      <c r="F146" s="6">
        <v>5772.0</v>
      </c>
      <c r="G146" s="5">
        <f t="shared" si="1"/>
        <v>8.473904426</v>
      </c>
      <c r="H146" s="6">
        <v>3056.0</v>
      </c>
      <c r="I146" s="5">
        <f t="shared" si="2"/>
        <v>4.486530133</v>
      </c>
      <c r="J146" s="6">
        <v>50987.0</v>
      </c>
      <c r="K146" s="5">
        <f t="shared" si="3"/>
        <v>74.85429054</v>
      </c>
      <c r="L146" s="6">
        <v>17128.0</v>
      </c>
      <c r="M146" s="5">
        <f t="shared" si="6"/>
        <v>25.14570946</v>
      </c>
    </row>
    <row r="147" ht="15.75" customHeight="1">
      <c r="A147" s="5">
        <v>4.0</v>
      </c>
      <c r="B147" s="5" t="s">
        <v>180</v>
      </c>
      <c r="C147" s="5" t="s">
        <v>181</v>
      </c>
      <c r="D147" s="6">
        <v>16611.0</v>
      </c>
      <c r="E147" s="6">
        <v>67130.0</v>
      </c>
      <c r="F147" s="6">
        <v>6794.0</v>
      </c>
      <c r="G147" s="5">
        <f t="shared" si="1"/>
        <v>10.1206614</v>
      </c>
      <c r="H147" s="6">
        <v>1561.0</v>
      </c>
      <c r="I147" s="5">
        <f t="shared" si="2"/>
        <v>2.325338895</v>
      </c>
      <c r="J147" s="6">
        <v>50324.0</v>
      </c>
      <c r="K147" s="5">
        <f t="shared" si="3"/>
        <v>74.9649933</v>
      </c>
      <c r="L147" s="6">
        <v>16806.0</v>
      </c>
      <c r="M147" s="5">
        <f t="shared" si="6"/>
        <v>25.0350067</v>
      </c>
    </row>
    <row r="148" ht="15.75" customHeight="1">
      <c r="A148" s="5">
        <v>5.0</v>
      </c>
      <c r="B148" s="5" t="s">
        <v>180</v>
      </c>
      <c r="C148" s="5" t="s">
        <v>182</v>
      </c>
      <c r="D148" s="6">
        <v>14013.0</v>
      </c>
      <c r="E148" s="6">
        <v>57688.0</v>
      </c>
      <c r="F148" s="6">
        <v>6498.0</v>
      </c>
      <c r="G148" s="5">
        <f t="shared" si="1"/>
        <v>11.26404105</v>
      </c>
      <c r="H148" s="6">
        <v>1435.0</v>
      </c>
      <c r="I148" s="5">
        <f t="shared" si="2"/>
        <v>2.487519068</v>
      </c>
      <c r="J148" s="6">
        <v>41412.0</v>
      </c>
      <c r="K148" s="5">
        <f t="shared" si="3"/>
        <v>71.78616003</v>
      </c>
      <c r="L148" s="6">
        <v>16276.0</v>
      </c>
      <c r="M148" s="5">
        <f t="shared" si="6"/>
        <v>28.21383997</v>
      </c>
    </row>
    <row r="149" ht="15.75" customHeight="1">
      <c r="A149" s="5">
        <v>6.0</v>
      </c>
      <c r="B149" s="5" t="s">
        <v>180</v>
      </c>
      <c r="C149" s="5" t="s">
        <v>183</v>
      </c>
      <c r="D149" s="6">
        <v>12750.0</v>
      </c>
      <c r="E149" s="6">
        <v>52167.0</v>
      </c>
      <c r="F149" s="6">
        <v>3193.0</v>
      </c>
      <c r="G149" s="5">
        <f t="shared" si="1"/>
        <v>6.120727663</v>
      </c>
      <c r="H149" s="6">
        <v>1277.0</v>
      </c>
      <c r="I149" s="5">
        <f t="shared" si="2"/>
        <v>2.447907681</v>
      </c>
      <c r="J149" s="6">
        <v>39473.0</v>
      </c>
      <c r="K149" s="5">
        <f t="shared" si="3"/>
        <v>75.66660916</v>
      </c>
      <c r="L149" s="6">
        <v>12694.0</v>
      </c>
      <c r="M149" s="5">
        <f t="shared" si="6"/>
        <v>24.33339084</v>
      </c>
    </row>
    <row r="150" ht="15.75" customHeight="1">
      <c r="A150" s="5">
        <v>7.0</v>
      </c>
      <c r="B150" s="5" t="s">
        <v>180</v>
      </c>
      <c r="C150" s="5" t="s">
        <v>184</v>
      </c>
      <c r="D150" s="6">
        <v>14425.0</v>
      </c>
      <c r="E150" s="6">
        <v>59061.0</v>
      </c>
      <c r="F150" s="6">
        <v>4320.0</v>
      </c>
      <c r="G150" s="5">
        <f t="shared" si="1"/>
        <v>7.314471479</v>
      </c>
      <c r="H150" s="6">
        <v>1205.0</v>
      </c>
      <c r="I150" s="5">
        <f t="shared" si="2"/>
        <v>2.040263456</v>
      </c>
      <c r="J150" s="6">
        <v>42229.0</v>
      </c>
      <c r="K150" s="5">
        <f t="shared" si="3"/>
        <v>71.50065187</v>
      </c>
      <c r="L150" s="6">
        <v>16832.0</v>
      </c>
      <c r="M150" s="5">
        <f t="shared" si="6"/>
        <v>28.49934813</v>
      </c>
    </row>
    <row r="151" ht="15.75" customHeight="1">
      <c r="A151" s="5">
        <v>8.0</v>
      </c>
      <c r="B151" s="5" t="s">
        <v>180</v>
      </c>
      <c r="C151" s="5" t="s">
        <v>185</v>
      </c>
      <c r="D151" s="6">
        <v>18366.0</v>
      </c>
      <c r="E151" s="6">
        <v>75227.0</v>
      </c>
      <c r="F151" s="6">
        <v>5266.0</v>
      </c>
      <c r="G151" s="5">
        <f t="shared" si="1"/>
        <v>7.000146224</v>
      </c>
      <c r="H151" s="5">
        <v>783.0</v>
      </c>
      <c r="I151" s="5">
        <f t="shared" si="2"/>
        <v>1.040849695</v>
      </c>
      <c r="J151" s="6">
        <v>59411.0</v>
      </c>
      <c r="K151" s="5">
        <f t="shared" si="3"/>
        <v>78.97563375</v>
      </c>
      <c r="L151" s="6">
        <v>15816.0</v>
      </c>
      <c r="M151" s="5">
        <f t="shared" si="6"/>
        <v>21.02436625</v>
      </c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autoFilter ref="$A$1:$Z$151">
    <sortState ref="A1:Z151">
      <sortCondition ref="B1:B151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4.38"/>
    <col customWidth="1" min="3" max="3" width="18.25"/>
    <col customWidth="1" min="4" max="4" width="6.38"/>
    <col customWidth="1" min="5" max="5" width="12.63"/>
    <col customWidth="1" min="6" max="6" width="15.38"/>
    <col customWidth="1" min="7" max="7" width="12.5"/>
    <col customWidth="1" min="8" max="8" width="11.25"/>
    <col customWidth="1" min="9" max="9" width="11.38"/>
    <col customWidth="1" min="10" max="10" width="11.13"/>
    <col customWidth="1" min="11" max="11" width="11.0"/>
    <col customWidth="1" min="12" max="12" width="10.88"/>
    <col customWidth="1" min="13" max="13" width="10.75"/>
    <col customWidth="1" min="14" max="19" width="7.63"/>
    <col customWidth="1" min="20" max="20" width="10.5"/>
    <col customWidth="1" min="21" max="26" width="7.63"/>
    <col customWidth="1" min="27" max="27" width="10.5"/>
    <col customWidth="1" min="28" max="29" width="7.63"/>
  </cols>
  <sheetData>
    <row r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/>
      <c r="AC1" s="4"/>
    </row>
    <row r="2">
      <c r="B2" s="5" t="s">
        <v>22</v>
      </c>
      <c r="C2" s="5" t="s">
        <v>23</v>
      </c>
      <c r="D2" s="6">
        <v>8833.0</v>
      </c>
      <c r="E2" s="6">
        <v>43599.0</v>
      </c>
      <c r="F2" s="6">
        <v>3041.0</v>
      </c>
      <c r="G2" s="5">
        <f t="shared" ref="G2:G11" si="1">(F2/E2)*100</f>
        <v>6.974930618</v>
      </c>
      <c r="H2" s="6">
        <v>2192.0</v>
      </c>
      <c r="I2" s="5">
        <f t="shared" ref="I2:I11" si="2">(H2/E2)*100</f>
        <v>5.027638249</v>
      </c>
      <c r="J2" s="6">
        <v>30795.0</v>
      </c>
      <c r="K2" s="5">
        <f t="shared" ref="K2:K11" si="3">(J2/E2)*100</f>
        <v>70.63235395</v>
      </c>
      <c r="L2" s="6">
        <v>12804.0</v>
      </c>
      <c r="M2" s="5">
        <f t="shared" ref="M2:M11" si="4">(L2/E2)*100</f>
        <v>29.36764605</v>
      </c>
      <c r="N2" s="7">
        <f t="shared" ref="N2:N11" si="5">E2-F2-H2</f>
        <v>38366</v>
      </c>
      <c r="O2" s="7">
        <f t="shared" ref="O2:O11" si="6">F2+H2</f>
        <v>5233</v>
      </c>
      <c r="P2" s="7">
        <f t="shared" ref="P2:P11" si="7">E2</f>
        <v>43599</v>
      </c>
      <c r="Q2" s="8">
        <f t="shared" ref="Q2:Q11" si="8">ABS((N2/$N$12)-(O2/$O$12))*0.5</f>
        <v>0.03746330415</v>
      </c>
      <c r="R2" s="8">
        <f t="shared" ref="R2:R11" si="9">(O2*N2)/($O$12*P2)</f>
        <v>0.1631036578</v>
      </c>
      <c r="S2" s="8">
        <f t="shared" ref="S2:S11" si="10">(O2*O2)/($O$12*P2)</f>
        <v>0.02224681857</v>
      </c>
      <c r="T2" s="8">
        <f t="shared" ref="T2:T12" si="11">(R2-P2)/(1-P2)</f>
        <v>1.000019196</v>
      </c>
      <c r="U2" s="7">
        <f t="shared" ref="U2:U11" si="12">J2</f>
        <v>30795</v>
      </c>
      <c r="V2" s="7">
        <f t="shared" ref="V2:V11" si="13">L2</f>
        <v>12804</v>
      </c>
      <c r="W2" s="7">
        <f t="shared" ref="W2:W11" si="14">J2+L2</f>
        <v>43599</v>
      </c>
      <c r="X2" s="8">
        <f t="shared" ref="X2:X11" si="15">ABS((U2/$U$12)-(V2/$V$12))*0.5</f>
        <v>0.0117228319</v>
      </c>
      <c r="Y2" s="8">
        <f t="shared" ref="Y2:Y11" si="16">(V2*U2)/($V$12*W2)</f>
        <v>0.09430511893</v>
      </c>
      <c r="Z2" s="8">
        <f t="shared" ref="Z2:Z11" si="17">(V2*V2)/($V$12*W2)</f>
        <v>0.03921035047</v>
      </c>
      <c r="AA2" s="8">
        <f t="shared" ref="AA2:AA12" si="18">(Y2-W2)/(1-W2)</f>
        <v>1.000020774</v>
      </c>
    </row>
    <row r="3">
      <c r="B3" s="5" t="s">
        <v>22</v>
      </c>
      <c r="C3" s="5" t="s">
        <v>24</v>
      </c>
      <c r="D3" s="6">
        <v>9617.0</v>
      </c>
      <c r="E3" s="6">
        <v>46256.0</v>
      </c>
      <c r="F3" s="6">
        <v>1784.0</v>
      </c>
      <c r="G3" s="5">
        <f t="shared" si="1"/>
        <v>3.856796956</v>
      </c>
      <c r="H3" s="5">
        <v>291.0</v>
      </c>
      <c r="I3" s="5">
        <f t="shared" si="2"/>
        <v>0.6291075752</v>
      </c>
      <c r="J3" s="6">
        <v>32346.0</v>
      </c>
      <c r="K3" s="5">
        <f t="shared" si="3"/>
        <v>69.92822553</v>
      </c>
      <c r="L3" s="6">
        <v>13910.0</v>
      </c>
      <c r="M3" s="5">
        <f t="shared" si="4"/>
        <v>30.07177447</v>
      </c>
      <c r="N3" s="7">
        <f t="shared" si="5"/>
        <v>44181</v>
      </c>
      <c r="O3" s="7">
        <f t="shared" si="6"/>
        <v>2075</v>
      </c>
      <c r="P3" s="7">
        <f t="shared" si="7"/>
        <v>46256</v>
      </c>
      <c r="Q3" s="8">
        <f t="shared" si="8"/>
        <v>0.02683243573</v>
      </c>
      <c r="R3" s="8">
        <f t="shared" si="9"/>
        <v>0.07019861442</v>
      </c>
      <c r="S3" s="8">
        <f t="shared" si="10"/>
        <v>0.003296940425</v>
      </c>
      <c r="T3" s="8">
        <f t="shared" si="11"/>
        <v>1.000020102</v>
      </c>
      <c r="U3" s="7">
        <f t="shared" si="12"/>
        <v>32346</v>
      </c>
      <c r="V3" s="7">
        <f t="shared" si="13"/>
        <v>13910</v>
      </c>
      <c r="W3" s="7">
        <f t="shared" si="14"/>
        <v>46256</v>
      </c>
      <c r="X3" s="8">
        <f t="shared" si="15"/>
        <v>0.01471746495</v>
      </c>
      <c r="Y3" s="8">
        <f t="shared" si="16"/>
        <v>0.1014297977</v>
      </c>
      <c r="Z3" s="8">
        <f t="shared" si="17"/>
        <v>0.04361863866</v>
      </c>
      <c r="AA3" s="8">
        <f t="shared" si="18"/>
        <v>1.000019426</v>
      </c>
    </row>
    <row r="4">
      <c r="B4" s="5" t="s">
        <v>22</v>
      </c>
      <c r="C4" s="5" t="s">
        <v>25</v>
      </c>
      <c r="D4" s="6">
        <v>8213.0</v>
      </c>
      <c r="E4" s="6">
        <v>37320.0</v>
      </c>
      <c r="F4" s="6">
        <v>2618.0</v>
      </c>
      <c r="G4" s="5">
        <f t="shared" si="1"/>
        <v>7.015005359</v>
      </c>
      <c r="H4" s="5">
        <v>133.0</v>
      </c>
      <c r="I4" s="5">
        <f t="shared" si="2"/>
        <v>0.3563772776</v>
      </c>
      <c r="J4" s="6">
        <v>28434.0</v>
      </c>
      <c r="K4" s="5">
        <f t="shared" si="3"/>
        <v>76.18971061</v>
      </c>
      <c r="L4" s="6">
        <v>8886.0</v>
      </c>
      <c r="M4" s="5">
        <f t="shared" si="4"/>
        <v>23.81028939</v>
      </c>
      <c r="N4" s="7">
        <f t="shared" si="5"/>
        <v>34569</v>
      </c>
      <c r="O4" s="7">
        <f t="shared" si="6"/>
        <v>2751</v>
      </c>
      <c r="P4" s="7">
        <f t="shared" si="7"/>
        <v>37320</v>
      </c>
      <c r="Q4" s="8">
        <f t="shared" si="8"/>
        <v>0.001028144938</v>
      </c>
      <c r="R4" s="8">
        <f t="shared" si="9"/>
        <v>0.0902565531</v>
      </c>
      <c r="S4" s="8">
        <f t="shared" si="10"/>
        <v>0.007182613833</v>
      </c>
      <c r="T4" s="8">
        <f t="shared" si="11"/>
        <v>1.000024377</v>
      </c>
      <c r="U4" s="7">
        <f t="shared" si="12"/>
        <v>28434</v>
      </c>
      <c r="V4" s="7">
        <f t="shared" si="13"/>
        <v>8886</v>
      </c>
      <c r="W4" s="7">
        <f t="shared" si="14"/>
        <v>37320</v>
      </c>
      <c r="X4" s="8">
        <f t="shared" si="15"/>
        <v>0.004485477879</v>
      </c>
      <c r="Y4" s="8">
        <f t="shared" si="16"/>
        <v>0.07059737521</v>
      </c>
      <c r="Z4" s="8">
        <f t="shared" si="17"/>
        <v>0.02206261082</v>
      </c>
      <c r="AA4" s="8">
        <f t="shared" si="18"/>
        <v>1.000024904</v>
      </c>
    </row>
    <row r="5">
      <c r="B5" s="5" t="s">
        <v>22</v>
      </c>
      <c r="C5" s="5" t="s">
        <v>22</v>
      </c>
      <c r="D5" s="6">
        <v>6110.0</v>
      </c>
      <c r="E5" s="6">
        <v>26762.0</v>
      </c>
      <c r="F5" s="6">
        <v>1553.0</v>
      </c>
      <c r="G5" s="5">
        <f t="shared" si="1"/>
        <v>5.80300426</v>
      </c>
      <c r="H5" s="5">
        <v>285.0</v>
      </c>
      <c r="I5" s="5">
        <f t="shared" si="2"/>
        <v>1.064942829</v>
      </c>
      <c r="J5" s="6">
        <v>19044.0</v>
      </c>
      <c r="K5" s="5">
        <f t="shared" si="3"/>
        <v>71.16060085</v>
      </c>
      <c r="L5" s="6">
        <v>7718.0</v>
      </c>
      <c r="M5" s="5">
        <f t="shared" si="4"/>
        <v>28.83939915</v>
      </c>
      <c r="N5" s="7">
        <f t="shared" si="5"/>
        <v>24924</v>
      </c>
      <c r="O5" s="7">
        <f t="shared" si="6"/>
        <v>1838</v>
      </c>
      <c r="P5" s="7">
        <f t="shared" si="7"/>
        <v>26762</v>
      </c>
      <c r="Q5" s="8">
        <f t="shared" si="8"/>
        <v>0.003317192448</v>
      </c>
      <c r="R5" s="8">
        <f t="shared" si="9"/>
        <v>0.06063001213</v>
      </c>
      <c r="S5" s="8">
        <f t="shared" si="10"/>
        <v>0.004471110668</v>
      </c>
      <c r="T5" s="8">
        <f t="shared" si="11"/>
        <v>1.000035102</v>
      </c>
      <c r="U5" s="7">
        <f t="shared" si="12"/>
        <v>19044</v>
      </c>
      <c r="V5" s="7">
        <f t="shared" si="13"/>
        <v>7718</v>
      </c>
      <c r="W5" s="7">
        <f t="shared" si="14"/>
        <v>26762</v>
      </c>
      <c r="X5" s="8">
        <f t="shared" si="15"/>
        <v>0.006206004061</v>
      </c>
      <c r="Y5" s="8">
        <f t="shared" si="16"/>
        <v>0.05727041131</v>
      </c>
      <c r="Z5" s="8">
        <f t="shared" si="17"/>
        <v>0.02321009423</v>
      </c>
      <c r="AA5" s="8">
        <f t="shared" si="18"/>
        <v>1.000035228</v>
      </c>
    </row>
    <row r="6">
      <c r="B6" s="5" t="s">
        <v>22</v>
      </c>
      <c r="C6" s="5" t="s">
        <v>26</v>
      </c>
      <c r="D6" s="6">
        <v>9426.0</v>
      </c>
      <c r="E6" s="6">
        <v>41720.0</v>
      </c>
      <c r="F6" s="6">
        <v>2483.0</v>
      </c>
      <c r="G6" s="5">
        <f t="shared" si="1"/>
        <v>5.951581975</v>
      </c>
      <c r="H6" s="5">
        <v>580.0</v>
      </c>
      <c r="I6" s="5">
        <f t="shared" si="2"/>
        <v>1.390220518</v>
      </c>
      <c r="J6" s="6">
        <v>29267.0</v>
      </c>
      <c r="K6" s="5">
        <f t="shared" si="3"/>
        <v>70.15100671</v>
      </c>
      <c r="L6" s="6">
        <v>12453.0</v>
      </c>
      <c r="M6" s="5">
        <f t="shared" si="4"/>
        <v>29.84899329</v>
      </c>
      <c r="N6" s="7">
        <f t="shared" si="5"/>
        <v>38657</v>
      </c>
      <c r="O6" s="7">
        <f t="shared" si="6"/>
        <v>3063</v>
      </c>
      <c r="P6" s="7">
        <f t="shared" si="7"/>
        <v>41720</v>
      </c>
      <c r="Q6" s="8">
        <f t="shared" si="8"/>
        <v>0.001385675362</v>
      </c>
      <c r="R6" s="8">
        <f t="shared" si="9"/>
        <v>0.1005249385</v>
      </c>
      <c r="S6" s="8">
        <f t="shared" si="10"/>
        <v>0.007965126283</v>
      </c>
      <c r="T6" s="8">
        <f t="shared" si="11"/>
        <v>1.00002156</v>
      </c>
      <c r="U6" s="7">
        <f t="shared" si="12"/>
        <v>29267</v>
      </c>
      <c r="V6" s="7">
        <f t="shared" si="13"/>
        <v>12453</v>
      </c>
      <c r="W6" s="7">
        <f t="shared" si="14"/>
        <v>41720</v>
      </c>
      <c r="X6" s="8">
        <f t="shared" si="15"/>
        <v>0.01262352781</v>
      </c>
      <c r="Y6" s="8">
        <f t="shared" si="16"/>
        <v>0.09109484839</v>
      </c>
      <c r="Z6" s="8">
        <f t="shared" si="17"/>
        <v>0.03876052028</v>
      </c>
      <c r="AA6" s="8">
        <f t="shared" si="18"/>
        <v>1.000021786</v>
      </c>
    </row>
    <row r="7">
      <c r="B7" s="5" t="s">
        <v>22</v>
      </c>
      <c r="C7" s="5" t="s">
        <v>27</v>
      </c>
      <c r="D7" s="6">
        <v>5764.0</v>
      </c>
      <c r="E7" s="6">
        <v>24826.0</v>
      </c>
      <c r="F7" s="6">
        <v>1905.0</v>
      </c>
      <c r="G7" s="5">
        <f t="shared" si="1"/>
        <v>7.673406912</v>
      </c>
      <c r="H7" s="5">
        <v>635.0</v>
      </c>
      <c r="I7" s="5">
        <f t="shared" si="2"/>
        <v>2.557802304</v>
      </c>
      <c r="J7" s="6">
        <v>18961.0</v>
      </c>
      <c r="K7" s="5">
        <f t="shared" si="3"/>
        <v>76.375574</v>
      </c>
      <c r="L7" s="6">
        <v>5865.0</v>
      </c>
      <c r="M7" s="5">
        <f t="shared" si="4"/>
        <v>23.624426</v>
      </c>
      <c r="N7" s="7">
        <f t="shared" si="5"/>
        <v>22286</v>
      </c>
      <c r="O7" s="7">
        <f t="shared" si="6"/>
        <v>2540</v>
      </c>
      <c r="P7" s="7">
        <f t="shared" si="7"/>
        <v>24826</v>
      </c>
      <c r="Q7" s="8">
        <f t="shared" si="8"/>
        <v>0.01291137383</v>
      </c>
      <c r="R7" s="8">
        <f t="shared" si="9"/>
        <v>0.08076106988</v>
      </c>
      <c r="S7" s="8">
        <f t="shared" si="10"/>
        <v>0.009204573162</v>
      </c>
      <c r="T7" s="8">
        <f t="shared" si="11"/>
        <v>1.000037029</v>
      </c>
      <c r="U7" s="7">
        <f t="shared" si="12"/>
        <v>18961</v>
      </c>
      <c r="V7" s="7">
        <f t="shared" si="13"/>
        <v>5865</v>
      </c>
      <c r="W7" s="7">
        <f t="shared" si="14"/>
        <v>24826</v>
      </c>
      <c r="X7" s="8">
        <f t="shared" si="15"/>
        <v>0.003306869578</v>
      </c>
      <c r="Y7" s="8">
        <f t="shared" si="16"/>
        <v>0.04670984489</v>
      </c>
      <c r="Z7" s="8">
        <f t="shared" si="17"/>
        <v>0.01444824852</v>
      </c>
      <c r="AA7" s="8">
        <f t="shared" si="18"/>
        <v>1.0000384</v>
      </c>
    </row>
    <row r="8">
      <c r="B8" s="5" t="s">
        <v>22</v>
      </c>
      <c r="C8" s="5" t="s">
        <v>28</v>
      </c>
      <c r="D8" s="6">
        <v>8066.0</v>
      </c>
      <c r="E8" s="6">
        <v>32531.0</v>
      </c>
      <c r="F8" s="6">
        <v>2829.0</v>
      </c>
      <c r="G8" s="5">
        <f t="shared" si="1"/>
        <v>8.696320433</v>
      </c>
      <c r="H8" s="5">
        <v>146.0</v>
      </c>
      <c r="I8" s="5">
        <f t="shared" si="2"/>
        <v>0.4488026805</v>
      </c>
      <c r="J8" s="6">
        <v>26976.0</v>
      </c>
      <c r="K8" s="5">
        <f t="shared" si="3"/>
        <v>82.9239802</v>
      </c>
      <c r="L8" s="6">
        <v>5555.0</v>
      </c>
      <c r="M8" s="5">
        <f t="shared" si="4"/>
        <v>17.0760198</v>
      </c>
      <c r="N8" s="7">
        <f t="shared" si="5"/>
        <v>29556</v>
      </c>
      <c r="O8" s="7">
        <f t="shared" si="6"/>
        <v>2975</v>
      </c>
      <c r="P8" s="7">
        <f t="shared" si="7"/>
        <v>32531</v>
      </c>
      <c r="Q8" s="8">
        <f t="shared" si="8"/>
        <v>0.01015297701</v>
      </c>
      <c r="R8" s="8">
        <f t="shared" si="9"/>
        <v>0.09573664107</v>
      </c>
      <c r="S8" s="8">
        <f t="shared" si="10"/>
        <v>0.00963650383</v>
      </c>
      <c r="T8" s="8">
        <f t="shared" si="11"/>
        <v>1.000027798</v>
      </c>
      <c r="U8" s="7">
        <f t="shared" si="12"/>
        <v>26976</v>
      </c>
      <c r="V8" s="7">
        <f t="shared" si="13"/>
        <v>5555</v>
      </c>
      <c r="W8" s="7">
        <f t="shared" si="14"/>
        <v>32531</v>
      </c>
      <c r="X8" s="8">
        <f t="shared" si="15"/>
        <v>0.01924706135</v>
      </c>
      <c r="Y8" s="8">
        <f t="shared" si="16"/>
        <v>0.04803415156</v>
      </c>
      <c r="Z8" s="8">
        <f t="shared" si="17"/>
        <v>0.009891374255</v>
      </c>
      <c r="AA8" s="8">
        <f t="shared" si="18"/>
        <v>1.000029264</v>
      </c>
    </row>
    <row r="9">
      <c r="B9" s="5" t="s">
        <v>29</v>
      </c>
      <c r="C9" s="5" t="s">
        <v>29</v>
      </c>
      <c r="D9" s="6">
        <v>6679.0</v>
      </c>
      <c r="E9" s="6">
        <v>26569.0</v>
      </c>
      <c r="F9" s="6">
        <v>1814.0</v>
      </c>
      <c r="G9" s="5">
        <f t="shared" si="1"/>
        <v>6.82750574</v>
      </c>
      <c r="H9" s="5">
        <v>165.0</v>
      </c>
      <c r="I9" s="5">
        <f t="shared" si="2"/>
        <v>0.6210245022</v>
      </c>
      <c r="J9" s="6">
        <v>21316.0</v>
      </c>
      <c r="K9" s="5">
        <f t="shared" si="3"/>
        <v>80.22883812</v>
      </c>
      <c r="L9" s="6">
        <v>5253.0</v>
      </c>
      <c r="M9" s="5">
        <f t="shared" si="4"/>
        <v>19.77116188</v>
      </c>
      <c r="N9" s="7">
        <f t="shared" si="5"/>
        <v>24590</v>
      </c>
      <c r="O9" s="7">
        <f t="shared" si="6"/>
        <v>1979</v>
      </c>
      <c r="P9" s="7">
        <f t="shared" si="7"/>
        <v>26569</v>
      </c>
      <c r="Q9" s="8">
        <f t="shared" si="8"/>
        <v>0.0003394601793</v>
      </c>
      <c r="R9" s="8">
        <f t="shared" si="9"/>
        <v>0.06487421055</v>
      </c>
      <c r="S9" s="8">
        <f t="shared" si="10"/>
        <v>0.005221068023</v>
      </c>
      <c r="T9" s="8">
        <f t="shared" si="11"/>
        <v>1.000035197</v>
      </c>
      <c r="U9" s="7">
        <f t="shared" si="12"/>
        <v>21316</v>
      </c>
      <c r="V9" s="7">
        <f t="shared" si="13"/>
        <v>5253</v>
      </c>
      <c r="W9" s="7">
        <f t="shared" si="14"/>
        <v>26569</v>
      </c>
      <c r="X9" s="8">
        <f t="shared" si="15"/>
        <v>0.0107064357</v>
      </c>
      <c r="Y9" s="8">
        <f t="shared" si="16"/>
        <v>0.04394645269</v>
      </c>
      <c r="Z9" s="8">
        <f t="shared" si="17"/>
        <v>0.01082992663</v>
      </c>
      <c r="AA9" s="8">
        <f t="shared" si="18"/>
        <v>1.000035985</v>
      </c>
    </row>
    <row r="10">
      <c r="B10" s="5" t="s">
        <v>29</v>
      </c>
      <c r="C10" s="5" t="s">
        <v>30</v>
      </c>
      <c r="D10" s="6">
        <v>9772.0</v>
      </c>
      <c r="E10" s="6">
        <v>42054.0</v>
      </c>
      <c r="F10" s="6">
        <v>2304.0</v>
      </c>
      <c r="G10" s="5">
        <f t="shared" si="1"/>
        <v>5.478670281</v>
      </c>
      <c r="H10" s="5">
        <v>352.0</v>
      </c>
      <c r="I10" s="5">
        <f t="shared" si="2"/>
        <v>0.8370190707</v>
      </c>
      <c r="J10" s="6">
        <v>30118.0</v>
      </c>
      <c r="K10" s="5">
        <f t="shared" si="3"/>
        <v>71.61744424</v>
      </c>
      <c r="L10" s="6">
        <v>11936.0</v>
      </c>
      <c r="M10" s="5">
        <f t="shared" si="4"/>
        <v>28.38255576</v>
      </c>
      <c r="N10" s="7">
        <f t="shared" si="5"/>
        <v>39398</v>
      </c>
      <c r="O10" s="7">
        <f t="shared" si="6"/>
        <v>2656</v>
      </c>
      <c r="P10" s="7">
        <f t="shared" si="7"/>
        <v>42054</v>
      </c>
      <c r="Q10" s="8">
        <f t="shared" si="8"/>
        <v>0.009659914633</v>
      </c>
      <c r="R10" s="8">
        <f t="shared" si="9"/>
        <v>0.08813286901</v>
      </c>
      <c r="S10" s="8">
        <f t="shared" si="10"/>
        <v>0.005941441192</v>
      </c>
      <c r="T10" s="8">
        <f t="shared" si="11"/>
        <v>1.000021684</v>
      </c>
      <c r="U10" s="7">
        <f t="shared" si="12"/>
        <v>30118</v>
      </c>
      <c r="V10" s="7">
        <f t="shared" si="13"/>
        <v>11936</v>
      </c>
      <c r="W10" s="7">
        <f t="shared" si="14"/>
        <v>42054</v>
      </c>
      <c r="X10" s="8">
        <f t="shared" si="15"/>
        <v>0.008407129431</v>
      </c>
      <c r="Y10" s="8">
        <f t="shared" si="16"/>
        <v>0.08913813642</v>
      </c>
      <c r="Z10" s="8">
        <f t="shared" si="17"/>
        <v>0.03532614371</v>
      </c>
      <c r="AA10" s="8">
        <f t="shared" si="18"/>
        <v>1.00002166</v>
      </c>
    </row>
    <row r="11">
      <c r="B11" s="5" t="s">
        <v>29</v>
      </c>
      <c r="C11" s="5" t="s">
        <v>31</v>
      </c>
      <c r="D11" s="6">
        <v>13470.0</v>
      </c>
      <c r="E11" s="6">
        <v>54039.0</v>
      </c>
      <c r="F11" s="6">
        <v>2351.0</v>
      </c>
      <c r="G11" s="5">
        <f t="shared" si="1"/>
        <v>4.350561631</v>
      </c>
      <c r="H11" s="5">
        <v>772.0</v>
      </c>
      <c r="I11" s="5">
        <f t="shared" si="2"/>
        <v>1.428597865</v>
      </c>
      <c r="J11" s="6">
        <v>42520.0</v>
      </c>
      <c r="K11" s="5">
        <f t="shared" si="3"/>
        <v>78.68391347</v>
      </c>
      <c r="L11" s="6">
        <v>11519.0</v>
      </c>
      <c r="M11" s="5">
        <f t="shared" si="4"/>
        <v>21.31608653</v>
      </c>
      <c r="N11" s="7">
        <f t="shared" si="5"/>
        <v>50916</v>
      </c>
      <c r="O11" s="7">
        <f t="shared" si="6"/>
        <v>3123</v>
      </c>
      <c r="P11" s="7">
        <f t="shared" si="7"/>
        <v>54039</v>
      </c>
      <c r="Q11" s="8">
        <f t="shared" si="8"/>
        <v>0.0179648317</v>
      </c>
      <c r="R11" s="8">
        <f t="shared" si="9"/>
        <v>0.1042226065</v>
      </c>
      <c r="S11" s="8">
        <f t="shared" si="10"/>
        <v>0.006392631001</v>
      </c>
      <c r="T11" s="8">
        <f t="shared" si="11"/>
        <v>1.000016577</v>
      </c>
      <c r="U11" s="7">
        <f t="shared" si="12"/>
        <v>42520</v>
      </c>
      <c r="V11" s="7">
        <f t="shared" si="13"/>
        <v>11519</v>
      </c>
      <c r="W11" s="7">
        <f t="shared" si="14"/>
        <v>54039</v>
      </c>
      <c r="X11" s="8">
        <f t="shared" si="15"/>
        <v>0.01593111365</v>
      </c>
      <c r="Y11" s="8">
        <f t="shared" si="16"/>
        <v>0.09451193435</v>
      </c>
      <c r="Z11" s="8">
        <f t="shared" si="17"/>
        <v>0.02560402097</v>
      </c>
      <c r="AA11" s="8">
        <f t="shared" si="18"/>
        <v>1.000016757</v>
      </c>
    </row>
    <row r="12">
      <c r="N12" s="7">
        <f t="shared" ref="N12:S12" si="19">SUM(N2:N11)</f>
        <v>347443</v>
      </c>
      <c r="O12" s="7">
        <f t="shared" si="19"/>
        <v>28233</v>
      </c>
      <c r="P12" s="7">
        <f t="shared" si="19"/>
        <v>375676</v>
      </c>
      <c r="Q12" s="9">
        <f t="shared" si="19"/>
        <v>0.12105531</v>
      </c>
      <c r="R12" s="9">
        <f t="shared" si="19"/>
        <v>0.918441173</v>
      </c>
      <c r="S12" s="9">
        <f t="shared" si="19"/>
        <v>0.08155882699</v>
      </c>
      <c r="T12" s="9">
        <f t="shared" si="11"/>
        <v>1.000000217</v>
      </c>
      <c r="U12" s="7">
        <f t="shared" ref="U12:Z12" si="20">SUM(U2:U11)</f>
        <v>279777</v>
      </c>
      <c r="V12" s="7">
        <f t="shared" si="20"/>
        <v>95899</v>
      </c>
      <c r="W12" s="7">
        <f t="shared" si="20"/>
        <v>375676</v>
      </c>
      <c r="X12" s="9">
        <f t="shared" si="20"/>
        <v>0.1073539163</v>
      </c>
      <c r="Y12" s="9">
        <f t="shared" si="20"/>
        <v>0.7370380714</v>
      </c>
      <c r="Z12" s="9">
        <f t="shared" si="20"/>
        <v>0.2629619286</v>
      </c>
      <c r="AA12" s="9">
        <f t="shared" si="18"/>
        <v>1.0000007</v>
      </c>
      <c r="AB12" s="9"/>
      <c r="AC12" s="9"/>
    </row>
    <row r="14">
      <c r="B14" s="1" t="s">
        <v>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3" t="s">
        <v>13</v>
      </c>
      <c r="O14" s="3" t="s">
        <v>14</v>
      </c>
      <c r="P14" s="3" t="s">
        <v>15</v>
      </c>
      <c r="Q14" s="3" t="s">
        <v>16</v>
      </c>
      <c r="R14" s="3" t="s">
        <v>17</v>
      </c>
      <c r="S14" s="3" t="s">
        <v>18</v>
      </c>
      <c r="T14" s="3" t="s">
        <v>19</v>
      </c>
      <c r="U14" s="10" t="s">
        <v>20</v>
      </c>
      <c r="V14" s="10" t="s">
        <v>21</v>
      </c>
      <c r="W14" s="10" t="s">
        <v>15</v>
      </c>
      <c r="X14" s="10" t="s">
        <v>16</v>
      </c>
      <c r="Y14" s="10" t="s">
        <v>17</v>
      </c>
      <c r="Z14" s="10" t="s">
        <v>18</v>
      </c>
      <c r="AA14" s="10" t="s">
        <v>19</v>
      </c>
    </row>
    <row r="15">
      <c r="B15" s="5" t="s">
        <v>32</v>
      </c>
      <c r="C15" s="5" t="s">
        <v>33</v>
      </c>
      <c r="D15" s="6">
        <v>7061.0</v>
      </c>
      <c r="E15" s="6">
        <v>33674.0</v>
      </c>
      <c r="F15" s="6">
        <v>7076.0</v>
      </c>
      <c r="G15" s="5">
        <f t="shared" ref="G15:G24" si="21">(F15/E15)*100</f>
        <v>21.01324464</v>
      </c>
      <c r="H15" s="5">
        <v>279.0</v>
      </c>
      <c r="I15" s="5">
        <f t="shared" ref="I15:I24" si="22">(H15/E15)*100</f>
        <v>0.8285323989</v>
      </c>
      <c r="J15" s="6">
        <v>21257.0</v>
      </c>
      <c r="K15" s="5">
        <f t="shared" ref="K15:K24" si="23">(J15/E15)*100</f>
        <v>63.12585377</v>
      </c>
      <c r="L15" s="6">
        <v>12417.0</v>
      </c>
      <c r="M15" s="5">
        <f t="shared" ref="M15:M24" si="24">(L15/E15)*100</f>
        <v>36.87414623</v>
      </c>
      <c r="N15" s="7">
        <f t="shared" ref="N15:N24" si="25">E15-F15-H15</f>
        <v>26319</v>
      </c>
      <c r="O15" s="7">
        <f t="shared" ref="O15:O24" si="26">F15+H15</f>
        <v>7355</v>
      </c>
      <c r="P15" s="7">
        <f t="shared" ref="P15:P24" si="27">E15</f>
        <v>33674</v>
      </c>
      <c r="Q15" s="8">
        <f t="shared" ref="Q15:Q24" si="28">ABS((N15/$N$25)-(O15/$O$25))*0.5</f>
        <v>0.09564608839</v>
      </c>
      <c r="R15" s="8">
        <f t="shared" ref="R15:R24" si="29">(O15*N15)/($O$25*P15)</f>
        <v>0.2110716835</v>
      </c>
      <c r="S15" s="8">
        <f t="shared" ref="S15:S24" si="30">(O15*O15)/($O$25*P15)</f>
        <v>0.05898522861</v>
      </c>
      <c r="T15" s="8">
        <f t="shared" ref="T15:T25" si="31">(R15-P15)/(1-P15)</f>
        <v>1.000023429</v>
      </c>
      <c r="U15" s="7">
        <f t="shared" ref="U15:U24" si="32">J15</f>
        <v>21257</v>
      </c>
      <c r="V15" s="7">
        <f t="shared" ref="V15:V24" si="33">L15</f>
        <v>12417</v>
      </c>
      <c r="W15" s="7">
        <f t="shared" ref="W15:W24" si="34">J15+L15</f>
        <v>33674</v>
      </c>
      <c r="X15" s="8">
        <f t="shared" ref="X15:X24" si="35">ABS((U15/$U$25)-(V15/$V$25))*0.5</f>
        <v>0.01967898851</v>
      </c>
      <c r="Y15" s="8">
        <f t="shared" ref="Y15:Y24" si="36">(V15*U15)/($V$25*W15)</f>
        <v>0.07663457171</v>
      </c>
      <c r="Z15" s="8">
        <f t="shared" ref="Z15:Z24" si="37">(V15*V15)/($V$25*W15)</f>
        <v>0.04476508806</v>
      </c>
      <c r="AA15" s="8">
        <f t="shared" ref="AA15:AA25" si="38">(Y15-W15)/(1-W15)</f>
        <v>1.000027422</v>
      </c>
    </row>
    <row r="16">
      <c r="B16" s="5" t="s">
        <v>32</v>
      </c>
      <c r="C16" s="5" t="s">
        <v>34</v>
      </c>
      <c r="D16" s="6">
        <v>9207.0</v>
      </c>
      <c r="E16" s="6">
        <v>42684.0</v>
      </c>
      <c r="F16" s="6">
        <v>1503.0</v>
      </c>
      <c r="G16" s="5">
        <f t="shared" si="21"/>
        <v>3.521225752</v>
      </c>
      <c r="H16" s="5">
        <v>172.0</v>
      </c>
      <c r="I16" s="5">
        <f t="shared" si="22"/>
        <v>0.402961297</v>
      </c>
      <c r="J16" s="6">
        <v>27507.0</v>
      </c>
      <c r="K16" s="5">
        <f t="shared" si="23"/>
        <v>64.44335114</v>
      </c>
      <c r="L16" s="6">
        <v>15177.0</v>
      </c>
      <c r="M16" s="5">
        <f t="shared" si="24"/>
        <v>35.55664886</v>
      </c>
      <c r="N16" s="7">
        <f t="shared" si="25"/>
        <v>41009</v>
      </c>
      <c r="O16" s="7">
        <f t="shared" si="26"/>
        <v>1675</v>
      </c>
      <c r="P16" s="7">
        <f t="shared" si="27"/>
        <v>42684</v>
      </c>
      <c r="Q16" s="8">
        <f t="shared" si="28"/>
        <v>0.03061283914</v>
      </c>
      <c r="R16" s="8">
        <f t="shared" si="29"/>
        <v>0.0590883006</v>
      </c>
      <c r="S16" s="8">
        <f t="shared" si="30"/>
        <v>0.002413443476</v>
      </c>
      <c r="T16" s="8">
        <f t="shared" si="31"/>
        <v>1.000022044</v>
      </c>
      <c r="U16" s="7">
        <f t="shared" si="32"/>
        <v>27507</v>
      </c>
      <c r="V16" s="7">
        <f t="shared" si="33"/>
        <v>15177</v>
      </c>
      <c r="W16" s="7">
        <f t="shared" si="34"/>
        <v>42684</v>
      </c>
      <c r="X16" s="8">
        <f t="shared" si="35"/>
        <v>0.02111011824</v>
      </c>
      <c r="Y16" s="8">
        <f t="shared" si="36"/>
        <v>0.09562354473</v>
      </c>
      <c r="Z16" s="8">
        <f t="shared" si="37"/>
        <v>0.05276033513</v>
      </c>
      <c r="AA16" s="8">
        <f t="shared" si="38"/>
        <v>1.000021188</v>
      </c>
    </row>
    <row r="17">
      <c r="B17" s="5" t="s">
        <v>32</v>
      </c>
      <c r="C17" s="5" t="s">
        <v>35</v>
      </c>
      <c r="D17" s="6">
        <v>8887.0</v>
      </c>
      <c r="E17" s="6">
        <v>42365.0</v>
      </c>
      <c r="F17" s="6">
        <v>3119.0</v>
      </c>
      <c r="G17" s="5">
        <f t="shared" si="21"/>
        <v>7.362209371</v>
      </c>
      <c r="H17" s="5">
        <v>227.0</v>
      </c>
      <c r="I17" s="5">
        <f t="shared" si="22"/>
        <v>0.5358196625</v>
      </c>
      <c r="J17" s="6">
        <v>28708.0</v>
      </c>
      <c r="K17" s="5">
        <f t="shared" si="23"/>
        <v>67.76348401</v>
      </c>
      <c r="L17" s="6">
        <v>13657.0</v>
      </c>
      <c r="M17" s="5">
        <f t="shared" si="24"/>
        <v>32.23651599</v>
      </c>
      <c r="N17" s="7">
        <f t="shared" si="25"/>
        <v>39019</v>
      </c>
      <c r="O17" s="7">
        <f t="shared" si="26"/>
        <v>3346</v>
      </c>
      <c r="P17" s="7">
        <f t="shared" si="27"/>
        <v>42365</v>
      </c>
      <c r="Q17" s="8">
        <f t="shared" si="28"/>
        <v>0.003042329338</v>
      </c>
      <c r="R17" s="8">
        <f t="shared" si="29"/>
        <v>0.1131533669</v>
      </c>
      <c r="S17" s="8">
        <f t="shared" si="30"/>
        <v>0.009703251385</v>
      </c>
      <c r="T17" s="8">
        <f t="shared" si="31"/>
        <v>1.000020934</v>
      </c>
      <c r="U17" s="7">
        <f t="shared" si="32"/>
        <v>28708</v>
      </c>
      <c r="V17" s="7">
        <f t="shared" si="33"/>
        <v>13657</v>
      </c>
      <c r="W17" s="7">
        <f t="shared" si="34"/>
        <v>42365</v>
      </c>
      <c r="X17" s="8">
        <f t="shared" si="35"/>
        <v>0.01136204284</v>
      </c>
      <c r="Y17" s="8">
        <f t="shared" si="36"/>
        <v>0.09047984016</v>
      </c>
      <c r="Z17" s="8">
        <f t="shared" si="37"/>
        <v>0.04304316487</v>
      </c>
      <c r="AA17" s="8">
        <f t="shared" si="38"/>
        <v>1.000021469</v>
      </c>
    </row>
    <row r="18">
      <c r="B18" s="5" t="s">
        <v>32</v>
      </c>
      <c r="C18" s="5" t="s">
        <v>36</v>
      </c>
      <c r="D18" s="6">
        <v>8121.0</v>
      </c>
      <c r="E18" s="6">
        <v>41452.0</v>
      </c>
      <c r="F18" s="5">
        <v>639.0</v>
      </c>
      <c r="G18" s="5">
        <f t="shared" si="21"/>
        <v>1.541542025</v>
      </c>
      <c r="H18" s="5">
        <v>24.0</v>
      </c>
      <c r="I18" s="5">
        <f t="shared" si="22"/>
        <v>0.057898292</v>
      </c>
      <c r="J18" s="6">
        <v>29200.0</v>
      </c>
      <c r="K18" s="5">
        <f t="shared" si="23"/>
        <v>70.44292193</v>
      </c>
      <c r="L18" s="6">
        <v>12252.0</v>
      </c>
      <c r="M18" s="5">
        <f t="shared" si="24"/>
        <v>29.55707807</v>
      </c>
      <c r="N18" s="7">
        <f t="shared" si="25"/>
        <v>40789</v>
      </c>
      <c r="O18" s="8">
        <f t="shared" si="26"/>
        <v>663</v>
      </c>
      <c r="P18" s="7">
        <f t="shared" si="27"/>
        <v>41452</v>
      </c>
      <c r="Q18" s="8">
        <f t="shared" si="28"/>
        <v>0.04886267704</v>
      </c>
      <c r="R18" s="8">
        <f t="shared" si="29"/>
        <v>0.02395431286</v>
      </c>
      <c r="S18" s="8">
        <f t="shared" si="30"/>
        <v>0.0003893625592</v>
      </c>
      <c r="T18" s="8">
        <f t="shared" si="31"/>
        <v>1.000023547</v>
      </c>
      <c r="U18" s="7">
        <f t="shared" si="32"/>
        <v>29200</v>
      </c>
      <c r="V18" s="7">
        <f t="shared" si="33"/>
        <v>12252</v>
      </c>
      <c r="W18" s="7">
        <f t="shared" si="34"/>
        <v>41452</v>
      </c>
      <c r="X18" s="8">
        <f t="shared" si="35"/>
        <v>0.003544336308</v>
      </c>
      <c r="Y18" s="8">
        <f t="shared" si="36"/>
        <v>0.08438109145</v>
      </c>
      <c r="Z18" s="8">
        <f t="shared" si="37"/>
        <v>0.03540538125</v>
      </c>
      <c r="AA18" s="8">
        <f t="shared" si="38"/>
        <v>1.000022089</v>
      </c>
    </row>
    <row r="19">
      <c r="B19" s="5" t="s">
        <v>32</v>
      </c>
      <c r="C19" s="5" t="s">
        <v>37</v>
      </c>
      <c r="D19" s="6">
        <v>8964.0</v>
      </c>
      <c r="E19" s="6">
        <v>40688.0</v>
      </c>
      <c r="F19" s="6">
        <v>3147.0</v>
      </c>
      <c r="G19" s="5">
        <f t="shared" si="21"/>
        <v>7.734467165</v>
      </c>
      <c r="H19" s="5">
        <v>667.0</v>
      </c>
      <c r="I19" s="5">
        <f t="shared" si="22"/>
        <v>1.639303972</v>
      </c>
      <c r="J19" s="6">
        <v>31220.0</v>
      </c>
      <c r="K19" s="5">
        <f t="shared" si="23"/>
        <v>76.73023987</v>
      </c>
      <c r="L19" s="6">
        <v>9468.0</v>
      </c>
      <c r="M19" s="5">
        <f t="shared" si="24"/>
        <v>23.26976013</v>
      </c>
      <c r="N19" s="7">
        <f t="shared" si="25"/>
        <v>36874</v>
      </c>
      <c r="O19" s="7">
        <f t="shared" si="26"/>
        <v>3814</v>
      </c>
      <c r="P19" s="7">
        <f t="shared" si="27"/>
        <v>40688</v>
      </c>
      <c r="Q19" s="8">
        <f t="shared" si="28"/>
        <v>0.01484387999</v>
      </c>
      <c r="R19" s="8">
        <f t="shared" si="29"/>
        <v>0.1269133236</v>
      </c>
      <c r="S19" s="8">
        <f t="shared" si="30"/>
        <v>0.01312706558</v>
      </c>
      <c r="T19" s="8">
        <f t="shared" si="31"/>
        <v>1.000021459</v>
      </c>
      <c r="U19" s="7">
        <f t="shared" si="32"/>
        <v>31220</v>
      </c>
      <c r="V19" s="7">
        <f t="shared" si="33"/>
        <v>9468</v>
      </c>
      <c r="W19" s="7">
        <f t="shared" si="34"/>
        <v>40688</v>
      </c>
      <c r="X19" s="8">
        <f t="shared" si="35"/>
        <v>0.01396320528</v>
      </c>
      <c r="Y19" s="8">
        <f t="shared" si="36"/>
        <v>0.07102734705</v>
      </c>
      <c r="Z19" s="8">
        <f t="shared" si="37"/>
        <v>0.02154026015</v>
      </c>
      <c r="AA19" s="8">
        <f t="shared" si="38"/>
        <v>1.000022832</v>
      </c>
    </row>
    <row r="20">
      <c r="B20" s="5" t="s">
        <v>32</v>
      </c>
      <c r="C20" s="5" t="s">
        <v>32</v>
      </c>
      <c r="D20" s="6">
        <v>8257.0</v>
      </c>
      <c r="E20" s="6">
        <v>40889.0</v>
      </c>
      <c r="F20" s="5">
        <v>541.0</v>
      </c>
      <c r="G20" s="5">
        <f t="shared" si="21"/>
        <v>1.323094231</v>
      </c>
      <c r="H20" s="5">
        <v>706.0</v>
      </c>
      <c r="I20" s="5">
        <f t="shared" si="22"/>
        <v>1.726625743</v>
      </c>
      <c r="J20" s="6">
        <v>29435.0</v>
      </c>
      <c r="K20" s="5">
        <f t="shared" si="23"/>
        <v>71.98757612</v>
      </c>
      <c r="L20" s="6">
        <v>11454.0</v>
      </c>
      <c r="M20" s="5">
        <f t="shared" si="24"/>
        <v>28.01242388</v>
      </c>
      <c r="N20" s="7">
        <f t="shared" si="25"/>
        <v>39642</v>
      </c>
      <c r="O20" s="8">
        <f t="shared" si="26"/>
        <v>1247</v>
      </c>
      <c r="P20" s="7">
        <f t="shared" si="27"/>
        <v>40889</v>
      </c>
      <c r="Q20" s="8">
        <f t="shared" si="28"/>
        <v>0.03642486848</v>
      </c>
      <c r="R20" s="8">
        <f t="shared" si="29"/>
        <v>0.04439030629</v>
      </c>
      <c r="S20" s="8">
        <f t="shared" si="30"/>
        <v>0.001396365268</v>
      </c>
      <c r="T20" s="8">
        <f t="shared" si="31"/>
        <v>1.000023371</v>
      </c>
      <c r="U20" s="7">
        <f t="shared" si="32"/>
        <v>29435</v>
      </c>
      <c r="V20" s="7">
        <f t="shared" si="33"/>
        <v>11454</v>
      </c>
      <c r="W20" s="7">
        <f t="shared" si="34"/>
        <v>40889</v>
      </c>
      <c r="X20" s="8">
        <f t="shared" si="35"/>
        <v>0.0008101361964</v>
      </c>
      <c r="Y20" s="8">
        <f t="shared" si="36"/>
        <v>0.08061493683</v>
      </c>
      <c r="Z20" s="8">
        <f t="shared" si="37"/>
        <v>0.03136957657</v>
      </c>
      <c r="AA20" s="8">
        <f t="shared" si="38"/>
        <v>1.000022485</v>
      </c>
    </row>
    <row r="21" ht="15.75" customHeight="1">
      <c r="B21" s="5" t="s">
        <v>32</v>
      </c>
      <c r="C21" s="5" t="s">
        <v>38</v>
      </c>
      <c r="D21" s="6">
        <v>7067.0</v>
      </c>
      <c r="E21" s="6">
        <v>31635.0</v>
      </c>
      <c r="F21" s="6">
        <v>1490.0</v>
      </c>
      <c r="G21" s="5">
        <f t="shared" si="21"/>
        <v>4.709973131</v>
      </c>
      <c r="H21" s="5">
        <v>166.0</v>
      </c>
      <c r="I21" s="5">
        <f t="shared" si="22"/>
        <v>0.5247352616</v>
      </c>
      <c r="J21" s="6">
        <v>25806.0</v>
      </c>
      <c r="K21" s="5">
        <f t="shared" si="23"/>
        <v>81.57420578</v>
      </c>
      <c r="L21" s="6">
        <v>5829.0</v>
      </c>
      <c r="M21" s="5">
        <f t="shared" si="24"/>
        <v>18.42579422</v>
      </c>
      <c r="N21" s="7">
        <f t="shared" si="25"/>
        <v>29979</v>
      </c>
      <c r="O21" s="7">
        <f t="shared" si="26"/>
        <v>1656</v>
      </c>
      <c r="P21" s="7">
        <f t="shared" si="27"/>
        <v>31635</v>
      </c>
      <c r="Q21" s="8">
        <f t="shared" si="28"/>
        <v>0.01445694301</v>
      </c>
      <c r="R21" s="8">
        <f t="shared" si="29"/>
        <v>0.05762119438</v>
      </c>
      <c r="S21" s="8">
        <f t="shared" si="30"/>
        <v>0.003182917973</v>
      </c>
      <c r="T21" s="8">
        <f t="shared" si="31"/>
        <v>1.00002979</v>
      </c>
      <c r="U21" s="7">
        <f t="shared" si="32"/>
        <v>25806</v>
      </c>
      <c r="V21" s="7">
        <f t="shared" si="33"/>
        <v>5829</v>
      </c>
      <c r="W21" s="7">
        <f t="shared" si="34"/>
        <v>31635</v>
      </c>
      <c r="X21" s="8">
        <f t="shared" si="35"/>
        <v>0.02130455548</v>
      </c>
      <c r="Y21" s="8">
        <f t="shared" si="36"/>
        <v>0.04648873169</v>
      </c>
      <c r="Z21" s="8">
        <f t="shared" si="37"/>
        <v>0.01050076792</v>
      </c>
      <c r="AA21" s="8">
        <f t="shared" si="38"/>
        <v>1.000030142</v>
      </c>
    </row>
    <row r="22" ht="15.75" customHeight="1">
      <c r="B22" s="5" t="s">
        <v>32</v>
      </c>
      <c r="C22" s="5" t="s">
        <v>39</v>
      </c>
      <c r="D22" s="6">
        <v>5756.0</v>
      </c>
      <c r="E22" s="6">
        <v>25847.0</v>
      </c>
      <c r="F22" s="6">
        <v>2847.0</v>
      </c>
      <c r="G22" s="5">
        <f t="shared" si="21"/>
        <v>11.01481797</v>
      </c>
      <c r="H22" s="5">
        <v>172.0</v>
      </c>
      <c r="I22" s="5">
        <f t="shared" si="22"/>
        <v>0.6654544048</v>
      </c>
      <c r="J22" s="6">
        <v>19702.0</v>
      </c>
      <c r="K22" s="5">
        <f t="shared" si="23"/>
        <v>76.22548071</v>
      </c>
      <c r="L22" s="6">
        <v>6145.0</v>
      </c>
      <c r="M22" s="5">
        <f t="shared" si="24"/>
        <v>23.77451929</v>
      </c>
      <c r="N22" s="7">
        <f t="shared" si="25"/>
        <v>22828</v>
      </c>
      <c r="O22" s="7">
        <f t="shared" si="26"/>
        <v>3019</v>
      </c>
      <c r="P22" s="7">
        <f t="shared" si="27"/>
        <v>25847</v>
      </c>
      <c r="Q22" s="8">
        <f t="shared" si="28"/>
        <v>0.02126638578</v>
      </c>
      <c r="R22" s="8">
        <f t="shared" si="29"/>
        <v>0.09790242618</v>
      </c>
      <c r="S22" s="8">
        <f t="shared" si="30"/>
        <v>0.012947583</v>
      </c>
      <c r="T22" s="8">
        <f t="shared" si="31"/>
        <v>1.000034903</v>
      </c>
      <c r="U22" s="7">
        <f t="shared" si="32"/>
        <v>19702</v>
      </c>
      <c r="V22" s="7">
        <f t="shared" si="33"/>
        <v>6145</v>
      </c>
      <c r="W22" s="7">
        <f t="shared" si="34"/>
        <v>25847</v>
      </c>
      <c r="X22" s="8">
        <f t="shared" si="35"/>
        <v>0.00798057083</v>
      </c>
      <c r="Y22" s="8">
        <f t="shared" si="36"/>
        <v>0.04579550449</v>
      </c>
      <c r="Z22" s="8">
        <f t="shared" si="37"/>
        <v>0.0142834928</v>
      </c>
      <c r="AA22" s="8">
        <f t="shared" si="38"/>
        <v>1.000036919</v>
      </c>
    </row>
    <row r="23" ht="15.75" customHeight="1">
      <c r="B23" s="5" t="s">
        <v>32</v>
      </c>
      <c r="C23" s="5" t="s">
        <v>40</v>
      </c>
      <c r="D23" s="6">
        <v>7288.0</v>
      </c>
      <c r="E23" s="6">
        <v>34868.0</v>
      </c>
      <c r="F23" s="6">
        <v>3185.0</v>
      </c>
      <c r="G23" s="5">
        <f t="shared" si="21"/>
        <v>9.134449925</v>
      </c>
      <c r="H23" s="5">
        <v>39.0</v>
      </c>
      <c r="I23" s="5">
        <f t="shared" si="22"/>
        <v>0.1118504073</v>
      </c>
      <c r="J23" s="6">
        <v>24734.0</v>
      </c>
      <c r="K23" s="5">
        <f t="shared" si="23"/>
        <v>70.93610187</v>
      </c>
      <c r="L23" s="6">
        <v>10134.0</v>
      </c>
      <c r="M23" s="5">
        <f t="shared" si="24"/>
        <v>29.06389813</v>
      </c>
      <c r="N23" s="7">
        <f t="shared" si="25"/>
        <v>31644</v>
      </c>
      <c r="O23" s="7">
        <f t="shared" si="26"/>
        <v>3224</v>
      </c>
      <c r="P23" s="7">
        <f t="shared" si="27"/>
        <v>34868</v>
      </c>
      <c r="Q23" s="8">
        <f t="shared" si="28"/>
        <v>0.01183812652</v>
      </c>
      <c r="R23" s="8">
        <f t="shared" si="29"/>
        <v>0.1074315872</v>
      </c>
      <c r="S23" s="8">
        <f t="shared" si="30"/>
        <v>0.01094550111</v>
      </c>
      <c r="T23" s="8">
        <f t="shared" si="31"/>
        <v>1.000025599</v>
      </c>
      <c r="U23" s="7">
        <f t="shared" si="32"/>
        <v>24734</v>
      </c>
      <c r="V23" s="7">
        <f t="shared" si="33"/>
        <v>10134</v>
      </c>
      <c r="W23" s="7">
        <f t="shared" si="34"/>
        <v>34868</v>
      </c>
      <c r="X23" s="8">
        <f t="shared" si="35"/>
        <v>0.001808902474</v>
      </c>
      <c r="Y23" s="8">
        <f t="shared" si="36"/>
        <v>0.07028279231</v>
      </c>
      <c r="Z23" s="8">
        <f t="shared" si="37"/>
        <v>0.02879622452</v>
      </c>
      <c r="AA23" s="8">
        <f t="shared" si="38"/>
        <v>1.000026665</v>
      </c>
    </row>
    <row r="24" ht="15.75" customHeight="1">
      <c r="B24" s="5" t="s">
        <v>32</v>
      </c>
      <c r="C24" s="5" t="s">
        <v>41</v>
      </c>
      <c r="D24" s="6">
        <v>5604.0</v>
      </c>
      <c r="E24" s="6">
        <v>27280.0</v>
      </c>
      <c r="F24" s="6">
        <v>1194.0</v>
      </c>
      <c r="G24" s="5">
        <f t="shared" si="21"/>
        <v>4.376832845</v>
      </c>
      <c r="H24" s="5">
        <v>42.0</v>
      </c>
      <c r="I24" s="5">
        <f t="shared" si="22"/>
        <v>0.1539589443</v>
      </c>
      <c r="J24" s="6">
        <v>21531.0</v>
      </c>
      <c r="K24" s="5">
        <f t="shared" si="23"/>
        <v>78.92595308</v>
      </c>
      <c r="L24" s="6">
        <v>5749.0</v>
      </c>
      <c r="M24" s="5">
        <f t="shared" si="24"/>
        <v>21.07404692</v>
      </c>
      <c r="N24" s="7">
        <f t="shared" si="25"/>
        <v>26044</v>
      </c>
      <c r="O24" s="7">
        <f t="shared" si="26"/>
        <v>1236</v>
      </c>
      <c r="P24" s="7">
        <f t="shared" si="27"/>
        <v>27280</v>
      </c>
      <c r="Q24" s="8">
        <f t="shared" si="28"/>
        <v>0.01627948235</v>
      </c>
      <c r="R24" s="8">
        <f t="shared" si="29"/>
        <v>0.04332658026</v>
      </c>
      <c r="S24" s="8">
        <f t="shared" si="30"/>
        <v>0.002056199248</v>
      </c>
      <c r="T24" s="8">
        <f t="shared" si="31"/>
        <v>1.00003507</v>
      </c>
      <c r="U24" s="7">
        <f t="shared" si="32"/>
        <v>21531</v>
      </c>
      <c r="V24" s="7">
        <f t="shared" si="33"/>
        <v>5749</v>
      </c>
      <c r="W24" s="7">
        <f t="shared" si="34"/>
        <v>27280</v>
      </c>
      <c r="X24" s="8">
        <f t="shared" si="35"/>
        <v>0.0134459206</v>
      </c>
      <c r="Y24" s="8">
        <f t="shared" si="36"/>
        <v>0.04436218536</v>
      </c>
      <c r="Z24" s="8">
        <f t="shared" si="37"/>
        <v>0.01184516296</v>
      </c>
      <c r="AA24" s="8">
        <f t="shared" si="38"/>
        <v>1.000035032</v>
      </c>
    </row>
    <row r="25" ht="15.75" customHeight="1">
      <c r="N25" s="7">
        <f t="shared" ref="N25:S25" si="39">SUM(N15:N24)</f>
        <v>334147</v>
      </c>
      <c r="O25" s="7">
        <f t="shared" si="39"/>
        <v>27235</v>
      </c>
      <c r="P25" s="7">
        <f t="shared" si="39"/>
        <v>361382</v>
      </c>
      <c r="Q25" s="9">
        <f t="shared" si="39"/>
        <v>0.29327362</v>
      </c>
      <c r="R25" s="9">
        <f t="shared" si="39"/>
        <v>0.8848530818</v>
      </c>
      <c r="S25" s="9">
        <f t="shared" si="39"/>
        <v>0.1151469182</v>
      </c>
      <c r="T25" s="9">
        <f t="shared" si="31"/>
        <v>1.000000319</v>
      </c>
      <c r="U25" s="7">
        <f t="shared" ref="U25:Z25" si="40">SUM(U15:U24)</f>
        <v>259100</v>
      </c>
      <c r="V25" s="7">
        <f t="shared" si="40"/>
        <v>102282</v>
      </c>
      <c r="W25" s="7">
        <f t="shared" si="40"/>
        <v>361382</v>
      </c>
      <c r="X25" s="9">
        <f t="shared" si="40"/>
        <v>0.1150087768</v>
      </c>
      <c r="Y25" s="9">
        <f t="shared" si="40"/>
        <v>0.7056905458</v>
      </c>
      <c r="Z25" s="9">
        <f t="shared" si="40"/>
        <v>0.2943094542</v>
      </c>
      <c r="AA25" s="9">
        <f t="shared" si="38"/>
        <v>1.000000814</v>
      </c>
    </row>
    <row r="26" ht="15.75" customHeight="1"/>
    <row r="27" ht="15.75" customHeight="1">
      <c r="B27" s="1" t="s">
        <v>0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12</v>
      </c>
      <c r="N27" s="10" t="s">
        <v>13</v>
      </c>
      <c r="O27" s="10" t="s">
        <v>14</v>
      </c>
      <c r="P27" s="10" t="s">
        <v>15</v>
      </c>
      <c r="Q27" s="10" t="s">
        <v>16</v>
      </c>
      <c r="R27" s="10" t="s">
        <v>17</v>
      </c>
      <c r="S27" s="10" t="s">
        <v>18</v>
      </c>
      <c r="T27" s="10" t="s">
        <v>19</v>
      </c>
      <c r="U27" s="10" t="s">
        <v>20</v>
      </c>
      <c r="V27" s="10" t="s">
        <v>21</v>
      </c>
      <c r="W27" s="10" t="s">
        <v>15</v>
      </c>
      <c r="X27" s="10" t="s">
        <v>16</v>
      </c>
      <c r="Y27" s="10" t="s">
        <v>17</v>
      </c>
      <c r="Z27" s="10" t="s">
        <v>18</v>
      </c>
      <c r="AA27" s="10" t="s">
        <v>19</v>
      </c>
    </row>
    <row r="28" ht="15.75" customHeight="1">
      <c r="B28" s="5" t="s">
        <v>42</v>
      </c>
      <c r="C28" s="5" t="s">
        <v>43</v>
      </c>
      <c r="D28" s="6">
        <v>3575.0</v>
      </c>
      <c r="E28" s="6">
        <v>21082.0</v>
      </c>
      <c r="F28" s="5">
        <v>0.0</v>
      </c>
      <c r="G28" s="5">
        <f t="shared" ref="G28:G35" si="41">(F28/E28)*100</f>
        <v>0</v>
      </c>
      <c r="H28" s="6">
        <v>1324.0</v>
      </c>
      <c r="I28" s="5">
        <f t="shared" ref="I28:I35" si="42">(H28/E28)*100</f>
        <v>6.280239067</v>
      </c>
      <c r="J28" s="6">
        <v>14696.0</v>
      </c>
      <c r="K28" s="5">
        <f t="shared" ref="K28:K35" si="43">(J28/E28)*100</f>
        <v>69.70875628</v>
      </c>
      <c r="L28" s="6">
        <v>6386.0</v>
      </c>
      <c r="M28" s="5">
        <f t="shared" ref="M28:M35" si="44">(L28/E28)*100</f>
        <v>30.29124372</v>
      </c>
      <c r="N28" s="7">
        <f t="shared" ref="N28:N35" si="45">E28-F28-H28</f>
        <v>19758</v>
      </c>
      <c r="O28" s="7">
        <f t="shared" ref="O28:O35" si="46">F28+H28</f>
        <v>1324</v>
      </c>
      <c r="P28" s="7">
        <f t="shared" ref="P28:P35" si="47">E28</f>
        <v>21082</v>
      </c>
      <c r="Q28" s="8">
        <f t="shared" ref="Q28:Q35" si="48">ABS((N28/$N$36)-(O28/$O$36))*0.5</f>
        <v>0.009094942608</v>
      </c>
      <c r="R28" s="8">
        <f t="shared" ref="R28:R35" si="49">(O28*N28)/($O$36*P28)</f>
        <v>0.08898168768</v>
      </c>
      <c r="S28" s="8">
        <f t="shared" ref="S28:S35" si="50">(O28*O28)/($O$36*P28)</f>
        <v>0.00596273684</v>
      </c>
      <c r="T28" s="8">
        <f t="shared" ref="T28:T36" si="51">(R28-P28)/(1-P28)</f>
        <v>1.000043215</v>
      </c>
      <c r="U28" s="7">
        <f t="shared" ref="U28:U35" si="52">J28</f>
        <v>14696</v>
      </c>
      <c r="V28" s="7">
        <f t="shared" ref="V28:V35" si="53">L28</f>
        <v>6386</v>
      </c>
      <c r="W28" s="7">
        <f t="shared" ref="W28:W35" si="54">J28+L28</f>
        <v>21082</v>
      </c>
      <c r="X28" s="8">
        <f t="shared" ref="X28:X35" si="55">ABS((U28/$U$36)-(V28/$V$36))*0.5</f>
        <v>0.00006487071848</v>
      </c>
      <c r="Y28" s="8">
        <f t="shared" ref="Y28:Y35" si="56">(V28*U28)/($V$36*W28)</f>
        <v>0.05422830036</v>
      </c>
      <c r="Z28" s="8">
        <f t="shared" ref="Z28:Z35" si="57">(V28*V28)/($V$36*W28)</f>
        <v>0.02356436623</v>
      </c>
      <c r="AA28" s="8">
        <f t="shared" ref="AA28:AA36" si="58">(Y28-W28)/(1-W28)</f>
        <v>1.000044864</v>
      </c>
    </row>
    <row r="29" ht="15.75" customHeight="1">
      <c r="B29" s="5" t="s">
        <v>42</v>
      </c>
      <c r="C29" s="5" t="s">
        <v>44</v>
      </c>
      <c r="D29" s="6">
        <v>6457.0</v>
      </c>
      <c r="E29" s="6">
        <v>37323.0</v>
      </c>
      <c r="F29" s="5">
        <v>137.0</v>
      </c>
      <c r="G29" s="5">
        <f t="shared" si="41"/>
        <v>0.3670658843</v>
      </c>
      <c r="H29" s="5">
        <v>173.0</v>
      </c>
      <c r="I29" s="5">
        <f t="shared" si="42"/>
        <v>0.4635211532</v>
      </c>
      <c r="J29" s="6">
        <v>26269.0</v>
      </c>
      <c r="K29" s="5">
        <f t="shared" si="43"/>
        <v>70.38287383</v>
      </c>
      <c r="L29" s="6">
        <v>11054.0</v>
      </c>
      <c r="M29" s="5">
        <f t="shared" si="44"/>
        <v>29.61712617</v>
      </c>
      <c r="N29" s="7">
        <f t="shared" si="45"/>
        <v>37013</v>
      </c>
      <c r="O29" s="8">
        <f t="shared" si="46"/>
        <v>310</v>
      </c>
      <c r="P29" s="7">
        <f t="shared" si="47"/>
        <v>37323</v>
      </c>
      <c r="Q29" s="8">
        <f t="shared" si="48"/>
        <v>0.06077770191</v>
      </c>
      <c r="R29" s="8">
        <f t="shared" si="49"/>
        <v>0.02204554896</v>
      </c>
      <c r="S29" s="8">
        <f t="shared" si="50"/>
        <v>0.0001846410768</v>
      </c>
      <c r="T29" s="8">
        <f t="shared" si="51"/>
        <v>1.000026203</v>
      </c>
      <c r="U29" s="7">
        <f t="shared" si="52"/>
        <v>26269</v>
      </c>
      <c r="V29" s="7">
        <f t="shared" si="53"/>
        <v>11054</v>
      </c>
      <c r="W29" s="7">
        <f t="shared" si="54"/>
        <v>37323</v>
      </c>
      <c r="X29" s="8">
        <f t="shared" si="55"/>
        <v>0.002082433276</v>
      </c>
      <c r="Y29" s="8">
        <f t="shared" si="56"/>
        <v>0.09477552532</v>
      </c>
      <c r="Z29" s="8">
        <f t="shared" si="57"/>
        <v>0.03988155837</v>
      </c>
      <c r="AA29" s="8">
        <f t="shared" si="58"/>
        <v>1.000024254</v>
      </c>
    </row>
    <row r="30" ht="15.75" customHeight="1">
      <c r="B30" s="5" t="s">
        <v>42</v>
      </c>
      <c r="C30" s="5" t="s">
        <v>45</v>
      </c>
      <c r="D30" s="6">
        <v>3197.0</v>
      </c>
      <c r="E30" s="6">
        <v>17601.0</v>
      </c>
      <c r="F30" s="5">
        <v>179.0</v>
      </c>
      <c r="G30" s="5">
        <f t="shared" si="41"/>
        <v>1.016987671</v>
      </c>
      <c r="H30" s="5">
        <v>5.0</v>
      </c>
      <c r="I30" s="5">
        <f t="shared" si="42"/>
        <v>0.02840747685</v>
      </c>
      <c r="J30" s="6">
        <v>13830.0</v>
      </c>
      <c r="K30" s="5">
        <f t="shared" si="43"/>
        <v>78.57508096</v>
      </c>
      <c r="L30" s="6">
        <v>3771.0</v>
      </c>
      <c r="M30" s="5">
        <f t="shared" si="44"/>
        <v>21.42491904</v>
      </c>
      <c r="N30" s="7">
        <f t="shared" si="45"/>
        <v>17417</v>
      </c>
      <c r="O30" s="8">
        <f t="shared" si="46"/>
        <v>184</v>
      </c>
      <c r="P30" s="7">
        <f t="shared" si="47"/>
        <v>17601</v>
      </c>
      <c r="Q30" s="8">
        <f t="shared" si="48"/>
        <v>0.02723284387</v>
      </c>
      <c r="R30" s="8">
        <f t="shared" si="49"/>
        <v>0.01305675675</v>
      </c>
      <c r="S30" s="8">
        <f t="shared" si="50"/>
        <v>0.000137936685</v>
      </c>
      <c r="T30" s="8">
        <f t="shared" si="51"/>
        <v>1.000056076</v>
      </c>
      <c r="U30" s="7">
        <f t="shared" si="52"/>
        <v>13830</v>
      </c>
      <c r="V30" s="7">
        <f t="shared" si="53"/>
        <v>3771</v>
      </c>
      <c r="W30" s="7">
        <f t="shared" si="54"/>
        <v>17601</v>
      </c>
      <c r="X30" s="8">
        <f t="shared" si="55"/>
        <v>0.01357452481</v>
      </c>
      <c r="Y30" s="8">
        <f t="shared" si="56"/>
        <v>0.03609533808</v>
      </c>
      <c r="Z30" s="8">
        <f t="shared" si="57"/>
        <v>0.009842047715</v>
      </c>
      <c r="AA30" s="8">
        <f t="shared" si="58"/>
        <v>1.000054767</v>
      </c>
    </row>
    <row r="31" ht="15.75" customHeight="1">
      <c r="B31" s="5" t="s">
        <v>42</v>
      </c>
      <c r="C31" s="5" t="s">
        <v>46</v>
      </c>
      <c r="D31" s="6">
        <v>5735.0</v>
      </c>
      <c r="E31" s="6">
        <v>28660.0</v>
      </c>
      <c r="F31" s="6">
        <v>2748.0</v>
      </c>
      <c r="G31" s="5">
        <f t="shared" si="41"/>
        <v>9.588276343</v>
      </c>
      <c r="H31" s="5">
        <v>125.0</v>
      </c>
      <c r="I31" s="5">
        <f t="shared" si="42"/>
        <v>0.4361479414</v>
      </c>
      <c r="J31" s="6">
        <v>20367.0</v>
      </c>
      <c r="K31" s="5">
        <f t="shared" si="43"/>
        <v>71.06420098</v>
      </c>
      <c r="L31" s="6">
        <v>8293.0</v>
      </c>
      <c r="M31" s="5">
        <f t="shared" si="44"/>
        <v>28.93579902</v>
      </c>
      <c r="N31" s="7">
        <f t="shared" si="45"/>
        <v>25787</v>
      </c>
      <c r="O31" s="7">
        <f t="shared" si="46"/>
        <v>2873</v>
      </c>
      <c r="P31" s="7">
        <f t="shared" si="47"/>
        <v>28660</v>
      </c>
      <c r="Q31" s="8">
        <f t="shared" si="48"/>
        <v>0.05292403725</v>
      </c>
      <c r="R31" s="8">
        <f t="shared" si="49"/>
        <v>0.1853709781</v>
      </c>
      <c r="S31" s="8">
        <f t="shared" si="50"/>
        <v>0.02065268625</v>
      </c>
      <c r="T31" s="8">
        <f t="shared" si="51"/>
        <v>1.000028425</v>
      </c>
      <c r="U31" s="7">
        <f t="shared" si="52"/>
        <v>20367</v>
      </c>
      <c r="V31" s="7">
        <f t="shared" si="53"/>
        <v>8293</v>
      </c>
      <c r="W31" s="7">
        <f t="shared" si="54"/>
        <v>28660</v>
      </c>
      <c r="X31" s="8">
        <f t="shared" si="55"/>
        <v>0.003304397881</v>
      </c>
      <c r="Y31" s="8">
        <f t="shared" si="56"/>
        <v>0.0717913776</v>
      </c>
      <c r="Z31" s="8">
        <f t="shared" si="57"/>
        <v>0.02923188955</v>
      </c>
      <c r="AA31" s="8">
        <f t="shared" si="58"/>
        <v>1.000032388</v>
      </c>
    </row>
    <row r="32" ht="15.75" customHeight="1">
      <c r="B32" s="5" t="s">
        <v>42</v>
      </c>
      <c r="C32" s="5" t="s">
        <v>47</v>
      </c>
      <c r="D32" s="6">
        <v>6310.0</v>
      </c>
      <c r="E32" s="6">
        <v>31292.0</v>
      </c>
      <c r="F32" s="6">
        <v>3504.0</v>
      </c>
      <c r="G32" s="5">
        <f t="shared" si="41"/>
        <v>11.19775022</v>
      </c>
      <c r="H32" s="6">
        <v>3037.0</v>
      </c>
      <c r="I32" s="5">
        <f t="shared" si="42"/>
        <v>9.705356002</v>
      </c>
      <c r="J32" s="6">
        <v>22366.0</v>
      </c>
      <c r="K32" s="5">
        <f t="shared" si="43"/>
        <v>71.47513742</v>
      </c>
      <c r="L32" s="6">
        <v>8926.0</v>
      </c>
      <c r="M32" s="5">
        <f t="shared" si="44"/>
        <v>28.52486258</v>
      </c>
      <c r="N32" s="7">
        <f t="shared" si="45"/>
        <v>24751</v>
      </c>
      <c r="O32" s="7">
        <f t="shared" si="46"/>
        <v>6541</v>
      </c>
      <c r="P32" s="7">
        <f t="shared" si="47"/>
        <v>31292</v>
      </c>
      <c r="Q32" s="8">
        <f t="shared" si="48"/>
        <v>0.1864530012</v>
      </c>
      <c r="R32" s="8">
        <f t="shared" si="49"/>
        <v>0.3710095247</v>
      </c>
      <c r="S32" s="8">
        <f t="shared" si="50"/>
        <v>0.09804748499</v>
      </c>
      <c r="T32" s="8">
        <f t="shared" si="51"/>
        <v>1.000020101</v>
      </c>
      <c r="U32" s="7">
        <f t="shared" si="52"/>
        <v>22366</v>
      </c>
      <c r="V32" s="7">
        <f t="shared" si="53"/>
        <v>8926</v>
      </c>
      <c r="W32" s="7">
        <f t="shared" si="54"/>
        <v>31292</v>
      </c>
      <c r="X32" s="8">
        <f t="shared" si="55"/>
        <v>0.004730861323</v>
      </c>
      <c r="Y32" s="8">
        <f t="shared" si="56"/>
        <v>0.07771800177</v>
      </c>
      <c r="Z32" s="8">
        <f t="shared" si="57"/>
        <v>0.03101631422</v>
      </c>
      <c r="AA32" s="8">
        <f t="shared" si="58"/>
        <v>1.000029474</v>
      </c>
    </row>
    <row r="33" ht="15.75" customHeight="1">
      <c r="B33" s="5" t="s">
        <v>42</v>
      </c>
      <c r="C33" s="5" t="s">
        <v>48</v>
      </c>
      <c r="D33" s="6">
        <v>7489.0</v>
      </c>
      <c r="E33" s="6">
        <v>40150.0</v>
      </c>
      <c r="F33" s="5">
        <v>605.0</v>
      </c>
      <c r="G33" s="5">
        <f t="shared" si="41"/>
        <v>1.506849315</v>
      </c>
      <c r="H33" s="5">
        <v>459.0</v>
      </c>
      <c r="I33" s="5">
        <f t="shared" si="42"/>
        <v>1.143212951</v>
      </c>
      <c r="J33" s="6">
        <v>27638.0</v>
      </c>
      <c r="K33" s="5">
        <f t="shared" si="43"/>
        <v>68.83686177</v>
      </c>
      <c r="L33" s="6">
        <v>12467.0</v>
      </c>
      <c r="M33" s="5">
        <f t="shared" si="44"/>
        <v>31.05105853</v>
      </c>
      <c r="N33" s="7">
        <f t="shared" si="45"/>
        <v>39086</v>
      </c>
      <c r="O33" s="8">
        <f t="shared" si="46"/>
        <v>1064</v>
      </c>
      <c r="P33" s="7">
        <f t="shared" si="47"/>
        <v>40150</v>
      </c>
      <c r="Q33" s="8">
        <f t="shared" si="48"/>
        <v>0.03776944737</v>
      </c>
      <c r="R33" s="8">
        <f t="shared" si="49"/>
        <v>0.07427775816</v>
      </c>
      <c r="S33" s="8">
        <f t="shared" si="50"/>
        <v>0.002021990858</v>
      </c>
      <c r="T33" s="8">
        <f t="shared" si="51"/>
        <v>1.000023057</v>
      </c>
      <c r="U33" s="7">
        <f t="shared" si="52"/>
        <v>27638</v>
      </c>
      <c r="V33" s="7">
        <f t="shared" si="53"/>
        <v>12467</v>
      </c>
      <c r="W33" s="7">
        <f t="shared" si="54"/>
        <v>40105</v>
      </c>
      <c r="X33" s="8">
        <f t="shared" si="55"/>
        <v>0.002906644966</v>
      </c>
      <c r="Y33" s="8">
        <f t="shared" si="56"/>
        <v>0.1046597747</v>
      </c>
      <c r="Z33" s="8">
        <f t="shared" si="57"/>
        <v>0.04721012416</v>
      </c>
      <c r="AA33" s="8">
        <f t="shared" si="58"/>
        <v>1.000022325</v>
      </c>
    </row>
    <row r="34" ht="15.75" customHeight="1">
      <c r="B34" s="5" t="s">
        <v>42</v>
      </c>
      <c r="C34" s="5" t="s">
        <v>49</v>
      </c>
      <c r="D34" s="6">
        <v>6908.0</v>
      </c>
      <c r="E34" s="6">
        <v>38482.0</v>
      </c>
      <c r="F34" s="5">
        <v>497.0</v>
      </c>
      <c r="G34" s="5">
        <f t="shared" si="41"/>
        <v>1.291512915</v>
      </c>
      <c r="H34" s="5">
        <v>664.0</v>
      </c>
      <c r="I34" s="5">
        <f t="shared" si="42"/>
        <v>1.725482044</v>
      </c>
      <c r="J34" s="6">
        <v>26455.0</v>
      </c>
      <c r="K34" s="5">
        <f t="shared" si="43"/>
        <v>68.7464269</v>
      </c>
      <c r="L34" s="6">
        <v>12027.0</v>
      </c>
      <c r="M34" s="5">
        <f t="shared" si="44"/>
        <v>31.2535731</v>
      </c>
      <c r="N34" s="7">
        <f t="shared" si="45"/>
        <v>37321</v>
      </c>
      <c r="O34" s="8">
        <f t="shared" si="46"/>
        <v>1161</v>
      </c>
      <c r="P34" s="7">
        <f t="shared" si="47"/>
        <v>38482</v>
      </c>
      <c r="Q34" s="8">
        <f t="shared" si="48"/>
        <v>0.0308632221</v>
      </c>
      <c r="R34" s="8">
        <f t="shared" si="49"/>
        <v>0.08074382851</v>
      </c>
      <c r="S34" s="8">
        <f t="shared" si="50"/>
        <v>0.002511818678</v>
      </c>
      <c r="T34" s="8">
        <f t="shared" si="51"/>
        <v>1.000023889</v>
      </c>
      <c r="U34" s="7">
        <f t="shared" si="52"/>
        <v>26455</v>
      </c>
      <c r="V34" s="7">
        <f t="shared" si="53"/>
        <v>12027</v>
      </c>
      <c r="W34" s="7">
        <f t="shared" si="54"/>
        <v>38482</v>
      </c>
      <c r="X34" s="8">
        <f t="shared" si="55"/>
        <v>0.003352518337</v>
      </c>
      <c r="Y34" s="8">
        <f t="shared" si="56"/>
        <v>0.1007203406</v>
      </c>
      <c r="Z34" s="8">
        <f t="shared" si="57"/>
        <v>0.04578958748</v>
      </c>
      <c r="AA34" s="8">
        <f t="shared" si="58"/>
        <v>1.000023369</v>
      </c>
    </row>
    <row r="35" ht="15.75" customHeight="1">
      <c r="B35" s="5" t="s">
        <v>42</v>
      </c>
      <c r="C35" s="5" t="s">
        <v>50</v>
      </c>
      <c r="D35" s="6">
        <v>10259.0</v>
      </c>
      <c r="E35" s="6">
        <v>56773.0</v>
      </c>
      <c r="F35" s="5">
        <v>354.0</v>
      </c>
      <c r="G35" s="5">
        <f t="shared" si="41"/>
        <v>0.6235358357</v>
      </c>
      <c r="H35" s="5">
        <v>134.0</v>
      </c>
      <c r="I35" s="5">
        <f t="shared" si="42"/>
        <v>0.2360276892</v>
      </c>
      <c r="J35" s="6">
        <v>37607.0</v>
      </c>
      <c r="K35" s="5">
        <f t="shared" si="43"/>
        <v>66.24099484</v>
      </c>
      <c r="L35" s="6">
        <v>19166.0</v>
      </c>
      <c r="M35" s="5">
        <f t="shared" si="44"/>
        <v>33.75900516</v>
      </c>
      <c r="N35" s="7">
        <f t="shared" si="45"/>
        <v>56285</v>
      </c>
      <c r="O35" s="8">
        <f t="shared" si="46"/>
        <v>488</v>
      </c>
      <c r="P35" s="7">
        <f t="shared" si="47"/>
        <v>56773</v>
      </c>
      <c r="Q35" s="8">
        <f t="shared" si="48"/>
        <v>0.09182876579</v>
      </c>
      <c r="R35" s="8">
        <f t="shared" si="49"/>
        <v>0.03469382072</v>
      </c>
      <c r="S35" s="8">
        <f t="shared" si="50"/>
        <v>0.0003008010041</v>
      </c>
      <c r="T35" s="8">
        <f t="shared" si="51"/>
        <v>1.000017003</v>
      </c>
      <c r="U35" s="7">
        <f t="shared" si="52"/>
        <v>37607</v>
      </c>
      <c r="V35" s="7">
        <f t="shared" si="53"/>
        <v>19166</v>
      </c>
      <c r="W35" s="7">
        <f t="shared" si="54"/>
        <v>56773</v>
      </c>
      <c r="X35" s="8">
        <f t="shared" si="55"/>
        <v>0.01736818327</v>
      </c>
      <c r="Y35" s="8">
        <f t="shared" si="56"/>
        <v>0.1546564633</v>
      </c>
      <c r="Z35" s="8">
        <f t="shared" si="57"/>
        <v>0.07881899049</v>
      </c>
      <c r="AA35" s="8">
        <f t="shared" si="58"/>
        <v>1.00001489</v>
      </c>
    </row>
    <row r="36" ht="15.75" customHeight="1">
      <c r="N36" s="7">
        <f t="shared" ref="N36:P36" si="59">SUM(N28:N35)</f>
        <v>257418</v>
      </c>
      <c r="O36" s="7">
        <f t="shared" si="59"/>
        <v>13945</v>
      </c>
      <c r="P36" s="7">
        <f t="shared" si="59"/>
        <v>271363</v>
      </c>
      <c r="Q36" s="9">
        <f t="shared" ref="Q36:S36" si="60">sum(Q28:Q35)</f>
        <v>0.4969439621</v>
      </c>
      <c r="R36" s="9">
        <f t="shared" si="60"/>
        <v>0.8701799036</v>
      </c>
      <c r="S36" s="9">
        <f t="shared" si="60"/>
        <v>0.1298200964</v>
      </c>
      <c r="T36" s="9">
        <f t="shared" si="51"/>
        <v>1.000000478</v>
      </c>
      <c r="U36" s="7">
        <f t="shared" ref="U36:W36" si="61">SUM(U28:U35)</f>
        <v>189228</v>
      </c>
      <c r="V36" s="7">
        <f t="shared" si="61"/>
        <v>82090</v>
      </c>
      <c r="W36" s="7">
        <f t="shared" si="61"/>
        <v>271318</v>
      </c>
      <c r="X36" s="9">
        <f t="shared" ref="X36:Z36" si="62">sum(X28:X35)</f>
        <v>0.04738443458</v>
      </c>
      <c r="Y36" s="9">
        <f t="shared" si="62"/>
        <v>0.6946451218</v>
      </c>
      <c r="Z36" s="9">
        <f t="shared" si="62"/>
        <v>0.3053548782</v>
      </c>
      <c r="AA36" s="9">
        <f t="shared" si="58"/>
        <v>1.000001125</v>
      </c>
    </row>
    <row r="37" ht="15.75" customHeight="1"/>
    <row r="38" ht="15.75" customHeight="1">
      <c r="B38" s="1" t="s">
        <v>0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0" t="s">
        <v>13</v>
      </c>
      <c r="O38" s="10" t="s">
        <v>14</v>
      </c>
      <c r="P38" s="10" t="s">
        <v>15</v>
      </c>
      <c r="Q38" s="10" t="s">
        <v>16</v>
      </c>
      <c r="R38" s="10" t="s">
        <v>17</v>
      </c>
      <c r="S38" s="10" t="s">
        <v>18</v>
      </c>
      <c r="T38" s="10" t="s">
        <v>19</v>
      </c>
      <c r="U38" s="10" t="s">
        <v>20</v>
      </c>
      <c r="V38" s="10" t="s">
        <v>21</v>
      </c>
      <c r="W38" s="10" t="s">
        <v>15</v>
      </c>
      <c r="X38" s="10" t="s">
        <v>16</v>
      </c>
      <c r="Y38" s="10" t="s">
        <v>17</v>
      </c>
      <c r="Z38" s="10" t="s">
        <v>18</v>
      </c>
      <c r="AA38" s="10" t="s">
        <v>19</v>
      </c>
    </row>
    <row r="39" ht="15.75" customHeight="1">
      <c r="B39" s="5" t="s">
        <v>51</v>
      </c>
      <c r="C39" s="5" t="s">
        <v>52</v>
      </c>
      <c r="D39" s="6">
        <v>9363.0</v>
      </c>
      <c r="E39" s="6">
        <v>38112.0</v>
      </c>
      <c r="F39" s="6">
        <v>2992.0</v>
      </c>
      <c r="G39" s="5">
        <f t="shared" ref="G39:G51" si="63">(F39/E39)*100</f>
        <v>7.85054576</v>
      </c>
      <c r="H39" s="6">
        <v>1978.0</v>
      </c>
      <c r="I39" s="5">
        <f t="shared" ref="I39:I51" si="64">(H39/E39)*100</f>
        <v>5.189966415</v>
      </c>
      <c r="J39" s="6">
        <v>29298.0</v>
      </c>
      <c r="K39" s="5">
        <f t="shared" ref="K39:K51" si="65">(J39/E39)*100</f>
        <v>76.87342569</v>
      </c>
      <c r="L39" s="6">
        <v>8814.0</v>
      </c>
      <c r="M39" s="5">
        <f t="shared" ref="M39:M51" si="66">(L39/E39)*100</f>
        <v>23.12657431</v>
      </c>
      <c r="N39" s="7">
        <f t="shared" ref="N39:N51" si="67">E39-F39-H39</f>
        <v>33142</v>
      </c>
      <c r="O39" s="7">
        <f t="shared" ref="O39:O51" si="68">F39+H39</f>
        <v>4970</v>
      </c>
      <c r="P39" s="7">
        <f t="shared" ref="P39:P51" si="69">E39</f>
        <v>38112</v>
      </c>
      <c r="Q39" s="8">
        <f t="shared" ref="Q39:Q51" si="70">ABS((N39/$N$52)-(O39/$O$52))*0.5</f>
        <v>0.01630247807</v>
      </c>
      <c r="R39" s="8">
        <f t="shared" ref="R39:R51" si="71">(O39*N39)/($O$52*P39)</f>
        <v>0.06831510093</v>
      </c>
      <c r="S39" s="8">
        <f t="shared" ref="S39:S51" si="72">(O39*O39)/($O$52*P39)</f>
        <v>0.01024458547</v>
      </c>
      <c r="T39" s="8">
        <f t="shared" ref="T39:T52" si="73">(R39-P39)/(1-P39)</f>
        <v>1.000024447</v>
      </c>
      <c r="U39" s="7">
        <f t="shared" ref="U39:U51" si="74">J39</f>
        <v>29298</v>
      </c>
      <c r="V39" s="7">
        <f t="shared" ref="V39:V51" si="75">L39</f>
        <v>8814</v>
      </c>
      <c r="W39" s="7">
        <f t="shared" ref="W39:W51" si="76">J39+L39</f>
        <v>38112</v>
      </c>
      <c r="X39" s="8">
        <f t="shared" ref="X39:X51" si="77">ABS((U39/$U$52)-(V39/$V$52))*0.5</f>
        <v>0.003363353179</v>
      </c>
      <c r="Y39" s="8">
        <f t="shared" ref="Y39:Y51" si="78">(V39*U39)/($V$52*W39)</f>
        <v>0.03351017696</v>
      </c>
      <c r="Z39" s="8">
        <f t="shared" ref="Z39:Z51" si="79">(V39*V39)/($V$52*W39)</f>
        <v>0.01008118983</v>
      </c>
      <c r="AA39" s="8">
        <f t="shared" ref="AA39:AA52" si="80">(Y39-W39)/(1-W39)</f>
        <v>1.00002536</v>
      </c>
    </row>
    <row r="40" ht="15.75" customHeight="1">
      <c r="B40" s="5" t="s">
        <v>51</v>
      </c>
      <c r="C40" s="5" t="s">
        <v>53</v>
      </c>
      <c r="D40" s="6">
        <v>6733.0</v>
      </c>
      <c r="E40" s="6">
        <v>28195.0</v>
      </c>
      <c r="F40" s="6">
        <v>1419.0</v>
      </c>
      <c r="G40" s="5">
        <f t="shared" si="63"/>
        <v>5.032807235</v>
      </c>
      <c r="H40" s="5">
        <v>127.0</v>
      </c>
      <c r="I40" s="5">
        <f t="shared" si="64"/>
        <v>0.4504344742</v>
      </c>
      <c r="J40" s="6">
        <v>22698.0</v>
      </c>
      <c r="K40" s="5">
        <f t="shared" si="65"/>
        <v>80.5036354</v>
      </c>
      <c r="L40" s="6">
        <v>5497.0</v>
      </c>
      <c r="M40" s="5">
        <f t="shared" si="66"/>
        <v>19.4963646</v>
      </c>
      <c r="N40" s="7">
        <f t="shared" si="67"/>
        <v>26649</v>
      </c>
      <c r="O40" s="7">
        <f t="shared" si="68"/>
        <v>1546</v>
      </c>
      <c r="P40" s="7">
        <f t="shared" si="69"/>
        <v>28195</v>
      </c>
      <c r="Q40" s="8">
        <f t="shared" si="70"/>
        <v>0.006257125635</v>
      </c>
      <c r="R40" s="8">
        <f t="shared" si="71"/>
        <v>0.02309732365</v>
      </c>
      <c r="S40" s="8">
        <f t="shared" si="72"/>
        <v>0.001339955059</v>
      </c>
      <c r="T40" s="8">
        <f t="shared" si="73"/>
        <v>1.000034649</v>
      </c>
      <c r="U40" s="7">
        <f t="shared" si="74"/>
        <v>22698</v>
      </c>
      <c r="V40" s="7">
        <f t="shared" si="75"/>
        <v>5497</v>
      </c>
      <c r="W40" s="7">
        <f t="shared" si="76"/>
        <v>28195</v>
      </c>
      <c r="X40" s="8">
        <f t="shared" si="77"/>
        <v>0.005898180294</v>
      </c>
      <c r="Y40" s="8">
        <f t="shared" si="78"/>
        <v>0.02188611465</v>
      </c>
      <c r="Z40" s="8">
        <f t="shared" si="79"/>
        <v>0.005300377665</v>
      </c>
      <c r="AA40" s="8">
        <f t="shared" si="80"/>
        <v>1.000034692</v>
      </c>
    </row>
    <row r="41" ht="15.75" customHeight="1">
      <c r="B41" s="5" t="s">
        <v>51</v>
      </c>
      <c r="C41" s="5" t="s">
        <v>54</v>
      </c>
      <c r="D41" s="6">
        <v>20925.0</v>
      </c>
      <c r="E41" s="6">
        <v>83773.0</v>
      </c>
      <c r="F41" s="6">
        <v>3919.0</v>
      </c>
      <c r="G41" s="5">
        <f t="shared" si="63"/>
        <v>4.678118248</v>
      </c>
      <c r="H41" s="6">
        <v>1285.0</v>
      </c>
      <c r="I41" s="5">
        <f t="shared" si="64"/>
        <v>1.533907106</v>
      </c>
      <c r="J41" s="6">
        <v>64105.0</v>
      </c>
      <c r="K41" s="5">
        <f t="shared" si="65"/>
        <v>76.52226851</v>
      </c>
      <c r="L41" s="6">
        <v>19668.0</v>
      </c>
      <c r="M41" s="5">
        <f t="shared" si="66"/>
        <v>23.47773149</v>
      </c>
      <c r="N41" s="7">
        <f t="shared" si="67"/>
        <v>78569</v>
      </c>
      <c r="O41" s="7">
        <f t="shared" si="68"/>
        <v>5204</v>
      </c>
      <c r="P41" s="7">
        <f t="shared" si="69"/>
        <v>83773</v>
      </c>
      <c r="Q41" s="8">
        <f t="shared" si="70"/>
        <v>0.01334269066</v>
      </c>
      <c r="R41" s="8">
        <f t="shared" si="71"/>
        <v>0.07714855527</v>
      </c>
      <c r="S41" s="8">
        <f t="shared" si="72"/>
        <v>0.005109917164</v>
      </c>
      <c r="T41" s="8">
        <f t="shared" si="73"/>
        <v>1.000011016</v>
      </c>
      <c r="U41" s="7">
        <f t="shared" si="74"/>
        <v>64105</v>
      </c>
      <c r="V41" s="7">
        <f t="shared" si="75"/>
        <v>19668</v>
      </c>
      <c r="W41" s="7">
        <f t="shared" si="76"/>
        <v>83773</v>
      </c>
      <c r="X41" s="8">
        <f t="shared" si="77"/>
        <v>0.006412833173</v>
      </c>
      <c r="Y41" s="8">
        <f t="shared" si="78"/>
        <v>0.07443470578</v>
      </c>
      <c r="Z41" s="8">
        <f t="shared" si="79"/>
        <v>0.02283724816</v>
      </c>
      <c r="AA41" s="8">
        <f t="shared" si="80"/>
        <v>1.000011049</v>
      </c>
    </row>
    <row r="42" ht="15.75" customHeight="1">
      <c r="B42" s="5" t="s">
        <v>51</v>
      </c>
      <c r="C42" s="5" t="s">
        <v>55</v>
      </c>
      <c r="D42" s="6">
        <v>16868.0</v>
      </c>
      <c r="E42" s="6">
        <v>70187.0</v>
      </c>
      <c r="F42" s="6">
        <v>8191.0</v>
      </c>
      <c r="G42" s="5">
        <f t="shared" si="63"/>
        <v>11.67025233</v>
      </c>
      <c r="H42" s="6">
        <v>1045.0</v>
      </c>
      <c r="I42" s="5">
        <f t="shared" si="64"/>
        <v>1.488879707</v>
      </c>
      <c r="J42" s="6">
        <v>50759.0</v>
      </c>
      <c r="K42" s="5">
        <f t="shared" si="65"/>
        <v>72.31966034</v>
      </c>
      <c r="L42" s="6">
        <v>19428.0</v>
      </c>
      <c r="M42" s="5">
        <f t="shared" si="66"/>
        <v>27.68033966</v>
      </c>
      <c r="N42" s="7">
        <f t="shared" si="67"/>
        <v>60951</v>
      </c>
      <c r="O42" s="7">
        <f t="shared" si="68"/>
        <v>9236</v>
      </c>
      <c r="P42" s="7">
        <f t="shared" si="69"/>
        <v>70187</v>
      </c>
      <c r="Q42" s="8">
        <f t="shared" si="70"/>
        <v>0.03073834186</v>
      </c>
      <c r="R42" s="8">
        <f t="shared" si="71"/>
        <v>0.1267801999</v>
      </c>
      <c r="S42" s="8">
        <f t="shared" si="72"/>
        <v>0.01921120123</v>
      </c>
      <c r="T42" s="8">
        <f t="shared" si="73"/>
        <v>1.000012442</v>
      </c>
      <c r="U42" s="7">
        <f t="shared" si="74"/>
        <v>50759</v>
      </c>
      <c r="V42" s="7">
        <f t="shared" si="75"/>
        <v>19428</v>
      </c>
      <c r="W42" s="7">
        <f t="shared" si="76"/>
        <v>70187</v>
      </c>
      <c r="X42" s="8">
        <f t="shared" si="77"/>
        <v>0.004454277929</v>
      </c>
      <c r="Y42" s="8">
        <f t="shared" si="78"/>
        <v>0.06948833612</v>
      </c>
      <c r="Z42" s="8">
        <f t="shared" si="79"/>
        <v>0.02659665072</v>
      </c>
      <c r="AA42" s="8">
        <f t="shared" si="80"/>
        <v>1.000013258</v>
      </c>
    </row>
    <row r="43" ht="15.75" customHeight="1">
      <c r="B43" s="5" t="s">
        <v>51</v>
      </c>
      <c r="C43" s="5" t="s">
        <v>56</v>
      </c>
      <c r="D43" s="6">
        <v>11067.0</v>
      </c>
      <c r="E43" s="6">
        <v>46255.0</v>
      </c>
      <c r="F43" s="6">
        <v>4605.0</v>
      </c>
      <c r="G43" s="5">
        <f t="shared" si="63"/>
        <v>9.955680467</v>
      </c>
      <c r="H43" s="5">
        <v>517.0</v>
      </c>
      <c r="I43" s="5">
        <f t="shared" si="64"/>
        <v>1.117717004</v>
      </c>
      <c r="J43" s="6">
        <v>32644.0</v>
      </c>
      <c r="K43" s="5">
        <f t="shared" si="65"/>
        <v>70.573992</v>
      </c>
      <c r="L43" s="6">
        <v>13611.0</v>
      </c>
      <c r="M43" s="5">
        <f t="shared" si="66"/>
        <v>29.426008</v>
      </c>
      <c r="N43" s="7">
        <f t="shared" si="67"/>
        <v>41133</v>
      </c>
      <c r="O43" s="7">
        <f t="shared" si="68"/>
        <v>5122</v>
      </c>
      <c r="P43" s="7">
        <f t="shared" si="69"/>
        <v>46255</v>
      </c>
      <c r="Q43" s="8">
        <f t="shared" si="70"/>
        <v>0.01196362891</v>
      </c>
      <c r="R43" s="8">
        <f t="shared" si="71"/>
        <v>0.07199703752</v>
      </c>
      <c r="S43" s="8">
        <f t="shared" si="72"/>
        <v>0.008965279123</v>
      </c>
      <c r="T43" s="8">
        <f t="shared" si="73"/>
        <v>1.000020063</v>
      </c>
      <c r="U43" s="7">
        <f t="shared" si="74"/>
        <v>32644</v>
      </c>
      <c r="V43" s="7">
        <f t="shared" si="75"/>
        <v>13611</v>
      </c>
      <c r="W43" s="7">
        <f t="shared" si="76"/>
        <v>46255</v>
      </c>
      <c r="X43" s="8">
        <f t="shared" si="77"/>
        <v>0.005625592702</v>
      </c>
      <c r="Y43" s="8">
        <f t="shared" si="78"/>
        <v>0.04750749793</v>
      </c>
      <c r="Z43" s="8">
        <f t="shared" si="79"/>
        <v>0.0198083738</v>
      </c>
      <c r="AA43" s="8">
        <f t="shared" si="80"/>
        <v>1.000020593</v>
      </c>
    </row>
    <row r="44" ht="15.75" customHeight="1">
      <c r="B44" s="5" t="s">
        <v>51</v>
      </c>
      <c r="C44" s="5" t="s">
        <v>57</v>
      </c>
      <c r="D44" s="6">
        <v>18596.0</v>
      </c>
      <c r="E44" s="6">
        <v>69083.0</v>
      </c>
      <c r="F44" s="6">
        <v>1421.0</v>
      </c>
      <c r="G44" s="5">
        <f t="shared" si="63"/>
        <v>2.056945993</v>
      </c>
      <c r="H44" s="6">
        <v>1801.0</v>
      </c>
      <c r="I44" s="5">
        <f t="shared" si="64"/>
        <v>2.60700896</v>
      </c>
      <c r="J44" s="6">
        <v>57015.0</v>
      </c>
      <c r="K44" s="5">
        <f t="shared" si="65"/>
        <v>82.53115817</v>
      </c>
      <c r="L44" s="6">
        <v>12068.0</v>
      </c>
      <c r="M44" s="5">
        <f t="shared" si="66"/>
        <v>17.46884183</v>
      </c>
      <c r="N44" s="7">
        <f t="shared" si="67"/>
        <v>65861</v>
      </c>
      <c r="O44" s="7">
        <f t="shared" si="68"/>
        <v>3222</v>
      </c>
      <c r="P44" s="7">
        <f t="shared" si="69"/>
        <v>69083</v>
      </c>
      <c r="Q44" s="8">
        <f t="shared" si="70"/>
        <v>0.02019674487</v>
      </c>
      <c r="R44" s="8">
        <f t="shared" si="71"/>
        <v>0.04855411247</v>
      </c>
      <c r="S44" s="8">
        <f t="shared" si="72"/>
        <v>0.002375326071</v>
      </c>
      <c r="T44" s="8">
        <f t="shared" si="73"/>
        <v>1.000013773</v>
      </c>
      <c r="U44" s="7">
        <f t="shared" si="74"/>
        <v>57015</v>
      </c>
      <c r="V44" s="7">
        <f t="shared" si="75"/>
        <v>12068</v>
      </c>
      <c r="W44" s="7">
        <f t="shared" si="76"/>
        <v>69083</v>
      </c>
      <c r="X44" s="8">
        <f t="shared" si="77"/>
        <v>0.0191180917</v>
      </c>
      <c r="Y44" s="8">
        <f t="shared" si="78"/>
        <v>0.04925844314</v>
      </c>
      <c r="Z44" s="8">
        <f t="shared" si="79"/>
        <v>0.01042621927</v>
      </c>
      <c r="AA44" s="8">
        <f t="shared" si="80"/>
        <v>1.000013763</v>
      </c>
    </row>
    <row r="45" ht="15.75" customHeight="1">
      <c r="B45" s="5" t="s">
        <v>51</v>
      </c>
      <c r="C45" s="5" t="s">
        <v>58</v>
      </c>
      <c r="D45" s="6">
        <v>12392.0</v>
      </c>
      <c r="E45" s="6">
        <v>52236.0</v>
      </c>
      <c r="F45" s="6">
        <v>1681.0</v>
      </c>
      <c r="G45" s="5">
        <f t="shared" si="63"/>
        <v>3.218087143</v>
      </c>
      <c r="H45" s="6">
        <v>1251.0</v>
      </c>
      <c r="I45" s="5">
        <f t="shared" si="64"/>
        <v>2.394900069</v>
      </c>
      <c r="J45" s="6">
        <v>35396.0</v>
      </c>
      <c r="K45" s="5">
        <f t="shared" si="65"/>
        <v>67.76169691</v>
      </c>
      <c r="L45" s="6">
        <v>16840.0</v>
      </c>
      <c r="M45" s="5">
        <f t="shared" si="66"/>
        <v>32.23830309</v>
      </c>
      <c r="N45" s="7">
        <f t="shared" si="67"/>
        <v>49304</v>
      </c>
      <c r="O45" s="7">
        <f t="shared" si="68"/>
        <v>2932</v>
      </c>
      <c r="P45" s="7">
        <f t="shared" si="69"/>
        <v>52236</v>
      </c>
      <c r="Q45" s="8">
        <f t="shared" si="70"/>
        <v>0.01100975131</v>
      </c>
      <c r="R45" s="8">
        <f t="shared" si="71"/>
        <v>0.04374410747</v>
      </c>
      <c r="S45" s="8">
        <f t="shared" si="72"/>
        <v>0.002601365469</v>
      </c>
      <c r="T45" s="8">
        <f t="shared" si="73"/>
        <v>1.000018307</v>
      </c>
      <c r="U45" s="7">
        <f t="shared" si="74"/>
        <v>35396</v>
      </c>
      <c r="V45" s="7">
        <f t="shared" si="75"/>
        <v>16840</v>
      </c>
      <c r="W45" s="7">
        <f t="shared" si="76"/>
        <v>52236</v>
      </c>
      <c r="X45" s="8">
        <f t="shared" si="77"/>
        <v>0.01124719763</v>
      </c>
      <c r="Y45" s="8">
        <f t="shared" si="78"/>
        <v>0.05643568498</v>
      </c>
      <c r="Z45" s="8">
        <f t="shared" si="79"/>
        <v>0.02684983996</v>
      </c>
      <c r="AA45" s="8">
        <f t="shared" si="80"/>
        <v>1.000018064</v>
      </c>
    </row>
    <row r="46" ht="15.75" customHeight="1">
      <c r="B46" s="5" t="s">
        <v>51</v>
      </c>
      <c r="C46" s="5" t="s">
        <v>59</v>
      </c>
      <c r="D46" s="6">
        <v>20206.0</v>
      </c>
      <c r="E46" s="6">
        <v>83665.0</v>
      </c>
      <c r="F46" s="6">
        <v>2820.0</v>
      </c>
      <c r="G46" s="5">
        <f t="shared" si="63"/>
        <v>3.370585071</v>
      </c>
      <c r="H46" s="6">
        <v>1008.0</v>
      </c>
      <c r="I46" s="5">
        <f t="shared" si="64"/>
        <v>1.204804877</v>
      </c>
      <c r="J46" s="6">
        <v>60064.0</v>
      </c>
      <c r="K46" s="5">
        <f t="shared" si="65"/>
        <v>71.79107154</v>
      </c>
      <c r="L46" s="6">
        <v>23601.0</v>
      </c>
      <c r="M46" s="5">
        <f t="shared" si="66"/>
        <v>28.20892846</v>
      </c>
      <c r="N46" s="7">
        <f t="shared" si="67"/>
        <v>79837</v>
      </c>
      <c r="O46" s="7">
        <f t="shared" si="68"/>
        <v>3828</v>
      </c>
      <c r="P46" s="7">
        <f t="shared" si="69"/>
        <v>83665</v>
      </c>
      <c r="Q46" s="8">
        <f t="shared" si="70"/>
        <v>0.02509685892</v>
      </c>
      <c r="R46" s="8">
        <f t="shared" si="71"/>
        <v>0.0577398532</v>
      </c>
      <c r="S46" s="8">
        <f t="shared" si="72"/>
        <v>0.00276849278</v>
      </c>
      <c r="T46" s="8">
        <f t="shared" si="73"/>
        <v>1.000011262</v>
      </c>
      <c r="U46" s="7">
        <f t="shared" si="74"/>
        <v>60064</v>
      </c>
      <c r="V46" s="7">
        <f t="shared" si="75"/>
        <v>23601</v>
      </c>
      <c r="W46" s="7">
        <f t="shared" si="76"/>
        <v>83665</v>
      </c>
      <c r="X46" s="8">
        <f t="shared" si="77"/>
        <v>0.006783001621</v>
      </c>
      <c r="Y46" s="8">
        <f t="shared" si="78"/>
        <v>0.08379696331</v>
      </c>
      <c r="Z46" s="8">
        <f t="shared" si="79"/>
        <v>0.03292641401</v>
      </c>
      <c r="AA46" s="8">
        <f t="shared" si="80"/>
        <v>1.000010951</v>
      </c>
    </row>
    <row r="47" ht="15.75" customHeight="1">
      <c r="B47" s="5" t="s">
        <v>51</v>
      </c>
      <c r="C47" s="5" t="s">
        <v>51</v>
      </c>
      <c r="D47" s="6">
        <v>9586.0</v>
      </c>
      <c r="E47" s="6">
        <v>41373.0</v>
      </c>
      <c r="F47" s="6">
        <v>3832.0</v>
      </c>
      <c r="G47" s="5">
        <f t="shared" si="63"/>
        <v>9.262079134</v>
      </c>
      <c r="H47" s="6">
        <v>1019.0</v>
      </c>
      <c r="I47" s="5">
        <f t="shared" si="64"/>
        <v>2.462958935</v>
      </c>
      <c r="J47" s="6">
        <v>28329.0</v>
      </c>
      <c r="K47" s="5">
        <f t="shared" si="65"/>
        <v>68.47219201</v>
      </c>
      <c r="L47" s="6">
        <v>13044.0</v>
      </c>
      <c r="M47" s="5">
        <f t="shared" si="66"/>
        <v>31.52780799</v>
      </c>
      <c r="N47" s="7">
        <f t="shared" si="67"/>
        <v>36522</v>
      </c>
      <c r="O47" s="7">
        <f t="shared" si="68"/>
        <v>4851</v>
      </c>
      <c r="P47" s="7">
        <f t="shared" si="69"/>
        <v>41373</v>
      </c>
      <c r="Q47" s="8">
        <f t="shared" si="70"/>
        <v>0.0130186191</v>
      </c>
      <c r="R47" s="8">
        <f t="shared" si="71"/>
        <v>0.06768807542</v>
      </c>
      <c r="S47" s="8">
        <f t="shared" si="72"/>
        <v>0.008990604399</v>
      </c>
      <c r="T47" s="8">
        <f t="shared" si="73"/>
        <v>1.000022535</v>
      </c>
      <c r="U47" s="7">
        <f t="shared" si="74"/>
        <v>28329</v>
      </c>
      <c r="V47" s="7">
        <f t="shared" si="75"/>
        <v>13044</v>
      </c>
      <c r="W47" s="7">
        <f t="shared" si="76"/>
        <v>41373</v>
      </c>
      <c r="X47" s="8">
        <f t="shared" si="77"/>
        <v>0.007928902614</v>
      </c>
      <c r="Y47" s="8">
        <f t="shared" si="78"/>
        <v>0.04417254904</v>
      </c>
      <c r="Z47" s="8">
        <f t="shared" si="79"/>
        <v>0.02033911291</v>
      </c>
      <c r="AA47" s="8">
        <f t="shared" si="80"/>
        <v>1.000023103</v>
      </c>
    </row>
    <row r="48" ht="15.75" customHeight="1">
      <c r="B48" s="5" t="s">
        <v>51</v>
      </c>
      <c r="C48" s="5" t="s">
        <v>60</v>
      </c>
      <c r="D48" s="6">
        <v>16514.0</v>
      </c>
      <c r="E48" s="6">
        <v>71076.0</v>
      </c>
      <c r="F48" s="6">
        <v>3470.0</v>
      </c>
      <c r="G48" s="5">
        <f t="shared" si="63"/>
        <v>4.882098036</v>
      </c>
      <c r="H48" s="6">
        <v>2838.0</v>
      </c>
      <c r="I48" s="5">
        <f t="shared" si="64"/>
        <v>3.992908999</v>
      </c>
      <c r="J48" s="6">
        <v>53700.0</v>
      </c>
      <c r="K48" s="5">
        <f t="shared" si="65"/>
        <v>75.55292926</v>
      </c>
      <c r="L48" s="6">
        <v>17376.0</v>
      </c>
      <c r="M48" s="5">
        <f t="shared" si="66"/>
        <v>24.44707074</v>
      </c>
      <c r="N48" s="7">
        <f t="shared" si="67"/>
        <v>64768</v>
      </c>
      <c r="O48" s="7">
        <f t="shared" si="68"/>
        <v>6308</v>
      </c>
      <c r="P48" s="7">
        <f t="shared" si="69"/>
        <v>71076</v>
      </c>
      <c r="Q48" s="8">
        <f t="shared" si="70"/>
        <v>0.004950890948</v>
      </c>
      <c r="R48" s="8">
        <f t="shared" si="71"/>
        <v>0.09085996074</v>
      </c>
      <c r="S48" s="8">
        <f t="shared" si="72"/>
        <v>0.008849194546</v>
      </c>
      <c r="T48" s="8">
        <f t="shared" si="73"/>
        <v>1.000012791</v>
      </c>
      <c r="U48" s="7">
        <f t="shared" si="74"/>
        <v>53700</v>
      </c>
      <c r="V48" s="7">
        <f t="shared" si="75"/>
        <v>17376</v>
      </c>
      <c r="W48" s="7">
        <f t="shared" si="76"/>
        <v>71076</v>
      </c>
      <c r="X48" s="8">
        <f t="shared" si="77"/>
        <v>0.003145527849</v>
      </c>
      <c r="Y48" s="8">
        <f t="shared" si="78"/>
        <v>0.0649274812</v>
      </c>
      <c r="Z48" s="8">
        <f t="shared" si="79"/>
        <v>0.02100893693</v>
      </c>
      <c r="AA48" s="8">
        <f t="shared" si="80"/>
        <v>1.000013156</v>
      </c>
    </row>
    <row r="49" ht="15.75" customHeight="1">
      <c r="B49" s="5" t="s">
        <v>51</v>
      </c>
      <c r="C49" s="5" t="s">
        <v>61</v>
      </c>
      <c r="D49" s="6">
        <v>11275.0</v>
      </c>
      <c r="E49" s="6">
        <v>45374.0</v>
      </c>
      <c r="F49" s="6">
        <v>4455.0</v>
      </c>
      <c r="G49" s="5">
        <f t="shared" si="63"/>
        <v>9.818398202</v>
      </c>
      <c r="H49" s="5">
        <v>816.0</v>
      </c>
      <c r="I49" s="5">
        <f t="shared" si="64"/>
        <v>1.798386741</v>
      </c>
      <c r="J49" s="6">
        <v>32081.0</v>
      </c>
      <c r="K49" s="5">
        <f t="shared" si="65"/>
        <v>70.70348658</v>
      </c>
      <c r="L49" s="6">
        <v>13293.0</v>
      </c>
      <c r="M49" s="5">
        <f t="shared" si="66"/>
        <v>29.29651342</v>
      </c>
      <c r="N49" s="7">
        <f t="shared" si="67"/>
        <v>40103</v>
      </c>
      <c r="O49" s="7">
        <f t="shared" si="68"/>
        <v>5271</v>
      </c>
      <c r="P49" s="7">
        <f t="shared" si="69"/>
        <v>45374</v>
      </c>
      <c r="Q49" s="8">
        <f t="shared" si="70"/>
        <v>0.01385533338</v>
      </c>
      <c r="R49" s="8">
        <f t="shared" si="71"/>
        <v>0.07363870868</v>
      </c>
      <c r="S49" s="8">
        <f t="shared" si="72"/>
        <v>0.00967881788</v>
      </c>
      <c r="T49" s="8">
        <f t="shared" si="73"/>
        <v>1.000020417</v>
      </c>
      <c r="U49" s="7">
        <f t="shared" si="74"/>
        <v>32081</v>
      </c>
      <c r="V49" s="7">
        <f t="shared" si="75"/>
        <v>13293</v>
      </c>
      <c r="W49" s="7">
        <f t="shared" si="76"/>
        <v>45374</v>
      </c>
      <c r="X49" s="8">
        <f t="shared" si="77"/>
        <v>0.005322691316</v>
      </c>
      <c r="Y49" s="8">
        <f t="shared" si="78"/>
        <v>0.04648269239</v>
      </c>
      <c r="Z49" s="8">
        <f t="shared" si="79"/>
        <v>0.01926044793</v>
      </c>
      <c r="AA49" s="8">
        <f t="shared" si="80"/>
        <v>1.000021015</v>
      </c>
    </row>
    <row r="50" ht="15.75" customHeight="1">
      <c r="B50" s="5" t="s">
        <v>51</v>
      </c>
      <c r="C50" s="5" t="s">
        <v>62</v>
      </c>
      <c r="D50" s="6">
        <v>16919.0</v>
      </c>
      <c r="E50" s="6">
        <v>67730.0</v>
      </c>
      <c r="F50" s="6">
        <v>4534.0</v>
      </c>
      <c r="G50" s="5">
        <f t="shared" si="63"/>
        <v>6.694227078</v>
      </c>
      <c r="H50" s="6">
        <v>1157.0</v>
      </c>
      <c r="I50" s="5">
        <f t="shared" si="64"/>
        <v>1.708253359</v>
      </c>
      <c r="J50" s="6">
        <v>50477.0</v>
      </c>
      <c r="K50" s="5">
        <f t="shared" si="65"/>
        <v>74.52679758</v>
      </c>
      <c r="L50" s="6">
        <v>17253.0</v>
      </c>
      <c r="M50" s="5">
        <f t="shared" si="66"/>
        <v>25.47320242</v>
      </c>
      <c r="N50" s="7">
        <f t="shared" si="67"/>
        <v>62039</v>
      </c>
      <c r="O50" s="7">
        <f t="shared" si="68"/>
        <v>5691</v>
      </c>
      <c r="P50" s="7">
        <f t="shared" si="69"/>
        <v>67730</v>
      </c>
      <c r="Q50" s="8">
        <f t="shared" si="70"/>
        <v>0.001966517012</v>
      </c>
      <c r="R50" s="8">
        <f t="shared" si="71"/>
        <v>0.08239780663</v>
      </c>
      <c r="S50" s="8">
        <f t="shared" si="72"/>
        <v>0.007558566668</v>
      </c>
      <c r="T50" s="8">
        <f t="shared" si="73"/>
        <v>1.000013548</v>
      </c>
      <c r="U50" s="7">
        <f t="shared" si="74"/>
        <v>50477</v>
      </c>
      <c r="V50" s="7">
        <f t="shared" si="75"/>
        <v>17253</v>
      </c>
      <c r="W50" s="7">
        <f t="shared" si="76"/>
        <v>67730</v>
      </c>
      <c r="X50" s="8">
        <f t="shared" si="77"/>
        <v>0.0006820052246</v>
      </c>
      <c r="Y50" s="8">
        <f t="shared" si="78"/>
        <v>0.06359229849</v>
      </c>
      <c r="Z50" s="8">
        <f t="shared" si="79"/>
        <v>0.021735799</v>
      </c>
      <c r="AA50" s="8">
        <f t="shared" si="80"/>
        <v>1.000013826</v>
      </c>
    </row>
    <row r="51" ht="15.75" customHeight="1">
      <c r="B51" s="5" t="s">
        <v>51</v>
      </c>
      <c r="C51" s="5" t="s">
        <v>63</v>
      </c>
      <c r="D51" s="6">
        <v>22167.0</v>
      </c>
      <c r="E51" s="6">
        <v>87393.0</v>
      </c>
      <c r="F51" s="6">
        <v>3225.0</v>
      </c>
      <c r="G51" s="5">
        <f t="shared" si="63"/>
        <v>3.690226906</v>
      </c>
      <c r="H51" s="6">
        <v>1858.0</v>
      </c>
      <c r="I51" s="5">
        <f t="shared" si="64"/>
        <v>2.1260284</v>
      </c>
      <c r="J51" s="6">
        <v>65690.0</v>
      </c>
      <c r="K51" s="5">
        <f t="shared" si="65"/>
        <v>75.16620324</v>
      </c>
      <c r="L51" s="6">
        <v>21703.0</v>
      </c>
      <c r="M51" s="5">
        <f t="shared" si="66"/>
        <v>24.83379676</v>
      </c>
      <c r="N51" s="7">
        <f t="shared" si="67"/>
        <v>82310</v>
      </c>
      <c r="O51" s="7">
        <f t="shared" si="68"/>
        <v>5083</v>
      </c>
      <c r="P51" s="7">
        <f t="shared" si="69"/>
        <v>87393</v>
      </c>
      <c r="Q51" s="8">
        <f t="shared" si="70"/>
        <v>0.01689263789</v>
      </c>
      <c r="R51" s="8">
        <f t="shared" si="71"/>
        <v>0.0756727324</v>
      </c>
      <c r="S51" s="8">
        <f t="shared" si="72"/>
        <v>0.004673119898</v>
      </c>
      <c r="T51" s="8">
        <f t="shared" si="73"/>
        <v>1.000010577</v>
      </c>
      <c r="U51" s="7">
        <f t="shared" si="74"/>
        <v>65690</v>
      </c>
      <c r="V51" s="7">
        <f t="shared" si="75"/>
        <v>21703</v>
      </c>
      <c r="W51" s="7">
        <f t="shared" si="76"/>
        <v>87393</v>
      </c>
      <c r="X51" s="8">
        <f t="shared" si="77"/>
        <v>0.002741672391</v>
      </c>
      <c r="Y51" s="8">
        <f t="shared" si="78"/>
        <v>0.08068073102</v>
      </c>
      <c r="Z51" s="8">
        <f t="shared" si="79"/>
        <v>0.0266557148</v>
      </c>
      <c r="AA51" s="8">
        <f t="shared" si="80"/>
        <v>1.000010519</v>
      </c>
    </row>
    <row r="52" ht="15.75" customHeight="1">
      <c r="N52" s="7">
        <f t="shared" ref="N52:S52" si="81">SUM(N39:N51)</f>
        <v>721188</v>
      </c>
      <c r="O52" s="7">
        <f t="shared" si="81"/>
        <v>63264</v>
      </c>
      <c r="P52" s="7">
        <f t="shared" si="81"/>
        <v>784452</v>
      </c>
      <c r="Q52" s="9">
        <f t="shared" si="81"/>
        <v>0.1855916186</v>
      </c>
      <c r="R52" s="9">
        <f t="shared" si="81"/>
        <v>0.9076335742</v>
      </c>
      <c r="S52" s="9">
        <f t="shared" si="81"/>
        <v>0.09236642575</v>
      </c>
      <c r="T52" s="9">
        <f t="shared" si="73"/>
        <v>1.000000118</v>
      </c>
      <c r="U52" s="7">
        <f t="shared" ref="U52:Z52" si="82">SUM(U39:U51)</f>
        <v>582256</v>
      </c>
      <c r="V52" s="7">
        <f t="shared" si="82"/>
        <v>202196</v>
      </c>
      <c r="W52" s="7">
        <f t="shared" si="82"/>
        <v>784452</v>
      </c>
      <c r="X52" s="9">
        <f t="shared" si="82"/>
        <v>0.08272332763</v>
      </c>
      <c r="Y52" s="9">
        <f t="shared" si="82"/>
        <v>0.736173675</v>
      </c>
      <c r="Z52" s="9">
        <f t="shared" si="82"/>
        <v>0.263826325</v>
      </c>
      <c r="AA52" s="9">
        <f t="shared" si="80"/>
        <v>1.000000336</v>
      </c>
    </row>
    <row r="53" ht="15.75" customHeight="1"/>
    <row r="54" ht="15.75" customHeight="1">
      <c r="B54" s="1" t="s">
        <v>0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  <c r="L54" s="1" t="s">
        <v>11</v>
      </c>
      <c r="M54" s="1" t="s">
        <v>12</v>
      </c>
      <c r="N54" s="10" t="s">
        <v>13</v>
      </c>
      <c r="O54" s="10" t="s">
        <v>14</v>
      </c>
      <c r="P54" s="10" t="s">
        <v>15</v>
      </c>
      <c r="Q54" s="10" t="s">
        <v>16</v>
      </c>
      <c r="R54" s="10" t="s">
        <v>17</v>
      </c>
      <c r="S54" s="10" t="s">
        <v>18</v>
      </c>
      <c r="T54" s="10" t="s">
        <v>19</v>
      </c>
      <c r="U54" s="10" t="s">
        <v>20</v>
      </c>
      <c r="V54" s="10" t="s">
        <v>21</v>
      </c>
      <c r="W54" s="10" t="s">
        <v>15</v>
      </c>
      <c r="X54" s="10" t="s">
        <v>16</v>
      </c>
      <c r="Y54" s="10" t="s">
        <v>17</v>
      </c>
      <c r="Z54" s="10" t="s">
        <v>18</v>
      </c>
      <c r="AA54" s="10" t="s">
        <v>19</v>
      </c>
    </row>
    <row r="55" ht="15.75" customHeight="1">
      <c r="B55" s="5" t="s">
        <v>64</v>
      </c>
      <c r="C55" s="5" t="s">
        <v>65</v>
      </c>
      <c r="D55" s="6">
        <v>4405.0</v>
      </c>
      <c r="E55" s="6">
        <v>22589.0</v>
      </c>
      <c r="F55" s="5">
        <v>64.0</v>
      </c>
      <c r="G55" s="5">
        <f t="shared" ref="G55:G66" si="83">(F55/E55)*100</f>
        <v>0.2833237416</v>
      </c>
      <c r="H55" s="5">
        <v>38.0</v>
      </c>
      <c r="I55" s="5">
        <f t="shared" ref="I55:I66" si="84">(H55/E55)*100</f>
        <v>0.1682234716</v>
      </c>
      <c r="J55" s="6">
        <v>15559.0</v>
      </c>
      <c r="K55" s="5">
        <f t="shared" ref="K55:K66" si="85">(J55/E55)*100</f>
        <v>68.87865775</v>
      </c>
      <c r="L55" s="6">
        <v>7030.0</v>
      </c>
      <c r="M55" s="5">
        <f t="shared" ref="M55:M66" si="86">(L55/E55)*100</f>
        <v>31.12134225</v>
      </c>
      <c r="N55" s="7">
        <f t="shared" ref="N55:N66" si="87">E55-F55-H55</f>
        <v>22487</v>
      </c>
      <c r="O55" s="8">
        <f t="shared" ref="O55:O66" si="88">F55+H55</f>
        <v>102</v>
      </c>
      <c r="P55" s="7">
        <f t="shared" ref="P55:P66" si="89">E55</f>
        <v>22589</v>
      </c>
      <c r="Q55" s="8">
        <f t="shared" ref="Q55:Q66" si="90">ABS((N55/$N$67)-(O55/$O$67))*0.5</f>
        <v>0.02239286848</v>
      </c>
      <c r="R55" s="8">
        <f t="shared" ref="R55:R66" si="91">(O55*N55)/($O$67*P55)</f>
        <v>0.005294302197</v>
      </c>
      <c r="S55" s="8">
        <f t="shared" ref="S55:S66" si="92">(O55*O55)/($O$67*P55)</f>
        <v>0.00002401471179</v>
      </c>
      <c r="T55" s="8">
        <f t="shared" ref="T55:T67" si="93">(R55-P55)/(1-P55)</f>
        <v>1.000044037</v>
      </c>
      <c r="U55" s="7">
        <f t="shared" ref="U55:U66" si="94">J55</f>
        <v>15559</v>
      </c>
      <c r="V55" s="7">
        <f t="shared" ref="V55:V66" si="95">L55</f>
        <v>7030</v>
      </c>
      <c r="W55" s="7">
        <f t="shared" ref="W55:W66" si="96">J55+L55</f>
        <v>22589</v>
      </c>
      <c r="X55" s="8">
        <f t="shared" ref="X55:X66" si="97">ABS((U55/$U$67)-(V55/$V$67))*0.5</f>
        <v>0.00001607187486</v>
      </c>
      <c r="Y55" s="8">
        <f t="shared" ref="Y55:Y66" si="98">(V55*U55)/($V$67*W55)</f>
        <v>0.03323794045</v>
      </c>
      <c r="Z55" s="8">
        <f t="shared" ref="Z55:Z66" si="99">(V55*V55)/($V$67*W55)</f>
        <v>0.01501784956</v>
      </c>
      <c r="AA55" s="8">
        <f t="shared" ref="AA55:AA67" si="100">(Y55-W55)/(1-W55)</f>
        <v>1.0000428</v>
      </c>
    </row>
    <row r="56" ht="15.75" customHeight="1">
      <c r="B56" s="5" t="s">
        <v>64</v>
      </c>
      <c r="C56" s="5" t="s">
        <v>66</v>
      </c>
      <c r="D56" s="6">
        <v>7882.0</v>
      </c>
      <c r="E56" s="6">
        <v>40214.0</v>
      </c>
      <c r="F56" s="6">
        <v>1214.0</v>
      </c>
      <c r="G56" s="5">
        <f t="shared" si="83"/>
        <v>3.018849157</v>
      </c>
      <c r="H56" s="5">
        <v>42.0</v>
      </c>
      <c r="I56" s="5">
        <f t="shared" si="84"/>
        <v>0.1044412394</v>
      </c>
      <c r="J56" s="6">
        <v>28897.0</v>
      </c>
      <c r="K56" s="5">
        <f t="shared" si="85"/>
        <v>71.85805938</v>
      </c>
      <c r="L56" s="6">
        <v>11317.0</v>
      </c>
      <c r="M56" s="5">
        <f t="shared" si="86"/>
        <v>28.14194062</v>
      </c>
      <c r="N56" s="7">
        <f t="shared" si="87"/>
        <v>38958</v>
      </c>
      <c r="O56" s="7">
        <f t="shared" si="88"/>
        <v>1256</v>
      </c>
      <c r="P56" s="7">
        <f t="shared" si="89"/>
        <v>40214</v>
      </c>
      <c r="Q56" s="8">
        <f t="shared" si="90"/>
        <v>0.01065767893</v>
      </c>
      <c r="R56" s="8">
        <f t="shared" si="91"/>
        <v>0.06344290488</v>
      </c>
      <c r="S56" s="8">
        <f t="shared" si="92"/>
        <v>0.002045389613</v>
      </c>
      <c r="T56" s="8">
        <f t="shared" si="93"/>
        <v>1.00002329</v>
      </c>
      <c r="U56" s="7">
        <f t="shared" si="94"/>
        <v>28897</v>
      </c>
      <c r="V56" s="7">
        <f t="shared" si="95"/>
        <v>11317</v>
      </c>
      <c r="W56" s="7">
        <f t="shared" si="96"/>
        <v>40214</v>
      </c>
      <c r="X56" s="8">
        <f t="shared" si="97"/>
        <v>0.006000006623</v>
      </c>
      <c r="Y56" s="8">
        <f t="shared" si="98"/>
        <v>0.05582142324</v>
      </c>
      <c r="Z56" s="8">
        <f t="shared" si="99"/>
        <v>0.02186147513</v>
      </c>
      <c r="AA56" s="8">
        <f t="shared" si="100"/>
        <v>1.000023479</v>
      </c>
    </row>
    <row r="57" ht="15.75" customHeight="1">
      <c r="B57" s="5" t="s">
        <v>64</v>
      </c>
      <c r="C57" s="5" t="s">
        <v>67</v>
      </c>
      <c r="D57" s="6">
        <v>5007.0</v>
      </c>
      <c r="E57" s="6">
        <v>25782.0</v>
      </c>
      <c r="F57" s="5">
        <v>508.0</v>
      </c>
      <c r="G57" s="5">
        <f t="shared" si="83"/>
        <v>1.970366923</v>
      </c>
      <c r="H57" s="5">
        <v>60.0</v>
      </c>
      <c r="I57" s="5">
        <f t="shared" si="84"/>
        <v>0.2327205027</v>
      </c>
      <c r="J57" s="6">
        <v>20385.0</v>
      </c>
      <c r="K57" s="5">
        <f t="shared" si="85"/>
        <v>79.06679078</v>
      </c>
      <c r="L57" s="6">
        <v>5397.0</v>
      </c>
      <c r="M57" s="5">
        <f t="shared" si="86"/>
        <v>20.93320922</v>
      </c>
      <c r="N57" s="7">
        <f t="shared" si="87"/>
        <v>25214</v>
      </c>
      <c r="O57" s="8">
        <f t="shared" si="88"/>
        <v>568</v>
      </c>
      <c r="P57" s="7">
        <f t="shared" si="89"/>
        <v>25782</v>
      </c>
      <c r="Q57" s="8">
        <f t="shared" si="90"/>
        <v>0.01328222516</v>
      </c>
      <c r="R57" s="8">
        <f t="shared" si="91"/>
        <v>0.02896326521</v>
      </c>
      <c r="S57" s="8">
        <f t="shared" si="92"/>
        <v>0.0006524603251</v>
      </c>
      <c r="T57" s="8">
        <f t="shared" si="93"/>
        <v>1.000037665</v>
      </c>
      <c r="U57" s="7">
        <f t="shared" si="94"/>
        <v>20385</v>
      </c>
      <c r="V57" s="7">
        <f t="shared" si="95"/>
        <v>5397</v>
      </c>
      <c r="W57" s="7">
        <f t="shared" si="96"/>
        <v>25782</v>
      </c>
      <c r="X57" s="8">
        <f t="shared" si="97"/>
        <v>0.01310958009</v>
      </c>
      <c r="Y57" s="8">
        <f t="shared" si="98"/>
        <v>0.02929143407</v>
      </c>
      <c r="Z57" s="8">
        <f t="shared" si="99"/>
        <v>0.007755009551</v>
      </c>
      <c r="AA57" s="8">
        <f t="shared" si="100"/>
        <v>1.000037652</v>
      </c>
    </row>
    <row r="58" ht="15.75" customHeight="1">
      <c r="B58" s="5" t="s">
        <v>64</v>
      </c>
      <c r="C58" s="5" t="s">
        <v>68</v>
      </c>
      <c r="D58" s="6">
        <v>12960.0</v>
      </c>
      <c r="E58" s="6">
        <v>68878.0</v>
      </c>
      <c r="F58" s="5">
        <v>5.0</v>
      </c>
      <c r="G58" s="5">
        <f t="shared" si="83"/>
        <v>0.00725921194</v>
      </c>
      <c r="H58" s="5">
        <v>166.0</v>
      </c>
      <c r="I58" s="5">
        <f t="shared" si="84"/>
        <v>0.2410058364</v>
      </c>
      <c r="J58" s="6">
        <v>47400.0</v>
      </c>
      <c r="K58" s="5">
        <f t="shared" si="85"/>
        <v>68.81732919</v>
      </c>
      <c r="L58" s="6">
        <v>21478.0</v>
      </c>
      <c r="M58" s="5">
        <f t="shared" si="86"/>
        <v>31.18267081</v>
      </c>
      <c r="N58" s="7">
        <f t="shared" si="87"/>
        <v>68707</v>
      </c>
      <c r="O58" s="8">
        <f t="shared" si="88"/>
        <v>171</v>
      </c>
      <c r="P58" s="7">
        <f t="shared" si="89"/>
        <v>68878</v>
      </c>
      <c r="Q58" s="8">
        <f t="shared" si="90"/>
        <v>0.07208620747</v>
      </c>
      <c r="R58" s="8">
        <f t="shared" si="91"/>
        <v>0.008893866561</v>
      </c>
      <c r="S58" s="8">
        <f t="shared" si="92"/>
        <v>0.00002213531637</v>
      </c>
      <c r="T58" s="8">
        <f t="shared" si="93"/>
        <v>1.00001439</v>
      </c>
      <c r="U58" s="7">
        <f t="shared" si="94"/>
        <v>47400</v>
      </c>
      <c r="V58" s="7">
        <f t="shared" si="95"/>
        <v>21478</v>
      </c>
      <c r="W58" s="7">
        <f t="shared" si="96"/>
        <v>68878</v>
      </c>
      <c r="X58" s="8">
        <f t="shared" si="97"/>
        <v>0.0001615233181</v>
      </c>
      <c r="Y58" s="8">
        <f t="shared" si="98"/>
        <v>0.1014578737</v>
      </c>
      <c r="Z58" s="8">
        <f t="shared" si="99"/>
        <v>0.04597283149</v>
      </c>
      <c r="AA58" s="8">
        <f t="shared" si="100"/>
        <v>1.000013046</v>
      </c>
    </row>
    <row r="59" ht="15.75" customHeight="1">
      <c r="B59" s="5" t="s">
        <v>64</v>
      </c>
      <c r="C59" s="5" t="s">
        <v>69</v>
      </c>
      <c r="D59" s="6">
        <v>6238.0</v>
      </c>
      <c r="E59" s="6">
        <v>31269.0</v>
      </c>
      <c r="F59" s="6">
        <v>2135.0</v>
      </c>
      <c r="G59" s="5">
        <f t="shared" si="83"/>
        <v>6.827848668</v>
      </c>
      <c r="H59" s="5">
        <v>213.0</v>
      </c>
      <c r="I59" s="5">
        <f t="shared" si="84"/>
        <v>0.681185839</v>
      </c>
      <c r="J59" s="6">
        <v>23778.0</v>
      </c>
      <c r="K59" s="5">
        <f t="shared" si="85"/>
        <v>76.04336563</v>
      </c>
      <c r="L59" s="6">
        <v>7491.0</v>
      </c>
      <c r="M59" s="5">
        <f t="shared" si="86"/>
        <v>23.95663437</v>
      </c>
      <c r="N59" s="7">
        <f t="shared" si="87"/>
        <v>28921</v>
      </c>
      <c r="O59" s="7">
        <f t="shared" si="88"/>
        <v>2348</v>
      </c>
      <c r="P59" s="7">
        <f t="shared" si="89"/>
        <v>31269</v>
      </c>
      <c r="Q59" s="8">
        <f t="shared" si="90"/>
        <v>0.02899285015</v>
      </c>
      <c r="R59" s="8">
        <f t="shared" si="91"/>
        <v>0.1132325914</v>
      </c>
      <c r="S59" s="8">
        <f t="shared" si="92"/>
        <v>0.009192978269</v>
      </c>
      <c r="T59" s="8">
        <f t="shared" si="93"/>
        <v>1.00002836</v>
      </c>
      <c r="U59" s="7">
        <f t="shared" si="94"/>
        <v>23778</v>
      </c>
      <c r="V59" s="7">
        <f t="shared" si="95"/>
        <v>7491</v>
      </c>
      <c r="W59" s="7">
        <f t="shared" si="96"/>
        <v>31269</v>
      </c>
      <c r="X59" s="8">
        <f t="shared" si="97"/>
        <v>0.01118784428</v>
      </c>
      <c r="Y59" s="8">
        <f t="shared" si="98"/>
        <v>0.03910166335</v>
      </c>
      <c r="Z59" s="8">
        <f t="shared" si="99"/>
        <v>0.01231855329</v>
      </c>
      <c r="AA59" s="8">
        <f t="shared" si="100"/>
        <v>1.000030731</v>
      </c>
    </row>
    <row r="60" ht="15.75" customHeight="1">
      <c r="B60" s="5" t="s">
        <v>64</v>
      </c>
      <c r="C60" s="5" t="s">
        <v>70</v>
      </c>
      <c r="D60" s="6">
        <v>7257.0</v>
      </c>
      <c r="E60" s="6">
        <v>31812.0</v>
      </c>
      <c r="F60" s="6">
        <v>3121.0</v>
      </c>
      <c r="G60" s="5">
        <f t="shared" si="83"/>
        <v>9.810763234</v>
      </c>
      <c r="H60" s="5">
        <v>525.0</v>
      </c>
      <c r="I60" s="5">
        <f t="shared" si="84"/>
        <v>1.650320634</v>
      </c>
      <c r="J60" s="6">
        <v>23531.0</v>
      </c>
      <c r="K60" s="5">
        <f t="shared" si="85"/>
        <v>73.96894254</v>
      </c>
      <c r="L60" s="6">
        <v>8281.0</v>
      </c>
      <c r="M60" s="5">
        <f t="shared" si="86"/>
        <v>26.03105746</v>
      </c>
      <c r="N60" s="7">
        <f t="shared" si="87"/>
        <v>28166</v>
      </c>
      <c r="O60" s="7">
        <f t="shared" si="88"/>
        <v>3646</v>
      </c>
      <c r="P60" s="7">
        <f t="shared" si="89"/>
        <v>31812</v>
      </c>
      <c r="Q60" s="8">
        <f t="shared" si="90"/>
        <v>0.06367306565</v>
      </c>
      <c r="R60" s="8">
        <f t="shared" si="91"/>
        <v>0.168315808</v>
      </c>
      <c r="S60" s="8">
        <f t="shared" si="92"/>
        <v>0.02178795129</v>
      </c>
      <c r="T60" s="8">
        <f t="shared" si="93"/>
        <v>1.000026145</v>
      </c>
      <c r="U60" s="7">
        <f t="shared" si="94"/>
        <v>23531</v>
      </c>
      <c r="V60" s="7">
        <f t="shared" si="95"/>
        <v>8281</v>
      </c>
      <c r="W60" s="7">
        <f t="shared" si="96"/>
        <v>31812</v>
      </c>
      <c r="X60" s="8">
        <f t="shared" si="97"/>
        <v>0.008093172375</v>
      </c>
      <c r="Y60" s="8">
        <f t="shared" si="98"/>
        <v>0.04204615623</v>
      </c>
      <c r="Z60" s="8">
        <f t="shared" si="99"/>
        <v>0.01479683055</v>
      </c>
      <c r="AA60" s="8">
        <f t="shared" si="100"/>
        <v>1.000030114</v>
      </c>
    </row>
    <row r="61" ht="15.75" customHeight="1">
      <c r="B61" s="5" t="s">
        <v>64</v>
      </c>
      <c r="C61" s="5" t="s">
        <v>71</v>
      </c>
      <c r="D61" s="6">
        <v>6379.0</v>
      </c>
      <c r="E61" s="6">
        <v>28678.0</v>
      </c>
      <c r="F61" s="6">
        <v>1642.0</v>
      </c>
      <c r="G61" s="5">
        <f t="shared" si="83"/>
        <v>5.72564335</v>
      </c>
      <c r="H61" s="5">
        <v>409.0</v>
      </c>
      <c r="I61" s="5">
        <f t="shared" si="84"/>
        <v>1.426180347</v>
      </c>
      <c r="J61" s="6">
        <v>21792.0</v>
      </c>
      <c r="K61" s="5">
        <f t="shared" si="85"/>
        <v>75.98856266</v>
      </c>
      <c r="L61" s="6">
        <v>6886.0</v>
      </c>
      <c r="M61" s="5">
        <f t="shared" si="86"/>
        <v>24.01143734</v>
      </c>
      <c r="N61" s="7">
        <f t="shared" si="87"/>
        <v>26627</v>
      </c>
      <c r="O61" s="7">
        <f t="shared" si="88"/>
        <v>2051</v>
      </c>
      <c r="P61" s="7">
        <f t="shared" si="89"/>
        <v>28678</v>
      </c>
      <c r="Q61" s="8">
        <f t="shared" si="90"/>
        <v>0.02380567634</v>
      </c>
      <c r="R61" s="8">
        <f t="shared" si="91"/>
        <v>0.09929173033</v>
      </c>
      <c r="S61" s="8">
        <f t="shared" si="92"/>
        <v>0.007648151835</v>
      </c>
      <c r="T61" s="8">
        <f t="shared" si="93"/>
        <v>1.000031409</v>
      </c>
      <c r="U61" s="7">
        <f t="shared" si="94"/>
        <v>21792</v>
      </c>
      <c r="V61" s="7">
        <f t="shared" si="95"/>
        <v>6886</v>
      </c>
      <c r="W61" s="7">
        <f t="shared" si="96"/>
        <v>28678</v>
      </c>
      <c r="X61" s="8">
        <f t="shared" si="97"/>
        <v>0.0101824724</v>
      </c>
      <c r="Y61" s="8">
        <f t="shared" si="98"/>
        <v>0.03591776901</v>
      </c>
      <c r="Z61" s="8">
        <f t="shared" si="99"/>
        <v>0.01134956669</v>
      </c>
      <c r="AA61" s="8">
        <f t="shared" si="100"/>
        <v>1.000033619</v>
      </c>
    </row>
    <row r="62" ht="15.75" customHeight="1">
      <c r="B62" s="5" t="s">
        <v>64</v>
      </c>
      <c r="C62" s="5" t="s">
        <v>72</v>
      </c>
      <c r="D62" s="6">
        <v>8669.0</v>
      </c>
      <c r="E62" s="6">
        <v>57542.0</v>
      </c>
      <c r="F62" s="5">
        <v>21.0</v>
      </c>
      <c r="G62" s="5">
        <f t="shared" si="83"/>
        <v>0.03649508185</v>
      </c>
      <c r="H62" s="6">
        <v>3855.0</v>
      </c>
      <c r="I62" s="5">
        <f t="shared" si="84"/>
        <v>6.699454312</v>
      </c>
      <c r="J62" s="6">
        <v>34916.0</v>
      </c>
      <c r="K62" s="5">
        <f t="shared" si="85"/>
        <v>60.67915609</v>
      </c>
      <c r="L62" s="6">
        <v>22626.0</v>
      </c>
      <c r="M62" s="5">
        <f t="shared" si="86"/>
        <v>39.32084391</v>
      </c>
      <c r="N62" s="7">
        <f t="shared" si="87"/>
        <v>53666</v>
      </c>
      <c r="O62" s="7">
        <f t="shared" si="88"/>
        <v>3876</v>
      </c>
      <c r="P62" s="7">
        <f t="shared" si="89"/>
        <v>57542</v>
      </c>
      <c r="Q62" s="8">
        <f t="shared" si="90"/>
        <v>0.04126049615</v>
      </c>
      <c r="R62" s="8">
        <f t="shared" si="91"/>
        <v>0.1884829554</v>
      </c>
      <c r="S62" s="8">
        <f t="shared" si="92"/>
        <v>0.01361308715</v>
      </c>
      <c r="T62" s="8">
        <f t="shared" si="93"/>
        <v>1.000014103</v>
      </c>
      <c r="U62" s="7">
        <f t="shared" si="94"/>
        <v>34916</v>
      </c>
      <c r="V62" s="7">
        <f t="shared" si="95"/>
        <v>22626</v>
      </c>
      <c r="W62" s="7">
        <f t="shared" si="96"/>
        <v>57542</v>
      </c>
      <c r="X62" s="8">
        <f t="shared" si="97"/>
        <v>0.02347389059</v>
      </c>
      <c r="Y62" s="8">
        <f t="shared" si="98"/>
        <v>0.09424133289</v>
      </c>
      <c r="Z62" s="8">
        <f t="shared" si="99"/>
        <v>0.06106954972</v>
      </c>
      <c r="AA62" s="8">
        <f t="shared" si="100"/>
        <v>1.000015741</v>
      </c>
    </row>
    <row r="63" ht="15.75" customHeight="1">
      <c r="B63" s="5" t="s">
        <v>64</v>
      </c>
      <c r="C63" s="5" t="s">
        <v>73</v>
      </c>
      <c r="D63" s="6">
        <v>7013.0</v>
      </c>
      <c r="E63" s="6">
        <v>41854.0</v>
      </c>
      <c r="F63" s="5">
        <v>8.0</v>
      </c>
      <c r="G63" s="5">
        <f t="shared" si="83"/>
        <v>0.01911406317</v>
      </c>
      <c r="H63" s="5">
        <v>192.0</v>
      </c>
      <c r="I63" s="5">
        <f t="shared" si="84"/>
        <v>0.4587375161</v>
      </c>
      <c r="J63" s="6">
        <v>26700.0</v>
      </c>
      <c r="K63" s="5">
        <f t="shared" si="85"/>
        <v>63.79318584</v>
      </c>
      <c r="L63" s="6">
        <v>15154.0</v>
      </c>
      <c r="M63" s="5">
        <f t="shared" si="86"/>
        <v>36.20681416</v>
      </c>
      <c r="N63" s="7">
        <f t="shared" si="87"/>
        <v>41654</v>
      </c>
      <c r="O63" s="8">
        <f t="shared" si="88"/>
        <v>200</v>
      </c>
      <c r="P63" s="7">
        <f t="shared" si="89"/>
        <v>41854</v>
      </c>
      <c r="Q63" s="8">
        <f t="shared" si="90"/>
        <v>0.0411913149</v>
      </c>
      <c r="R63" s="8">
        <f t="shared" si="91"/>
        <v>0.01037824166</v>
      </c>
      <c r="S63" s="8">
        <f t="shared" si="92"/>
        <v>0.00004983070851</v>
      </c>
      <c r="T63" s="8">
        <f t="shared" si="93"/>
        <v>1.000023645</v>
      </c>
      <c r="U63" s="7">
        <f t="shared" si="94"/>
        <v>26700</v>
      </c>
      <c r="V63" s="7">
        <f t="shared" si="95"/>
        <v>15154</v>
      </c>
      <c r="W63" s="7">
        <f t="shared" si="96"/>
        <v>41854</v>
      </c>
      <c r="X63" s="8">
        <f t="shared" si="97"/>
        <v>0.01057832321</v>
      </c>
      <c r="Y63" s="8">
        <f t="shared" si="98"/>
        <v>0.06635836536</v>
      </c>
      <c r="Z63" s="8">
        <f t="shared" si="99"/>
        <v>0.03766272167</v>
      </c>
      <c r="AA63" s="8">
        <f t="shared" si="100"/>
        <v>1.000022308</v>
      </c>
    </row>
    <row r="64" ht="15.75" customHeight="1">
      <c r="B64" s="5" t="s">
        <v>64</v>
      </c>
      <c r="C64" s="5" t="s">
        <v>74</v>
      </c>
      <c r="D64" s="6">
        <v>6564.0</v>
      </c>
      <c r="E64" s="6">
        <v>38433.0</v>
      </c>
      <c r="F64" s="5">
        <v>0.0</v>
      </c>
      <c r="G64" s="5">
        <f t="shared" si="83"/>
        <v>0</v>
      </c>
      <c r="H64" s="5">
        <v>98.0</v>
      </c>
      <c r="I64" s="5">
        <f t="shared" si="84"/>
        <v>0.254989202</v>
      </c>
      <c r="J64" s="6">
        <v>25748.0</v>
      </c>
      <c r="K64" s="5">
        <f t="shared" si="85"/>
        <v>66.99450993</v>
      </c>
      <c r="L64" s="6">
        <v>12955.0</v>
      </c>
      <c r="M64" s="5">
        <f t="shared" si="86"/>
        <v>33.70801134</v>
      </c>
      <c r="N64" s="7">
        <f t="shared" si="87"/>
        <v>38335</v>
      </c>
      <c r="O64" s="8">
        <f t="shared" si="88"/>
        <v>98</v>
      </c>
      <c r="P64" s="7">
        <f t="shared" si="89"/>
        <v>38433</v>
      </c>
      <c r="Q64" s="8">
        <f t="shared" si="90"/>
        <v>0.04015288464</v>
      </c>
      <c r="R64" s="8">
        <f t="shared" si="91"/>
        <v>0.005096726137</v>
      </c>
      <c r="S64" s="8">
        <f t="shared" si="92"/>
        <v>0.00001302932468</v>
      </c>
      <c r="T64" s="8">
        <f t="shared" si="93"/>
        <v>1.000025887</v>
      </c>
      <c r="U64" s="7">
        <f t="shared" si="94"/>
        <v>25748</v>
      </c>
      <c r="V64" s="7">
        <f t="shared" si="95"/>
        <v>12955</v>
      </c>
      <c r="W64" s="7">
        <f t="shared" si="96"/>
        <v>38703</v>
      </c>
      <c r="X64" s="8">
        <f t="shared" si="97"/>
        <v>0.0045083464</v>
      </c>
      <c r="Y64" s="8">
        <f t="shared" si="98"/>
        <v>0.05916030343</v>
      </c>
      <c r="Z64" s="8">
        <f t="shared" si="99"/>
        <v>0.02976626266</v>
      </c>
      <c r="AA64" s="8">
        <f t="shared" si="100"/>
        <v>1.00002431</v>
      </c>
    </row>
    <row r="65" ht="15.75" customHeight="1">
      <c r="B65" s="5" t="s">
        <v>64</v>
      </c>
      <c r="C65" s="5" t="s">
        <v>75</v>
      </c>
      <c r="D65" s="6">
        <v>5066.0</v>
      </c>
      <c r="E65" s="6">
        <v>28628.0</v>
      </c>
      <c r="F65" s="5">
        <v>60.0</v>
      </c>
      <c r="G65" s="5">
        <f t="shared" si="83"/>
        <v>0.2095850217</v>
      </c>
      <c r="H65" s="5">
        <v>32.0</v>
      </c>
      <c r="I65" s="5">
        <f t="shared" si="84"/>
        <v>0.1117786782</v>
      </c>
      <c r="J65" s="6">
        <v>20565.0</v>
      </c>
      <c r="K65" s="5">
        <f t="shared" si="85"/>
        <v>71.83526617</v>
      </c>
      <c r="L65" s="6">
        <v>7703.0</v>
      </c>
      <c r="M65" s="5">
        <f t="shared" si="86"/>
        <v>26.9072237</v>
      </c>
      <c r="N65" s="7">
        <f t="shared" si="87"/>
        <v>28536</v>
      </c>
      <c r="O65" s="8">
        <f t="shared" si="88"/>
        <v>92</v>
      </c>
      <c r="P65" s="7">
        <f t="shared" si="89"/>
        <v>28628</v>
      </c>
      <c r="Q65" s="8">
        <f t="shared" si="90"/>
        <v>0.02939256219</v>
      </c>
      <c r="R65" s="8">
        <f t="shared" si="91"/>
        <v>0.004781497753</v>
      </c>
      <c r="S65" s="8">
        <f t="shared" si="92"/>
        <v>0.00001541553803</v>
      </c>
      <c r="T65" s="8">
        <f t="shared" si="93"/>
        <v>1.000034765</v>
      </c>
      <c r="U65" s="7">
        <f t="shared" si="94"/>
        <v>20565</v>
      </c>
      <c r="V65" s="7">
        <f t="shared" si="95"/>
        <v>7703</v>
      </c>
      <c r="W65" s="7">
        <f t="shared" si="96"/>
        <v>28268</v>
      </c>
      <c r="X65" s="8">
        <f t="shared" si="97"/>
        <v>0.005474399729</v>
      </c>
      <c r="Y65" s="8">
        <f t="shared" si="98"/>
        <v>0.03846693946</v>
      </c>
      <c r="Z65" s="8">
        <f t="shared" si="99"/>
        <v>0.01440850157</v>
      </c>
      <c r="AA65" s="8">
        <f t="shared" si="100"/>
        <v>1.000034016</v>
      </c>
    </row>
    <row r="66" ht="15.75" customHeight="1">
      <c r="B66" s="5" t="s">
        <v>64</v>
      </c>
      <c r="C66" s="5" t="s">
        <v>76</v>
      </c>
      <c r="D66" s="6">
        <v>12237.0</v>
      </c>
      <c r="E66" s="6">
        <v>52306.0</v>
      </c>
      <c r="F66" s="6">
        <v>3946.0</v>
      </c>
      <c r="G66" s="5">
        <f t="shared" si="83"/>
        <v>7.544067602</v>
      </c>
      <c r="H66" s="5">
        <v>825.0</v>
      </c>
      <c r="I66" s="5">
        <f t="shared" si="84"/>
        <v>1.577256911</v>
      </c>
      <c r="J66" s="6">
        <v>32942.0</v>
      </c>
      <c r="K66" s="5">
        <f t="shared" si="85"/>
        <v>62.97939051</v>
      </c>
      <c r="L66" s="6">
        <v>19364.0</v>
      </c>
      <c r="M66" s="5">
        <f t="shared" si="86"/>
        <v>37.02060949</v>
      </c>
      <c r="N66" s="7">
        <f t="shared" si="87"/>
        <v>47535</v>
      </c>
      <c r="O66" s="7">
        <f t="shared" si="88"/>
        <v>4771</v>
      </c>
      <c r="P66" s="7">
        <f t="shared" si="89"/>
        <v>52306</v>
      </c>
      <c r="Q66" s="8">
        <f t="shared" si="90"/>
        <v>0.07142365349</v>
      </c>
      <c r="R66" s="8">
        <f t="shared" si="91"/>
        <v>0.2260713075</v>
      </c>
      <c r="S66" s="8">
        <f t="shared" si="92"/>
        <v>0.02269035886</v>
      </c>
      <c r="T66" s="8">
        <f t="shared" si="93"/>
        <v>1.000014796</v>
      </c>
      <c r="U66" s="7">
        <f t="shared" si="94"/>
        <v>32942</v>
      </c>
      <c r="V66" s="7">
        <f t="shared" si="95"/>
        <v>19364</v>
      </c>
      <c r="W66" s="7">
        <f t="shared" si="96"/>
        <v>52306</v>
      </c>
      <c r="X66" s="8">
        <f t="shared" si="97"/>
        <v>0.01534146386</v>
      </c>
      <c r="Y66" s="8">
        <f t="shared" si="98"/>
        <v>0.08371198349</v>
      </c>
      <c r="Z66" s="8">
        <f t="shared" si="99"/>
        <v>0.04920766342</v>
      </c>
      <c r="AA66" s="8">
        <f t="shared" si="100"/>
        <v>1.000017518</v>
      </c>
    </row>
    <row r="67" ht="15.75" customHeight="1">
      <c r="N67" s="7">
        <f t="shared" ref="N67:S67" si="101">sum(N55:N66)</f>
        <v>448806</v>
      </c>
      <c r="O67" s="8">
        <f t="shared" si="101"/>
        <v>19179</v>
      </c>
      <c r="P67" s="7">
        <f t="shared" si="101"/>
        <v>467985</v>
      </c>
      <c r="Q67" s="9">
        <f t="shared" si="101"/>
        <v>0.4583114836</v>
      </c>
      <c r="R67" s="9">
        <f t="shared" si="101"/>
        <v>0.9222451971</v>
      </c>
      <c r="S67" s="9">
        <f t="shared" si="101"/>
        <v>0.07775480294</v>
      </c>
      <c r="T67" s="9">
        <f t="shared" si="93"/>
        <v>1.000000166</v>
      </c>
      <c r="U67" s="7">
        <f t="shared" ref="U67:Z67" si="102">sum(U55:U66)</f>
        <v>322213</v>
      </c>
      <c r="V67" s="7">
        <f t="shared" si="102"/>
        <v>145682</v>
      </c>
      <c r="W67" s="7">
        <f t="shared" si="102"/>
        <v>467895</v>
      </c>
      <c r="X67" s="9">
        <f t="shared" si="102"/>
        <v>0.1081270948</v>
      </c>
      <c r="Y67" s="9">
        <f t="shared" si="102"/>
        <v>0.6788131847</v>
      </c>
      <c r="Z67" s="9">
        <f t="shared" si="102"/>
        <v>0.3211868153</v>
      </c>
      <c r="AA67" s="9">
        <f t="shared" si="100"/>
        <v>1.000000686</v>
      </c>
    </row>
    <row r="68" ht="15.75" customHeight="1"/>
    <row r="69" ht="15.75" customHeight="1">
      <c r="B69" s="1" t="s">
        <v>0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7</v>
      </c>
      <c r="I69" s="1" t="s">
        <v>8</v>
      </c>
      <c r="J69" s="1" t="s">
        <v>9</v>
      </c>
      <c r="K69" s="1" t="s">
        <v>10</v>
      </c>
      <c r="L69" s="1" t="s">
        <v>11</v>
      </c>
      <c r="M69" s="1" t="s">
        <v>12</v>
      </c>
      <c r="N69" s="10" t="s">
        <v>13</v>
      </c>
      <c r="O69" s="10" t="s">
        <v>14</v>
      </c>
      <c r="P69" s="10" t="s">
        <v>15</v>
      </c>
      <c r="Q69" s="10" t="s">
        <v>16</v>
      </c>
      <c r="R69" s="10" t="s">
        <v>17</v>
      </c>
      <c r="S69" s="10" t="s">
        <v>18</v>
      </c>
      <c r="T69" s="10" t="s">
        <v>19</v>
      </c>
      <c r="U69" s="10" t="s">
        <v>20</v>
      </c>
      <c r="V69" s="10" t="s">
        <v>21</v>
      </c>
      <c r="W69" s="10" t="s">
        <v>15</v>
      </c>
      <c r="X69" s="10" t="s">
        <v>16</v>
      </c>
      <c r="Y69" s="10" t="s">
        <v>17</v>
      </c>
      <c r="Z69" s="10" t="s">
        <v>18</v>
      </c>
      <c r="AA69" s="10" t="s">
        <v>19</v>
      </c>
    </row>
    <row r="70" ht="15.75" customHeight="1">
      <c r="B70" s="5" t="s">
        <v>77</v>
      </c>
      <c r="C70" s="5" t="s">
        <v>78</v>
      </c>
      <c r="D70" s="6">
        <v>10269.0</v>
      </c>
      <c r="E70" s="6">
        <v>54010.0</v>
      </c>
      <c r="F70" s="5">
        <v>140.0</v>
      </c>
      <c r="G70" s="5">
        <f t="shared" ref="G70:G76" si="103">(F70/E70)*100</f>
        <v>0.2592112572</v>
      </c>
      <c r="H70" s="5">
        <v>2.0</v>
      </c>
      <c r="I70" s="5">
        <f t="shared" ref="I70:I76" si="104">(H70/E70)*100</f>
        <v>0.00370301796</v>
      </c>
      <c r="J70" s="6">
        <v>39466.0</v>
      </c>
      <c r="K70" s="5">
        <f t="shared" ref="K70:K76" si="105">(J70/E70)*100</f>
        <v>73.0716534</v>
      </c>
      <c r="L70" s="6">
        <v>14544.0</v>
      </c>
      <c r="M70" s="5">
        <f t="shared" ref="M70:M76" si="106">(L70/E70)*100</f>
        <v>26.9283466</v>
      </c>
      <c r="N70" s="7">
        <f t="shared" ref="N70:N76" si="107">E70-F70-H70</f>
        <v>53868</v>
      </c>
      <c r="O70" s="8">
        <f t="shared" ref="O70:O76" si="108">F70+H70</f>
        <v>142</v>
      </c>
      <c r="P70" s="7">
        <f t="shared" ref="P70:P76" si="109">E70</f>
        <v>54010</v>
      </c>
      <c r="Q70" s="8">
        <f t="shared" ref="Q70:Q76" si="110">ABS((N70/$N$77)-(O70/$O$77))*0.5</f>
        <v>0.1021652271</v>
      </c>
      <c r="R70" s="8">
        <f t="shared" ref="R70:R76" si="111">(O70*N70)/($O$77*P70)</f>
        <v>0.01683626507</v>
      </c>
      <c r="S70" s="8">
        <f t="shared" ref="S70:S76" si="112">(O70*O70)/($O$77*P70)</f>
        <v>0.0000443816299</v>
      </c>
      <c r="T70" s="8">
        <f t="shared" ref="T70:T77" si="113">(R70-P70)/(1-P70)</f>
        <v>1.000018204</v>
      </c>
      <c r="U70" s="7">
        <f t="shared" ref="U70:U76" si="114">J70</f>
        <v>39466</v>
      </c>
      <c r="V70" s="7">
        <f t="shared" ref="V70:V76" si="115">L70</f>
        <v>14544</v>
      </c>
      <c r="W70" s="7">
        <f t="shared" ref="W70:W76" si="116">J70+L70</f>
        <v>54010</v>
      </c>
      <c r="X70" s="8">
        <f t="shared" ref="X70:X76" si="117">ABS((U70/$U$77)-(V70/$V$77))*0.5</f>
        <v>0.01167894637</v>
      </c>
      <c r="Y70" s="8">
        <f t="shared" ref="Y70:Y76" si="118">(V70*U70)/($V$77*W70)</f>
        <v>0.1694766421</v>
      </c>
      <c r="Z70" s="8">
        <f t="shared" ref="Z70:Z76" si="119">(V70*V70)/($V$77*W70)</f>
        <v>0.06245548781</v>
      </c>
      <c r="AA70" s="8">
        <f t="shared" ref="AA70:AA77" si="120">(Y70-W70)/(1-W70)</f>
        <v>1.000015377</v>
      </c>
    </row>
    <row r="71" ht="15.75" customHeight="1">
      <c r="B71" s="5" t="s">
        <v>77</v>
      </c>
      <c r="C71" s="5" t="s">
        <v>79</v>
      </c>
      <c r="D71" s="6">
        <v>4733.0</v>
      </c>
      <c r="E71" s="6">
        <v>22888.0</v>
      </c>
      <c r="F71" s="6">
        <v>1896.0</v>
      </c>
      <c r="G71" s="5">
        <f t="shared" si="103"/>
        <v>8.283816847</v>
      </c>
      <c r="H71" s="5">
        <v>471.0</v>
      </c>
      <c r="I71" s="5">
        <f t="shared" si="104"/>
        <v>2.057846907</v>
      </c>
      <c r="J71" s="6">
        <v>16993.0</v>
      </c>
      <c r="K71" s="5">
        <f t="shared" si="105"/>
        <v>74.2441454</v>
      </c>
      <c r="L71" s="6">
        <v>5895.0</v>
      </c>
      <c r="M71" s="5">
        <f t="shared" si="106"/>
        <v>25.7558546</v>
      </c>
      <c r="N71" s="7">
        <f t="shared" si="107"/>
        <v>20521</v>
      </c>
      <c r="O71" s="7">
        <f t="shared" si="108"/>
        <v>2367</v>
      </c>
      <c r="P71" s="7">
        <f t="shared" si="109"/>
        <v>22888</v>
      </c>
      <c r="Q71" s="8">
        <f t="shared" si="110"/>
        <v>0.09855671431</v>
      </c>
      <c r="R71" s="8">
        <f t="shared" si="111"/>
        <v>0.2522839775</v>
      </c>
      <c r="S71" s="8">
        <f t="shared" si="112"/>
        <v>0.02909975999</v>
      </c>
      <c r="T71" s="8">
        <f t="shared" si="113"/>
        <v>1.00003267</v>
      </c>
      <c r="U71" s="7">
        <f t="shared" si="114"/>
        <v>16993</v>
      </c>
      <c r="V71" s="7">
        <f t="shared" si="115"/>
        <v>5895</v>
      </c>
      <c r="W71" s="7">
        <f t="shared" si="116"/>
        <v>22888</v>
      </c>
      <c r="X71" s="8">
        <f t="shared" si="117"/>
        <v>0.002100338804</v>
      </c>
      <c r="Y71" s="8">
        <f t="shared" si="118"/>
        <v>0.06979480085</v>
      </c>
      <c r="Z71" s="8">
        <f t="shared" si="119"/>
        <v>0.02421234338</v>
      </c>
      <c r="AA71" s="8">
        <f t="shared" si="120"/>
        <v>1.000040643</v>
      </c>
    </row>
    <row r="72" ht="15.75" customHeight="1">
      <c r="B72" s="5" t="s">
        <v>77</v>
      </c>
      <c r="C72" s="5" t="s">
        <v>80</v>
      </c>
      <c r="D72" s="6">
        <v>5214.0</v>
      </c>
      <c r="E72" s="6">
        <v>25280.0</v>
      </c>
      <c r="F72" s="5">
        <v>87.0</v>
      </c>
      <c r="G72" s="5">
        <f t="shared" si="103"/>
        <v>0.3441455696</v>
      </c>
      <c r="H72" s="5">
        <v>103.0</v>
      </c>
      <c r="I72" s="5">
        <f t="shared" si="104"/>
        <v>0.4074367089</v>
      </c>
      <c r="J72" s="6">
        <v>18926.0</v>
      </c>
      <c r="K72" s="5">
        <f t="shared" si="105"/>
        <v>74.86550633</v>
      </c>
      <c r="L72" s="6">
        <v>6354.0</v>
      </c>
      <c r="M72" s="5">
        <f t="shared" si="106"/>
        <v>25.13449367</v>
      </c>
      <c r="N72" s="7">
        <f t="shared" si="107"/>
        <v>25090</v>
      </c>
      <c r="O72" s="8">
        <f t="shared" si="108"/>
        <v>190</v>
      </c>
      <c r="P72" s="7">
        <f t="shared" si="109"/>
        <v>25280</v>
      </c>
      <c r="Q72" s="8">
        <f t="shared" si="110"/>
        <v>0.04022315486</v>
      </c>
      <c r="R72" s="8">
        <f t="shared" si="111"/>
        <v>0.02241702255</v>
      </c>
      <c r="S72" s="8">
        <f t="shared" si="112"/>
        <v>0.0001697582417</v>
      </c>
      <c r="T72" s="8">
        <f t="shared" si="113"/>
        <v>1.000038672</v>
      </c>
      <c r="U72" s="7">
        <f t="shared" si="114"/>
        <v>18926</v>
      </c>
      <c r="V72" s="7">
        <f t="shared" si="115"/>
        <v>6354</v>
      </c>
      <c r="W72" s="7">
        <f t="shared" si="116"/>
        <v>25280</v>
      </c>
      <c r="X72" s="8">
        <f t="shared" si="117"/>
        <v>0.0006522939208</v>
      </c>
      <c r="Y72" s="8">
        <f t="shared" si="118"/>
        <v>0.07585881023</v>
      </c>
      <c r="Z72" s="8">
        <f t="shared" si="119"/>
        <v>0.02546797423</v>
      </c>
      <c r="AA72" s="8">
        <f t="shared" si="120"/>
        <v>1.000036558</v>
      </c>
    </row>
    <row r="73" ht="15.75" customHeight="1">
      <c r="B73" s="5" t="s">
        <v>77</v>
      </c>
      <c r="C73" s="5" t="s">
        <v>81</v>
      </c>
      <c r="D73" s="6">
        <v>8824.0</v>
      </c>
      <c r="E73" s="6">
        <v>39521.0</v>
      </c>
      <c r="F73" s="6">
        <v>2048.0</v>
      </c>
      <c r="G73" s="5">
        <f t="shared" si="103"/>
        <v>5.18205511</v>
      </c>
      <c r="H73" s="5">
        <v>282.0</v>
      </c>
      <c r="I73" s="5">
        <f t="shared" si="104"/>
        <v>0.7135446978</v>
      </c>
      <c r="J73" s="6">
        <v>31044.0</v>
      </c>
      <c r="K73" s="5">
        <f t="shared" si="105"/>
        <v>78.55064396</v>
      </c>
      <c r="L73" s="6">
        <v>8477.0</v>
      </c>
      <c r="M73" s="5">
        <f t="shared" si="106"/>
        <v>21.44935604</v>
      </c>
      <c r="N73" s="7">
        <f t="shared" si="107"/>
        <v>37191</v>
      </c>
      <c r="O73" s="7">
        <f t="shared" si="108"/>
        <v>2330</v>
      </c>
      <c r="P73" s="7">
        <f t="shared" si="109"/>
        <v>39521</v>
      </c>
      <c r="Q73" s="8">
        <f t="shared" si="110"/>
        <v>0.0621294636</v>
      </c>
      <c r="R73" s="8">
        <f t="shared" si="111"/>
        <v>0.2606553167</v>
      </c>
      <c r="S73" s="8">
        <f t="shared" si="112"/>
        <v>0.01632994241</v>
      </c>
      <c r="T73" s="8">
        <f t="shared" si="113"/>
        <v>1.000018708</v>
      </c>
      <c r="U73" s="7">
        <f t="shared" si="114"/>
        <v>31044</v>
      </c>
      <c r="V73" s="7">
        <f t="shared" si="115"/>
        <v>8477</v>
      </c>
      <c r="W73" s="7">
        <f t="shared" si="116"/>
        <v>39521</v>
      </c>
      <c r="X73" s="8">
        <f t="shared" si="117"/>
        <v>0.01444130782</v>
      </c>
      <c r="Y73" s="8">
        <f t="shared" si="118"/>
        <v>0.106186421</v>
      </c>
      <c r="Z73" s="8">
        <f t="shared" si="119"/>
        <v>0.02899569292</v>
      </c>
      <c r="AA73" s="8">
        <f t="shared" si="120"/>
        <v>1.000022617</v>
      </c>
    </row>
    <row r="74" ht="15.75" customHeight="1">
      <c r="B74" s="5" t="s">
        <v>77</v>
      </c>
      <c r="C74" s="5" t="s">
        <v>82</v>
      </c>
      <c r="D74" s="6">
        <v>9875.0</v>
      </c>
      <c r="E74" s="6">
        <v>47127.0</v>
      </c>
      <c r="F74" s="6">
        <v>1572.0</v>
      </c>
      <c r="G74" s="5">
        <f t="shared" si="103"/>
        <v>3.335667452</v>
      </c>
      <c r="H74" s="5">
        <v>290.0</v>
      </c>
      <c r="I74" s="5">
        <f t="shared" si="104"/>
        <v>0.6153584994</v>
      </c>
      <c r="J74" s="6">
        <v>34942.0</v>
      </c>
      <c r="K74" s="5">
        <f t="shared" si="105"/>
        <v>74.1443334</v>
      </c>
      <c r="L74" s="6">
        <v>12185.0</v>
      </c>
      <c r="M74" s="5">
        <f t="shared" si="106"/>
        <v>25.8556666</v>
      </c>
      <c r="N74" s="7">
        <f t="shared" si="107"/>
        <v>45265</v>
      </c>
      <c r="O74" s="7">
        <f t="shared" si="108"/>
        <v>1862</v>
      </c>
      <c r="P74" s="7">
        <f t="shared" si="109"/>
        <v>47127</v>
      </c>
      <c r="Q74" s="8">
        <f t="shared" si="110"/>
        <v>0.0177339576</v>
      </c>
      <c r="R74" s="8">
        <f t="shared" si="111"/>
        <v>0.2126048379</v>
      </c>
      <c r="S74" s="8">
        <f t="shared" si="112"/>
        <v>0.008745613791</v>
      </c>
      <c r="T74" s="8">
        <f t="shared" si="113"/>
        <v>1.000016708</v>
      </c>
      <c r="U74" s="7">
        <f t="shared" si="114"/>
        <v>34942</v>
      </c>
      <c r="V74" s="7">
        <f t="shared" si="115"/>
        <v>12185</v>
      </c>
      <c r="W74" s="7">
        <f t="shared" si="116"/>
        <v>47127</v>
      </c>
      <c r="X74" s="8">
        <f t="shared" si="117"/>
        <v>0.004824009285</v>
      </c>
      <c r="Y74" s="8">
        <f t="shared" si="118"/>
        <v>0.1440723197</v>
      </c>
      <c r="Z74" s="8">
        <f t="shared" si="119"/>
        <v>0.05024100554</v>
      </c>
      <c r="AA74" s="8">
        <f t="shared" si="120"/>
        <v>1.000018163</v>
      </c>
    </row>
    <row r="75" ht="15.75" customHeight="1">
      <c r="B75" s="5" t="s">
        <v>77</v>
      </c>
      <c r="C75" s="5" t="s">
        <v>83</v>
      </c>
      <c r="D75" s="6">
        <v>6365.0</v>
      </c>
      <c r="E75" s="6">
        <v>32375.0</v>
      </c>
      <c r="F75" s="5">
        <v>669.0</v>
      </c>
      <c r="G75" s="5">
        <f t="shared" si="103"/>
        <v>2.066409266</v>
      </c>
      <c r="H75" s="5">
        <v>389.0</v>
      </c>
      <c r="I75" s="5">
        <f t="shared" si="104"/>
        <v>1.201544402</v>
      </c>
      <c r="J75" s="6">
        <v>23635.0</v>
      </c>
      <c r="K75" s="5">
        <f t="shared" si="105"/>
        <v>73.003861</v>
      </c>
      <c r="L75" s="6">
        <v>8740.0</v>
      </c>
      <c r="M75" s="5">
        <f t="shared" si="106"/>
        <v>26.996139</v>
      </c>
      <c r="N75" s="7">
        <f t="shared" si="107"/>
        <v>31317</v>
      </c>
      <c r="O75" s="8">
        <f t="shared" si="108"/>
        <v>1058</v>
      </c>
      <c r="P75" s="7">
        <f t="shared" si="109"/>
        <v>32375</v>
      </c>
      <c r="Q75" s="8">
        <f t="shared" si="110"/>
        <v>0.001415904946</v>
      </c>
      <c r="R75" s="8">
        <f t="shared" si="111"/>
        <v>0.1216625119</v>
      </c>
      <c r="S75" s="8">
        <f t="shared" si="112"/>
        <v>0.004110193748</v>
      </c>
      <c r="T75" s="8">
        <f t="shared" si="113"/>
        <v>1.000027131</v>
      </c>
      <c r="U75" s="7">
        <f t="shared" si="114"/>
        <v>23635</v>
      </c>
      <c r="V75" s="7">
        <f t="shared" si="115"/>
        <v>8740</v>
      </c>
      <c r="W75" s="7">
        <f t="shared" si="116"/>
        <v>32375</v>
      </c>
      <c r="X75" s="8">
        <f t="shared" si="117"/>
        <v>0.00723366042</v>
      </c>
      <c r="Y75" s="8">
        <f t="shared" si="118"/>
        <v>0.1017499753</v>
      </c>
      <c r="Z75" s="8">
        <f t="shared" si="119"/>
        <v>0.03762618084</v>
      </c>
      <c r="AA75" s="8">
        <f t="shared" si="120"/>
        <v>1.000027746</v>
      </c>
    </row>
    <row r="76" ht="15.75" customHeight="1">
      <c r="B76" s="5" t="s">
        <v>77</v>
      </c>
      <c r="C76" s="5" t="s">
        <v>84</v>
      </c>
      <c r="D76" s="6">
        <v>5854.0</v>
      </c>
      <c r="E76" s="6">
        <v>30725.0</v>
      </c>
      <c r="F76" s="5">
        <v>373.0</v>
      </c>
      <c r="G76" s="5">
        <f t="shared" si="103"/>
        <v>1.213995118</v>
      </c>
      <c r="H76" s="5">
        <v>90.0</v>
      </c>
      <c r="I76" s="5">
        <f t="shared" si="104"/>
        <v>0.292921074</v>
      </c>
      <c r="J76" s="6">
        <v>24212.0</v>
      </c>
      <c r="K76" s="5">
        <f t="shared" si="105"/>
        <v>78.80227828</v>
      </c>
      <c r="L76" s="6">
        <v>6513.0</v>
      </c>
      <c r="M76" s="5">
        <f t="shared" si="106"/>
        <v>21.19772172</v>
      </c>
      <c r="N76" s="7">
        <f t="shared" si="107"/>
        <v>30262</v>
      </c>
      <c r="O76" s="8">
        <f t="shared" si="108"/>
        <v>463</v>
      </c>
      <c r="P76" s="7">
        <f t="shared" si="109"/>
        <v>30725</v>
      </c>
      <c r="Q76" s="8">
        <f t="shared" si="110"/>
        <v>0.03461584866</v>
      </c>
      <c r="R76" s="8">
        <f t="shared" si="111"/>
        <v>0.05421100547</v>
      </c>
      <c r="S76" s="8">
        <f t="shared" si="112"/>
        <v>0.0008294129778</v>
      </c>
      <c r="T76" s="8">
        <f t="shared" si="113"/>
        <v>1.000030783</v>
      </c>
      <c r="U76" s="7">
        <f t="shared" si="114"/>
        <v>24212</v>
      </c>
      <c r="V76" s="7">
        <f t="shared" si="115"/>
        <v>6513</v>
      </c>
      <c r="W76" s="7">
        <f t="shared" si="116"/>
        <v>30725</v>
      </c>
      <c r="X76" s="8">
        <f t="shared" si="117"/>
        <v>0.01204794098</v>
      </c>
      <c r="Y76" s="8">
        <f t="shared" si="118"/>
        <v>0.08184589501</v>
      </c>
      <c r="Z76" s="8">
        <f t="shared" si="119"/>
        <v>0.02201645111</v>
      </c>
      <c r="AA76" s="8">
        <f t="shared" si="120"/>
        <v>1.000029884</v>
      </c>
    </row>
    <row r="77" ht="15.75" customHeight="1">
      <c r="N77" s="7">
        <f t="shared" ref="N77:S77" si="121">sum(N70:N76)</f>
        <v>243514</v>
      </c>
      <c r="O77" s="8">
        <f t="shared" si="121"/>
        <v>8412</v>
      </c>
      <c r="P77" s="7">
        <f t="shared" si="121"/>
        <v>251926</v>
      </c>
      <c r="Q77" s="9">
        <f t="shared" si="121"/>
        <v>0.356840271</v>
      </c>
      <c r="R77" s="9">
        <f t="shared" si="121"/>
        <v>0.9406709372</v>
      </c>
      <c r="S77" s="9">
        <f t="shared" si="121"/>
        <v>0.05932906279</v>
      </c>
      <c r="T77" s="9">
        <f t="shared" si="113"/>
        <v>1.000000236</v>
      </c>
      <c r="U77" s="7">
        <f t="shared" ref="U77:Z77" si="122">sum(U70:U76)</f>
        <v>189218</v>
      </c>
      <c r="V77" s="7">
        <f t="shared" si="122"/>
        <v>62708</v>
      </c>
      <c r="W77" s="7">
        <f t="shared" si="122"/>
        <v>251926</v>
      </c>
      <c r="X77" s="9">
        <f t="shared" si="122"/>
        <v>0.05297849761</v>
      </c>
      <c r="Y77" s="9">
        <f t="shared" si="122"/>
        <v>0.7489848642</v>
      </c>
      <c r="Z77" s="9">
        <f t="shared" si="122"/>
        <v>0.2510151358</v>
      </c>
      <c r="AA77" s="9">
        <f t="shared" si="120"/>
        <v>1.000000996</v>
      </c>
    </row>
    <row r="78" ht="15.75" customHeight="1"/>
    <row r="79" ht="15.75" customHeight="1">
      <c r="B79" s="1" t="s">
        <v>0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  <c r="L79" s="1" t="s">
        <v>11</v>
      </c>
      <c r="M79" s="1" t="s">
        <v>12</v>
      </c>
      <c r="N79" s="10" t="s">
        <v>13</v>
      </c>
      <c r="O79" s="10" t="s">
        <v>14</v>
      </c>
      <c r="P79" s="10" t="s">
        <v>15</v>
      </c>
      <c r="Q79" s="10" t="s">
        <v>16</v>
      </c>
      <c r="R79" s="10" t="s">
        <v>17</v>
      </c>
      <c r="S79" s="10" t="s">
        <v>18</v>
      </c>
      <c r="T79" s="10" t="s">
        <v>19</v>
      </c>
      <c r="U79" s="10" t="s">
        <v>20</v>
      </c>
      <c r="V79" s="10" t="s">
        <v>21</v>
      </c>
      <c r="W79" s="10" t="s">
        <v>15</v>
      </c>
      <c r="X79" s="10" t="s">
        <v>16</v>
      </c>
      <c r="Y79" s="10" t="s">
        <v>17</v>
      </c>
      <c r="Z79" s="10" t="s">
        <v>18</v>
      </c>
      <c r="AA79" s="10" t="s">
        <v>19</v>
      </c>
    </row>
    <row r="80" ht="15.75" customHeight="1">
      <c r="B80" s="5" t="s">
        <v>85</v>
      </c>
      <c r="C80" s="5" t="s">
        <v>86</v>
      </c>
      <c r="D80" s="6">
        <v>14042.0</v>
      </c>
      <c r="E80" s="6">
        <v>57747.0</v>
      </c>
      <c r="F80" s="6">
        <v>9686.0</v>
      </c>
      <c r="G80" s="5">
        <f>(F80/E80)*100</f>
        <v>16.77316571</v>
      </c>
      <c r="H80" s="6">
        <v>1743.0</v>
      </c>
      <c r="I80" s="5">
        <f>(H80/E80)*100</f>
        <v>3.018338615</v>
      </c>
      <c r="J80" s="6">
        <v>42132.0</v>
      </c>
      <c r="K80" s="5">
        <f>(J80/E80)*100</f>
        <v>72.95963427</v>
      </c>
      <c r="L80" s="6">
        <v>15615.0</v>
      </c>
      <c r="M80" s="5">
        <f>(L80/E80)*100</f>
        <v>27.04036573</v>
      </c>
      <c r="N80" s="7">
        <f>E80-F80-H80</f>
        <v>46318</v>
      </c>
      <c r="O80" s="7">
        <f>F80+H80</f>
        <v>11429</v>
      </c>
      <c r="P80" s="7">
        <f>E80</f>
        <v>57747</v>
      </c>
      <c r="Q80" s="8">
        <f>ABS((N80/$N$81)-(O80/$O$81))*0.5</f>
        <v>0</v>
      </c>
      <c r="R80" s="8">
        <f>(O80*N80)/($O$81*P80)</f>
        <v>0.8020849568</v>
      </c>
      <c r="S80" s="8">
        <f>(O80*O80)/($O$81*P80)</f>
        <v>0.1979150432</v>
      </c>
      <c r="T80" s="8">
        <f t="shared" ref="T80:T81" si="124">(R80-P80)/(1-P80)</f>
        <v>1.000003427</v>
      </c>
      <c r="U80" s="7">
        <f>J80</f>
        <v>42132</v>
      </c>
      <c r="V80" s="7">
        <f>L80</f>
        <v>15615</v>
      </c>
      <c r="W80" s="7">
        <f>J80+L80</f>
        <v>57747</v>
      </c>
      <c r="X80" s="8">
        <f>ABS((U80/$U$81)-(V80/$V$81))*0.5</f>
        <v>0</v>
      </c>
      <c r="Y80" s="8">
        <f>(V80*U80)/($V$81*W80)</f>
        <v>0.7295963427</v>
      </c>
      <c r="Z80" s="8">
        <f>(V80*V80)/($V$81*W80)</f>
        <v>0.2704036573</v>
      </c>
      <c r="AA80" s="8">
        <f t="shared" ref="AA80:AA81" si="126">(Y80-W80)/(1-W80)</f>
        <v>1.000004683</v>
      </c>
    </row>
    <row r="81" ht="15.75" customHeight="1">
      <c r="N81" s="7">
        <f t="shared" ref="N81:S81" si="123">SUM(N80)</f>
        <v>46318</v>
      </c>
      <c r="O81" s="7">
        <f t="shared" si="123"/>
        <v>11429</v>
      </c>
      <c r="P81" s="7">
        <f t="shared" si="123"/>
        <v>57747</v>
      </c>
      <c r="Q81" s="9">
        <f t="shared" si="123"/>
        <v>0</v>
      </c>
      <c r="R81" s="9">
        <f t="shared" si="123"/>
        <v>0.8020849568</v>
      </c>
      <c r="S81" s="9">
        <f t="shared" si="123"/>
        <v>0.1979150432</v>
      </c>
      <c r="T81" s="9">
        <f t="shared" si="124"/>
        <v>1.000003427</v>
      </c>
      <c r="U81" s="7">
        <f t="shared" ref="U81:Z81" si="125">SUM(U80)</f>
        <v>42132</v>
      </c>
      <c r="V81" s="7">
        <f t="shared" si="125"/>
        <v>15615</v>
      </c>
      <c r="W81" s="7">
        <f t="shared" si="125"/>
        <v>57747</v>
      </c>
      <c r="X81" s="9">
        <f t="shared" si="125"/>
        <v>0</v>
      </c>
      <c r="Y81" s="9">
        <f t="shared" si="125"/>
        <v>0.7295963427</v>
      </c>
      <c r="Z81" s="9">
        <f t="shared" si="125"/>
        <v>0.2704036573</v>
      </c>
      <c r="AA81" s="9">
        <f t="shared" si="126"/>
        <v>1.000004683</v>
      </c>
    </row>
    <row r="82" ht="15.75" customHeight="1"/>
    <row r="83" ht="15.75" customHeight="1">
      <c r="B83" s="1" t="s">
        <v>0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  <c r="K83" s="1" t="s">
        <v>10</v>
      </c>
      <c r="L83" s="1" t="s">
        <v>11</v>
      </c>
      <c r="M83" s="1" t="s">
        <v>12</v>
      </c>
      <c r="N83" s="10" t="s">
        <v>13</v>
      </c>
      <c r="O83" s="10" t="s">
        <v>14</v>
      </c>
      <c r="P83" s="10" t="s">
        <v>15</v>
      </c>
      <c r="Q83" s="10" t="s">
        <v>16</v>
      </c>
      <c r="R83" s="10" t="s">
        <v>17</v>
      </c>
      <c r="S83" s="10" t="s">
        <v>18</v>
      </c>
      <c r="T83" s="10" t="s">
        <v>19</v>
      </c>
      <c r="U83" s="10" t="s">
        <v>20</v>
      </c>
      <c r="V83" s="10" t="s">
        <v>21</v>
      </c>
      <c r="W83" s="10" t="s">
        <v>15</v>
      </c>
      <c r="X83" s="10" t="s">
        <v>16</v>
      </c>
      <c r="Y83" s="10" t="s">
        <v>17</v>
      </c>
      <c r="Z83" s="10" t="s">
        <v>18</v>
      </c>
      <c r="AA83" s="10" t="s">
        <v>19</v>
      </c>
    </row>
    <row r="84" ht="15.75" customHeight="1">
      <c r="B84" s="5" t="s">
        <v>37</v>
      </c>
      <c r="C84" s="5" t="s">
        <v>87</v>
      </c>
      <c r="D84" s="6">
        <v>13613.0</v>
      </c>
      <c r="E84" s="6">
        <v>60074.0</v>
      </c>
      <c r="F84" s="6">
        <v>2532.0</v>
      </c>
      <c r="G84" s="5">
        <f t="shared" ref="G84:G87" si="127">(F84/E84)*100</f>
        <v>4.214801745</v>
      </c>
      <c r="H84" s="5">
        <v>285.0</v>
      </c>
      <c r="I84" s="5">
        <f t="shared" ref="I84:I87" si="128">(H84/E84)*100</f>
        <v>0.4744148883</v>
      </c>
      <c r="J84" s="6">
        <v>42218.0</v>
      </c>
      <c r="K84" s="5">
        <f t="shared" ref="K84:K87" si="129">(J84/E84)*100</f>
        <v>70.27665879</v>
      </c>
      <c r="L84" s="6">
        <v>17856.0</v>
      </c>
      <c r="M84" s="5">
        <f t="shared" ref="M84:M87" si="130">(L84/E84)*100</f>
        <v>29.72334121</v>
      </c>
      <c r="N84" s="7">
        <f t="shared" ref="N84:N87" si="131">E84-F84-H84</f>
        <v>57257</v>
      </c>
      <c r="O84" s="7">
        <f t="shared" ref="O84:O87" si="132">F84+H84</f>
        <v>2817</v>
      </c>
      <c r="P84" s="7">
        <f t="shared" ref="P84:P87" si="133">E84</f>
        <v>60074</v>
      </c>
      <c r="Q84" s="8">
        <f t="shared" ref="Q84:Q87" si="134">ABS((N84/$N$88)-(O84/$O$88))*0.5</f>
        <v>0.007100315424</v>
      </c>
      <c r="R84" s="8">
        <f t="shared" ref="R84:R87" si="135">(O84*N84)/($O$88*P84)</f>
        <v>0.2812891323</v>
      </c>
      <c r="S84" s="8">
        <f t="shared" ref="S84:S87" si="136">(O84*O84)/($O$88*P84)</f>
        <v>0.01383920718</v>
      </c>
      <c r="T84" s="8">
        <f t="shared" ref="T84:T88" si="137">(R84-P84)/(1-P84)</f>
        <v>1.000011964</v>
      </c>
      <c r="U84" s="7">
        <f t="shared" ref="U84:U87" si="138">J84</f>
        <v>42218</v>
      </c>
      <c r="V84" s="7">
        <f t="shared" ref="V84:V87" si="139">L84</f>
        <v>17856</v>
      </c>
      <c r="W84" s="7">
        <f t="shared" ref="W84:W87" si="140">J84+L84</f>
        <v>60074</v>
      </c>
      <c r="X84" s="8">
        <f t="shared" ref="X84:X87" si="141">ABS((U84/$U$88)-(V84/$V$88))*0.5</f>
        <v>0.009475664036</v>
      </c>
      <c r="Y84" s="8">
        <f t="shared" ref="Y84:Y87" si="142">(V84*U84)/($V$88*W84)</f>
        <v>0.2074148792</v>
      </c>
      <c r="Z84" s="8">
        <f t="shared" ref="Z84:Z87" si="143">(V84*V84)/($V$88*W84)</f>
        <v>0.08772561664</v>
      </c>
      <c r="AA84" s="8">
        <f t="shared" ref="AA84:AA88" si="144">(Y84-W84)/(1-W84)</f>
        <v>1.000013194</v>
      </c>
    </row>
    <row r="85" ht="15.75" customHeight="1">
      <c r="B85" s="5" t="s">
        <v>37</v>
      </c>
      <c r="C85" s="5" t="s">
        <v>88</v>
      </c>
      <c r="D85" s="6">
        <v>8755.0</v>
      </c>
      <c r="E85" s="6">
        <v>39933.0</v>
      </c>
      <c r="F85" s="6">
        <v>4600.0</v>
      </c>
      <c r="G85" s="5">
        <f t="shared" si="127"/>
        <v>11.51929482</v>
      </c>
      <c r="H85" s="5">
        <v>535.0</v>
      </c>
      <c r="I85" s="5">
        <f t="shared" si="128"/>
        <v>1.339744071</v>
      </c>
      <c r="J85" s="6">
        <v>28441.0</v>
      </c>
      <c r="K85" s="5">
        <f t="shared" si="129"/>
        <v>71.22179651</v>
      </c>
      <c r="L85" s="6">
        <v>11492.0</v>
      </c>
      <c r="M85" s="5">
        <f t="shared" si="130"/>
        <v>28.77820349</v>
      </c>
      <c r="N85" s="7">
        <f t="shared" si="131"/>
        <v>34798</v>
      </c>
      <c r="O85" s="7">
        <f t="shared" si="132"/>
        <v>5135</v>
      </c>
      <c r="P85" s="7">
        <f t="shared" si="133"/>
        <v>39933</v>
      </c>
      <c r="Q85" s="8">
        <f t="shared" si="134"/>
        <v>0.1836219491</v>
      </c>
      <c r="R85" s="8">
        <f t="shared" si="135"/>
        <v>0.4687991988</v>
      </c>
      <c r="S85" s="8">
        <f t="shared" si="136"/>
        <v>0.06917880011</v>
      </c>
      <c r="T85" s="8">
        <f t="shared" si="137"/>
        <v>1.000013303</v>
      </c>
      <c r="U85" s="7">
        <f t="shared" si="138"/>
        <v>28441</v>
      </c>
      <c r="V85" s="7">
        <f t="shared" si="139"/>
        <v>11492</v>
      </c>
      <c r="W85" s="7">
        <f t="shared" si="140"/>
        <v>39933</v>
      </c>
      <c r="X85" s="8">
        <f t="shared" si="141"/>
        <v>0.001945028474</v>
      </c>
      <c r="Y85" s="8">
        <f t="shared" si="142"/>
        <v>0.1352860968</v>
      </c>
      <c r="Z85" s="8">
        <f t="shared" si="143"/>
        <v>0.05466431645</v>
      </c>
      <c r="AA85" s="8">
        <f t="shared" si="144"/>
        <v>1.000021655</v>
      </c>
    </row>
    <row r="86" ht="15.75" customHeight="1">
      <c r="B86" s="5" t="s">
        <v>37</v>
      </c>
      <c r="C86" s="5" t="s">
        <v>89</v>
      </c>
      <c r="D86" s="6">
        <v>12437.0</v>
      </c>
      <c r="E86" s="6">
        <v>63787.0</v>
      </c>
      <c r="F86" s="5">
        <v>774.0</v>
      </c>
      <c r="G86" s="5">
        <f t="shared" si="127"/>
        <v>1.213413391</v>
      </c>
      <c r="H86" s="5">
        <v>78.0</v>
      </c>
      <c r="I86" s="5">
        <f t="shared" si="128"/>
        <v>0.1222819697</v>
      </c>
      <c r="J86" s="6">
        <v>46339.0</v>
      </c>
      <c r="K86" s="5">
        <f t="shared" si="129"/>
        <v>72.64646401</v>
      </c>
      <c r="L86" s="6">
        <v>17448.0</v>
      </c>
      <c r="M86" s="5">
        <f t="shared" si="130"/>
        <v>27.35353599</v>
      </c>
      <c r="N86" s="7">
        <f t="shared" si="131"/>
        <v>62935</v>
      </c>
      <c r="O86" s="8">
        <f t="shared" si="132"/>
        <v>852</v>
      </c>
      <c r="P86" s="7">
        <f t="shared" si="133"/>
        <v>63787</v>
      </c>
      <c r="Q86" s="8">
        <f t="shared" si="134"/>
        <v>0.1097625246</v>
      </c>
      <c r="R86" s="8">
        <f t="shared" si="135"/>
        <v>0.08806913311</v>
      </c>
      <c r="S86" s="8">
        <f t="shared" si="136"/>
        <v>0.001192260291</v>
      </c>
      <c r="T86" s="8">
        <f t="shared" si="137"/>
        <v>1.000014297</v>
      </c>
      <c r="U86" s="7">
        <f t="shared" si="138"/>
        <v>46339</v>
      </c>
      <c r="V86" s="7">
        <f t="shared" si="139"/>
        <v>17448</v>
      </c>
      <c r="W86" s="7">
        <f t="shared" si="140"/>
        <v>63787</v>
      </c>
      <c r="X86" s="8">
        <f t="shared" si="141"/>
        <v>0.00737597956</v>
      </c>
      <c r="Y86" s="8">
        <f t="shared" si="142"/>
        <v>0.2095100007</v>
      </c>
      <c r="Z86" s="8">
        <f t="shared" si="143"/>
        <v>0.07888669354</v>
      </c>
      <c r="AA86" s="8">
        <f t="shared" si="144"/>
        <v>1.000012393</v>
      </c>
    </row>
    <row r="87" ht="15.75" customHeight="1">
      <c r="B87" s="5" t="s">
        <v>37</v>
      </c>
      <c r="C87" s="5" t="s">
        <v>90</v>
      </c>
      <c r="D87" s="6">
        <v>9350.0</v>
      </c>
      <c r="E87" s="6">
        <v>49565.0</v>
      </c>
      <c r="F87" s="5">
        <v>691.0</v>
      </c>
      <c r="G87" s="5">
        <f t="shared" si="127"/>
        <v>1.394128922</v>
      </c>
      <c r="H87" s="5">
        <v>50.0</v>
      </c>
      <c r="I87" s="5">
        <f t="shared" si="128"/>
        <v>0.1008776354</v>
      </c>
      <c r="J87" s="6">
        <v>35861.0</v>
      </c>
      <c r="K87" s="5">
        <f t="shared" si="129"/>
        <v>72.35145768</v>
      </c>
      <c r="L87" s="6">
        <v>13704.0</v>
      </c>
      <c r="M87" s="5">
        <f t="shared" si="130"/>
        <v>27.64854232</v>
      </c>
      <c r="N87" s="7">
        <f t="shared" si="131"/>
        <v>48824</v>
      </c>
      <c r="O87" s="8">
        <f t="shared" si="132"/>
        <v>741</v>
      </c>
      <c r="P87" s="7">
        <f t="shared" si="133"/>
        <v>49565</v>
      </c>
      <c r="Q87" s="8">
        <f t="shared" si="134"/>
        <v>0.08095973998</v>
      </c>
      <c r="R87" s="8">
        <f t="shared" si="135"/>
        <v>0.0764716607</v>
      </c>
      <c r="S87" s="8">
        <f t="shared" si="136"/>
        <v>0.0011606075</v>
      </c>
      <c r="T87" s="8">
        <f t="shared" si="137"/>
        <v>1.000018633</v>
      </c>
      <c r="U87" s="7">
        <f t="shared" si="138"/>
        <v>35861</v>
      </c>
      <c r="V87" s="7">
        <f t="shared" si="139"/>
        <v>13704</v>
      </c>
      <c r="W87" s="7">
        <f t="shared" si="140"/>
        <v>49565</v>
      </c>
      <c r="X87" s="8">
        <f t="shared" si="141"/>
        <v>0.00404471295</v>
      </c>
      <c r="Y87" s="8">
        <f t="shared" si="142"/>
        <v>0.1638850208</v>
      </c>
      <c r="Z87" s="8">
        <f t="shared" si="143"/>
        <v>0.06262737586</v>
      </c>
      <c r="AA87" s="8">
        <f t="shared" si="144"/>
        <v>1.000016869</v>
      </c>
    </row>
    <row r="88" ht="15.75" customHeight="1">
      <c r="N88" s="7">
        <f t="shared" ref="N88:S88" si="145">SUM(N84:N87)</f>
        <v>203814</v>
      </c>
      <c r="O88" s="7">
        <f t="shared" si="145"/>
        <v>9545</v>
      </c>
      <c r="P88" s="7">
        <f t="shared" si="145"/>
        <v>213359</v>
      </c>
      <c r="Q88" s="9">
        <f t="shared" si="145"/>
        <v>0.3814445291</v>
      </c>
      <c r="R88" s="9">
        <f t="shared" si="145"/>
        <v>0.9146291249</v>
      </c>
      <c r="S88" s="9">
        <f t="shared" si="145"/>
        <v>0.08537087508</v>
      </c>
      <c r="T88" s="9">
        <f t="shared" si="137"/>
        <v>1.0000004</v>
      </c>
      <c r="U88" s="7">
        <f t="shared" ref="U88:Z88" si="146">SUM(U84:U87)</f>
        <v>152859</v>
      </c>
      <c r="V88" s="7">
        <f t="shared" si="146"/>
        <v>60500</v>
      </c>
      <c r="W88" s="7">
        <f t="shared" si="146"/>
        <v>213359</v>
      </c>
      <c r="X88" s="9">
        <f t="shared" si="146"/>
        <v>0.02284138502</v>
      </c>
      <c r="Y88" s="9">
        <f t="shared" si="146"/>
        <v>0.7160959975</v>
      </c>
      <c r="Z88" s="9">
        <f t="shared" si="146"/>
        <v>0.2839040025</v>
      </c>
      <c r="AA88" s="9">
        <f t="shared" si="144"/>
        <v>1.000001331</v>
      </c>
    </row>
    <row r="89" ht="15.75" customHeight="1"/>
    <row r="90" ht="15.75" customHeight="1">
      <c r="B90" s="1" t="s">
        <v>0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  <c r="K90" s="1" t="s">
        <v>10</v>
      </c>
      <c r="L90" s="1" t="s">
        <v>11</v>
      </c>
      <c r="M90" s="1" t="s">
        <v>12</v>
      </c>
      <c r="N90" s="10" t="s">
        <v>13</v>
      </c>
      <c r="O90" s="10" t="s">
        <v>14</v>
      </c>
      <c r="P90" s="10" t="s">
        <v>15</v>
      </c>
      <c r="Q90" s="10" t="s">
        <v>16</v>
      </c>
      <c r="R90" s="10" t="s">
        <v>17</v>
      </c>
      <c r="S90" s="10" t="s">
        <v>18</v>
      </c>
      <c r="T90" s="10" t="s">
        <v>19</v>
      </c>
      <c r="U90" s="10" t="s">
        <v>20</v>
      </c>
      <c r="V90" s="10" t="s">
        <v>21</v>
      </c>
      <c r="W90" s="10" t="s">
        <v>15</v>
      </c>
      <c r="X90" s="10" t="s">
        <v>16</v>
      </c>
      <c r="Y90" s="10" t="s">
        <v>17</v>
      </c>
      <c r="Z90" s="10" t="s">
        <v>18</v>
      </c>
      <c r="AA90" s="10" t="s">
        <v>19</v>
      </c>
    </row>
    <row r="91" ht="15.75" customHeight="1">
      <c r="B91" s="5" t="s">
        <v>91</v>
      </c>
      <c r="C91" s="5" t="s">
        <v>92</v>
      </c>
      <c r="D91" s="6">
        <v>13591.0</v>
      </c>
      <c r="E91" s="6">
        <v>57789.0</v>
      </c>
      <c r="F91" s="6">
        <v>6319.0</v>
      </c>
      <c r="G91" s="5">
        <f t="shared" ref="G91:G94" si="147">(F91/E91)*100</f>
        <v>10.93460693</v>
      </c>
      <c r="H91" s="6">
        <v>1757.0</v>
      </c>
      <c r="I91" s="5">
        <f t="shared" ref="I91:I94" si="148">(H91/E91)*100</f>
        <v>3.040371005</v>
      </c>
      <c r="J91" s="6">
        <v>42166.0</v>
      </c>
      <c r="K91" s="5">
        <f t="shared" ref="K91:K94" si="149">(J91/E91)*100</f>
        <v>72.96544325</v>
      </c>
      <c r="L91" s="6">
        <v>15623.0</v>
      </c>
      <c r="M91" s="5">
        <f t="shared" ref="M91:M94" si="150">(L91/E91)*100</f>
        <v>27.03455675</v>
      </c>
      <c r="N91" s="7">
        <f t="shared" ref="N91:N94" si="151">E91-F91-H91</f>
        <v>49713</v>
      </c>
      <c r="O91" s="7">
        <f t="shared" ref="O91:O94" si="152">F91+H91</f>
        <v>8076</v>
      </c>
      <c r="P91" s="7">
        <f t="shared" ref="P91:P94" si="153">E91</f>
        <v>57789</v>
      </c>
      <c r="Q91" s="8">
        <f t="shared" ref="Q91:Q94" si="154">ABS((N91/$N$95)-(O91/$O$95))*0.5</f>
        <v>0.1070229887</v>
      </c>
      <c r="R91" s="8">
        <f t="shared" ref="R91:R94" si="155">(O91*N91)/($O$95*P91)</f>
        <v>0.4157618661</v>
      </c>
      <c r="S91" s="8">
        <f t="shared" ref="S91:S94" si="156">(O91*O91)/($O$95*P91)</f>
        <v>0.06754154507</v>
      </c>
      <c r="T91" s="8">
        <f t="shared" ref="T91:T95" si="157">(R91-P91)/(1-P91)</f>
        <v>1.00001011</v>
      </c>
      <c r="U91" s="7">
        <f t="shared" ref="U91:U94" si="158">J91</f>
        <v>42166</v>
      </c>
      <c r="V91" s="7">
        <f t="shared" ref="V91:V94" si="159">L91</f>
        <v>15623</v>
      </c>
      <c r="W91" s="7">
        <f t="shared" ref="W91:W94" si="160">J91+L91</f>
        <v>57789</v>
      </c>
      <c r="X91" s="8">
        <f t="shared" ref="X91:X94" si="161">ABS((U91/$U$95)-(V91/$V$95))*0.5</f>
        <v>0.03170810795</v>
      </c>
      <c r="Y91" s="8">
        <f t="shared" ref="Y91:Y94" si="162">(V91*U91)/($V$95*W91)</f>
        <v>0.2450059363</v>
      </c>
      <c r="Z91" s="8">
        <f t="shared" ref="Z91:Z94" si="163">(V91*V91)/($V$95*W91)</f>
        <v>0.09077758723</v>
      </c>
      <c r="AA91" s="8">
        <f t="shared" ref="AA91:AA95" si="164">(Y91-W91)/(1-W91)</f>
        <v>1.000013065</v>
      </c>
    </row>
    <row r="92" ht="15.75" customHeight="1">
      <c r="B92" s="5" t="s">
        <v>91</v>
      </c>
      <c r="C92" s="5" t="s">
        <v>93</v>
      </c>
      <c r="D92" s="6">
        <v>12394.0</v>
      </c>
      <c r="E92" s="6">
        <v>51227.0</v>
      </c>
      <c r="F92" s="6">
        <v>2902.0</v>
      </c>
      <c r="G92" s="5">
        <f t="shared" si="147"/>
        <v>5.664981357</v>
      </c>
      <c r="H92" s="5">
        <v>548.0</v>
      </c>
      <c r="I92" s="5">
        <f t="shared" si="148"/>
        <v>1.069748375</v>
      </c>
      <c r="J92" s="6">
        <v>39108.0</v>
      </c>
      <c r="K92" s="5">
        <f t="shared" si="149"/>
        <v>76.34255373</v>
      </c>
      <c r="L92" s="6">
        <v>12119.0</v>
      </c>
      <c r="M92" s="5">
        <f t="shared" si="150"/>
        <v>23.65744627</v>
      </c>
      <c r="N92" s="7">
        <f t="shared" si="151"/>
        <v>47777</v>
      </c>
      <c r="O92" s="7">
        <f t="shared" si="152"/>
        <v>3450</v>
      </c>
      <c r="P92" s="7">
        <f t="shared" si="153"/>
        <v>51227</v>
      </c>
      <c r="Q92" s="8">
        <f t="shared" si="154"/>
        <v>0.02615420078</v>
      </c>
      <c r="R92" s="8">
        <f t="shared" si="155"/>
        <v>0.1925584575</v>
      </c>
      <c r="S92" s="8">
        <f t="shared" si="156"/>
        <v>0.01390473823</v>
      </c>
      <c r="T92" s="8">
        <f t="shared" si="157"/>
        <v>1.000015762</v>
      </c>
      <c r="U92" s="7">
        <f t="shared" si="158"/>
        <v>39108</v>
      </c>
      <c r="V92" s="7">
        <f t="shared" si="159"/>
        <v>12119</v>
      </c>
      <c r="W92" s="7">
        <f t="shared" si="160"/>
        <v>51227</v>
      </c>
      <c r="X92" s="8">
        <f t="shared" si="161"/>
        <v>0.003928984672</v>
      </c>
      <c r="Y92" s="8">
        <f t="shared" si="162"/>
        <v>0.1988512925</v>
      </c>
      <c r="Z92" s="8">
        <f t="shared" si="163"/>
        <v>0.06162112136</v>
      </c>
      <c r="AA92" s="8">
        <f t="shared" si="164"/>
        <v>1.000015639</v>
      </c>
    </row>
    <row r="93" ht="15.75" customHeight="1">
      <c r="B93" s="5" t="s">
        <v>91</v>
      </c>
      <c r="C93" s="5" t="s">
        <v>94</v>
      </c>
      <c r="D93" s="6">
        <v>13608.0</v>
      </c>
      <c r="E93" s="6">
        <v>55245.0</v>
      </c>
      <c r="F93" s="6">
        <v>2770.0</v>
      </c>
      <c r="G93" s="5">
        <f t="shared" si="147"/>
        <v>5.014028419</v>
      </c>
      <c r="H93" s="5">
        <v>817.0</v>
      </c>
      <c r="I93" s="5">
        <f t="shared" si="148"/>
        <v>1.478866866</v>
      </c>
      <c r="J93" s="6">
        <v>43136.0</v>
      </c>
      <c r="K93" s="5">
        <f t="shared" si="149"/>
        <v>78.08127432</v>
      </c>
      <c r="L93" s="6">
        <v>12109.0</v>
      </c>
      <c r="M93" s="5">
        <f t="shared" si="150"/>
        <v>21.91872568</v>
      </c>
      <c r="N93" s="7">
        <f t="shared" si="151"/>
        <v>51658</v>
      </c>
      <c r="O93" s="7">
        <f t="shared" si="152"/>
        <v>3587</v>
      </c>
      <c r="P93" s="7">
        <f t="shared" si="153"/>
        <v>55245</v>
      </c>
      <c r="Q93" s="8">
        <f t="shared" si="154"/>
        <v>0.03256506868</v>
      </c>
      <c r="R93" s="8">
        <f t="shared" si="155"/>
        <v>0.2007241081</v>
      </c>
      <c r="S93" s="8">
        <f t="shared" si="156"/>
        <v>0.01393777103</v>
      </c>
      <c r="T93" s="8">
        <f t="shared" si="157"/>
        <v>1.000014468</v>
      </c>
      <c r="U93" s="7">
        <f t="shared" si="158"/>
        <v>43136</v>
      </c>
      <c r="V93" s="7">
        <f t="shared" si="159"/>
        <v>12109</v>
      </c>
      <c r="W93" s="7">
        <f t="shared" si="160"/>
        <v>55245</v>
      </c>
      <c r="X93" s="8">
        <f t="shared" si="161"/>
        <v>0.009187723221</v>
      </c>
      <c r="Y93" s="8">
        <f t="shared" si="162"/>
        <v>0.2032123607</v>
      </c>
      <c r="Z93" s="8">
        <f t="shared" si="163"/>
        <v>0.05704512417</v>
      </c>
      <c r="AA93" s="8">
        <f t="shared" si="164"/>
        <v>1.000014423</v>
      </c>
    </row>
    <row r="94" ht="15.75" customHeight="1">
      <c r="B94" s="5" t="s">
        <v>91</v>
      </c>
      <c r="C94" s="5" t="s">
        <v>95</v>
      </c>
      <c r="D94" s="6">
        <v>8915.0</v>
      </c>
      <c r="E94" s="6">
        <v>37079.0</v>
      </c>
      <c r="F94" s="6">
        <v>1217.0</v>
      </c>
      <c r="G94" s="5">
        <f t="shared" si="147"/>
        <v>3.282181289</v>
      </c>
      <c r="H94" s="5">
        <v>380.0</v>
      </c>
      <c r="I94" s="5">
        <f t="shared" si="148"/>
        <v>1.024838858</v>
      </c>
      <c r="J94" s="6">
        <v>30403.0</v>
      </c>
      <c r="K94" s="5">
        <f t="shared" si="149"/>
        <v>81.99519944</v>
      </c>
      <c r="L94" s="6">
        <v>6676.0</v>
      </c>
      <c r="M94" s="5">
        <f t="shared" si="150"/>
        <v>18.00480056</v>
      </c>
      <c r="N94" s="7">
        <f t="shared" si="151"/>
        <v>35482</v>
      </c>
      <c r="O94" s="7">
        <f t="shared" si="152"/>
        <v>1597</v>
      </c>
      <c r="P94" s="7">
        <f t="shared" si="153"/>
        <v>37079</v>
      </c>
      <c r="Q94" s="8">
        <f t="shared" si="154"/>
        <v>0.04830371922</v>
      </c>
      <c r="R94" s="8">
        <f t="shared" si="155"/>
        <v>0.0914552297</v>
      </c>
      <c r="S94" s="8">
        <f t="shared" si="156"/>
        <v>0.004116284365</v>
      </c>
      <c r="T94" s="8">
        <f t="shared" si="157"/>
        <v>1.000024504</v>
      </c>
      <c r="U94" s="7">
        <f t="shared" si="158"/>
        <v>30403</v>
      </c>
      <c r="V94" s="7">
        <f t="shared" si="159"/>
        <v>6676</v>
      </c>
      <c r="W94" s="7">
        <f t="shared" si="160"/>
        <v>37079</v>
      </c>
      <c r="X94" s="8">
        <f t="shared" si="161"/>
        <v>0.0264493694</v>
      </c>
      <c r="Y94" s="8">
        <f t="shared" si="162"/>
        <v>0.1176521055</v>
      </c>
      <c r="Z94" s="8">
        <f t="shared" si="163"/>
        <v>0.02583447214</v>
      </c>
      <c r="AA94" s="8">
        <f t="shared" si="164"/>
        <v>1.000023797</v>
      </c>
    </row>
    <row r="95" ht="15.75" customHeight="1">
      <c r="N95" s="7">
        <f t="shared" ref="N95:S95" si="165">SUM(N91:N94)</f>
        <v>184630</v>
      </c>
      <c r="O95" s="7">
        <f t="shared" si="165"/>
        <v>16710</v>
      </c>
      <c r="P95" s="7">
        <f t="shared" si="165"/>
        <v>201340</v>
      </c>
      <c r="Q95" s="9">
        <f t="shared" si="165"/>
        <v>0.2140459773</v>
      </c>
      <c r="R95" s="9">
        <f t="shared" si="165"/>
        <v>0.9004996613</v>
      </c>
      <c r="S95" s="9">
        <f t="shared" si="165"/>
        <v>0.09950033869</v>
      </c>
      <c r="T95" s="9">
        <f t="shared" si="157"/>
        <v>1.000000494</v>
      </c>
      <c r="U95" s="7">
        <f t="shared" ref="U95:Z95" si="166">SUM(U91:U94)</f>
        <v>154813</v>
      </c>
      <c r="V95" s="7">
        <f t="shared" si="166"/>
        <v>46527</v>
      </c>
      <c r="W95" s="7">
        <f t="shared" si="166"/>
        <v>201340</v>
      </c>
      <c r="X95" s="9">
        <f t="shared" si="166"/>
        <v>0.07127418523</v>
      </c>
      <c r="Y95" s="9">
        <f t="shared" si="166"/>
        <v>0.7647216951</v>
      </c>
      <c r="Z95" s="9">
        <f t="shared" si="166"/>
        <v>0.2352783049</v>
      </c>
      <c r="AA95" s="9">
        <f t="shared" si="164"/>
        <v>1.000001169</v>
      </c>
    </row>
    <row r="96" ht="15.75" customHeight="1"/>
    <row r="97" ht="15.75" customHeight="1">
      <c r="B97" s="1" t="s">
        <v>0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0" t="s">
        <v>13</v>
      </c>
      <c r="O97" s="10" t="s">
        <v>14</v>
      </c>
      <c r="P97" s="10" t="s">
        <v>15</v>
      </c>
      <c r="Q97" s="10" t="s">
        <v>16</v>
      </c>
      <c r="R97" s="10" t="s">
        <v>17</v>
      </c>
      <c r="S97" s="10" t="s">
        <v>18</v>
      </c>
      <c r="T97" s="10" t="s">
        <v>19</v>
      </c>
      <c r="U97" s="10" t="s">
        <v>20</v>
      </c>
      <c r="V97" s="10" t="s">
        <v>21</v>
      </c>
      <c r="W97" s="10" t="s">
        <v>15</v>
      </c>
      <c r="X97" s="10" t="s">
        <v>16</v>
      </c>
      <c r="Y97" s="10" t="s">
        <v>17</v>
      </c>
      <c r="Z97" s="10" t="s">
        <v>18</v>
      </c>
      <c r="AA97" s="10" t="s">
        <v>19</v>
      </c>
    </row>
    <row r="98" ht="15.75" customHeight="1">
      <c r="B98" s="5" t="s">
        <v>96</v>
      </c>
      <c r="C98" s="5" t="s">
        <v>96</v>
      </c>
      <c r="D98" s="6">
        <v>6830.0</v>
      </c>
      <c r="E98" s="6">
        <v>31267.0</v>
      </c>
      <c r="F98" s="5">
        <v>903.0</v>
      </c>
      <c r="G98" s="5">
        <f t="shared" ref="G98:G100" si="167">(F98/E98)*100</f>
        <v>2.888028912</v>
      </c>
      <c r="H98" s="5">
        <v>84.0</v>
      </c>
      <c r="I98" s="5">
        <f t="shared" ref="I98:I100" si="168">(H98/E98)*100</f>
        <v>0.2686538523</v>
      </c>
      <c r="J98" s="6">
        <v>25753.0</v>
      </c>
      <c r="K98" s="5">
        <f t="shared" ref="K98:K100" si="169">(J98/E98)*100</f>
        <v>82.36479355</v>
      </c>
      <c r="L98" s="6">
        <v>5514.0</v>
      </c>
      <c r="M98" s="5">
        <f>(L98/E98)*100</f>
        <v>17.63520645</v>
      </c>
      <c r="N98" s="7">
        <f t="shared" ref="N98:N100" si="170">E98-F98-H98</f>
        <v>30280</v>
      </c>
      <c r="O98" s="8">
        <f t="shared" ref="O98:O100" si="171">F98+H98</f>
        <v>987</v>
      </c>
      <c r="P98" s="7">
        <f t="shared" ref="P98:P100" si="172">E98</f>
        <v>31267</v>
      </c>
      <c r="Q98" s="8">
        <f t="shared" ref="Q98:Q100" si="173">ABS((N98/$N$101)-(O98/$O$101))*0.5</f>
        <v>0.07473257618</v>
      </c>
      <c r="R98" s="8">
        <f t="shared" ref="R98:R100" si="174">(O98*N98)/($O$101*P98)</f>
        <v>0.1605380486</v>
      </c>
      <c r="S98" s="8">
        <f t="shared" ref="S98:S100" si="175">(O98*O98)/($O$101*P98)</f>
        <v>0.005232861755</v>
      </c>
      <c r="T98" s="8">
        <f t="shared" ref="T98:T101" si="176">(R98-P98)/(1-P98)</f>
        <v>1.000026849</v>
      </c>
      <c r="U98" s="7">
        <f t="shared" ref="U98:U100" si="177">J98</f>
        <v>25753</v>
      </c>
      <c r="V98" s="7">
        <f t="shared" ref="V98:V100" si="178">L98</f>
        <v>5514</v>
      </c>
      <c r="W98" s="7">
        <f t="shared" ref="W98:W100" si="179">J98+L98</f>
        <v>31267</v>
      </c>
      <c r="X98" s="8">
        <f t="shared" ref="X98:X100" si="180">ABS((U98/$U$101)-(V98/$V$101))*0.5</f>
        <v>0.0003357025609</v>
      </c>
      <c r="Y98" s="8">
        <f t="shared" ref="Y98:Y100" si="181">(V98*U98)/($V$101*W98)</f>
        <v>0.2520028141</v>
      </c>
      <c r="Z98" s="8">
        <f t="shared" ref="Z98:Z100" si="182">(V98*V98)/($V$101*W98)</f>
        <v>0.05395656883</v>
      </c>
      <c r="AA98" s="8">
        <f t="shared" ref="AA98:AA101" si="183">(Y98-W98)/(1-W98)</f>
        <v>1.000023924</v>
      </c>
    </row>
    <row r="99" ht="15.75" customHeight="1">
      <c r="B99" s="5" t="s">
        <v>96</v>
      </c>
      <c r="C99" s="5" t="s">
        <v>97</v>
      </c>
      <c r="D99" s="6">
        <v>8921.0</v>
      </c>
      <c r="E99" s="6">
        <v>40354.0</v>
      </c>
      <c r="F99" s="6">
        <v>2268.0</v>
      </c>
      <c r="G99" s="5">
        <f t="shared" si="167"/>
        <v>5.620260693</v>
      </c>
      <c r="H99" s="5">
        <v>336.0</v>
      </c>
      <c r="I99" s="5">
        <f t="shared" si="168"/>
        <v>0.8326312138</v>
      </c>
      <c r="J99" s="6">
        <v>33136.0</v>
      </c>
      <c r="K99" s="5">
        <f t="shared" si="169"/>
        <v>82.11329732</v>
      </c>
      <c r="L99" s="6">
        <v>7218.0</v>
      </c>
      <c r="M99" s="5">
        <f t="shared" ref="M99:M100" si="184">(L99/E98)*100</f>
        <v>23.08504174</v>
      </c>
      <c r="N99" s="7">
        <f t="shared" si="170"/>
        <v>37750</v>
      </c>
      <c r="O99" s="7">
        <f t="shared" si="171"/>
        <v>2604</v>
      </c>
      <c r="P99" s="7">
        <f t="shared" si="172"/>
        <v>40354</v>
      </c>
      <c r="Q99" s="8">
        <f t="shared" si="173"/>
        <v>0.02217451593</v>
      </c>
      <c r="R99" s="8">
        <f t="shared" si="174"/>
        <v>0.4091311211</v>
      </c>
      <c r="S99" s="8">
        <f t="shared" si="175"/>
        <v>0.02822191892</v>
      </c>
      <c r="T99" s="8">
        <f t="shared" si="176"/>
        <v>1.000014643</v>
      </c>
      <c r="U99" s="7">
        <f t="shared" si="177"/>
        <v>33136</v>
      </c>
      <c r="V99" s="7">
        <f t="shared" si="178"/>
        <v>7218</v>
      </c>
      <c r="W99" s="7">
        <f t="shared" si="179"/>
        <v>40354</v>
      </c>
      <c r="X99" s="8">
        <f t="shared" si="180"/>
        <v>0.002986618685</v>
      </c>
      <c r="Y99" s="8">
        <f t="shared" si="181"/>
        <v>0.3288723671</v>
      </c>
      <c r="Z99" s="8">
        <f t="shared" si="182"/>
        <v>0.07163812005</v>
      </c>
      <c r="AA99" s="8">
        <f t="shared" si="183"/>
        <v>1.000016631</v>
      </c>
    </row>
    <row r="100" ht="15.75" customHeight="1">
      <c r="B100" s="5" t="s">
        <v>96</v>
      </c>
      <c r="C100" s="5" t="s">
        <v>98</v>
      </c>
      <c r="D100" s="6">
        <v>6911.0</v>
      </c>
      <c r="E100" s="6">
        <v>30388.0</v>
      </c>
      <c r="F100" s="6">
        <v>2206.0</v>
      </c>
      <c r="G100" s="5">
        <f t="shared" si="167"/>
        <v>7.259444518</v>
      </c>
      <c r="H100" s="5">
        <v>157.0</v>
      </c>
      <c r="I100" s="5">
        <f t="shared" si="168"/>
        <v>0.5166513097</v>
      </c>
      <c r="J100" s="6">
        <v>25098.0</v>
      </c>
      <c r="K100" s="5">
        <f t="shared" si="169"/>
        <v>82.59181256</v>
      </c>
      <c r="L100" s="6">
        <v>5290.0</v>
      </c>
      <c r="M100" s="5">
        <f t="shared" si="184"/>
        <v>13.10898548</v>
      </c>
      <c r="N100" s="7">
        <f t="shared" si="170"/>
        <v>28025</v>
      </c>
      <c r="O100" s="7">
        <f t="shared" si="171"/>
        <v>2363</v>
      </c>
      <c r="P100" s="7">
        <f t="shared" si="172"/>
        <v>30388</v>
      </c>
      <c r="Q100" s="8">
        <f t="shared" si="173"/>
        <v>0.05255806025</v>
      </c>
      <c r="R100" s="8">
        <f t="shared" si="174"/>
        <v>0.3660145878</v>
      </c>
      <c r="S100" s="8">
        <f t="shared" si="175"/>
        <v>0.03086146194</v>
      </c>
      <c r="T100" s="8">
        <f t="shared" si="176"/>
        <v>1.000020864</v>
      </c>
      <c r="U100" s="7">
        <f t="shared" si="177"/>
        <v>25098</v>
      </c>
      <c r="V100" s="7">
        <f t="shared" si="178"/>
        <v>5290</v>
      </c>
      <c r="W100" s="7">
        <f t="shared" si="179"/>
        <v>30388</v>
      </c>
      <c r="X100" s="8">
        <f t="shared" si="180"/>
        <v>0.002650916124</v>
      </c>
      <c r="Y100" s="8">
        <f t="shared" si="181"/>
        <v>0.2424318546</v>
      </c>
      <c r="Z100" s="8">
        <f t="shared" si="182"/>
        <v>0.0510982752</v>
      </c>
      <c r="AA100" s="8">
        <f t="shared" si="183"/>
        <v>1.000024931</v>
      </c>
    </row>
    <row r="101" ht="15.75" customHeight="1">
      <c r="N101" s="7">
        <f t="shared" ref="N101:S101" si="185">SUM(N98:N100)</f>
        <v>96055</v>
      </c>
      <c r="O101" s="8">
        <f t="shared" si="185"/>
        <v>5954</v>
      </c>
      <c r="P101" s="7">
        <f t="shared" si="185"/>
        <v>102009</v>
      </c>
      <c r="Q101" s="9">
        <f t="shared" si="185"/>
        <v>0.1494651524</v>
      </c>
      <c r="R101" s="9">
        <f t="shared" si="185"/>
        <v>0.9356837574</v>
      </c>
      <c r="S101" s="9">
        <f t="shared" si="185"/>
        <v>0.06431624262</v>
      </c>
      <c r="T101" s="9">
        <f t="shared" si="176"/>
        <v>1.000000631</v>
      </c>
      <c r="U101" s="7">
        <f t="shared" ref="U101:Z101" si="186">SUM(U98:U100)</f>
        <v>83987</v>
      </c>
      <c r="V101" s="7">
        <f t="shared" si="186"/>
        <v>18022</v>
      </c>
      <c r="W101" s="7">
        <f t="shared" si="186"/>
        <v>102009</v>
      </c>
      <c r="X101" s="9">
        <f t="shared" si="186"/>
        <v>0.00597323737</v>
      </c>
      <c r="Y101" s="9">
        <f t="shared" si="186"/>
        <v>0.8233070359</v>
      </c>
      <c r="Z101" s="9">
        <f t="shared" si="186"/>
        <v>0.1766929641</v>
      </c>
      <c r="AA101" s="9">
        <f t="shared" si="183"/>
        <v>1.000001732</v>
      </c>
    </row>
    <row r="102" ht="15.75" customHeight="1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5.75" customHeight="1">
      <c r="B103" s="1" t="s">
        <v>0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7</v>
      </c>
      <c r="I103" s="1" t="s">
        <v>8</v>
      </c>
      <c r="J103" s="1" t="s">
        <v>9</v>
      </c>
      <c r="K103" s="1" t="s">
        <v>10</v>
      </c>
      <c r="L103" s="1" t="s">
        <v>11</v>
      </c>
      <c r="M103" s="1" t="s">
        <v>12</v>
      </c>
      <c r="N103" s="10" t="s">
        <v>13</v>
      </c>
      <c r="O103" s="10" t="s">
        <v>14</v>
      </c>
      <c r="P103" s="10" t="s">
        <v>15</v>
      </c>
      <c r="Q103" s="10" t="s">
        <v>16</v>
      </c>
      <c r="R103" s="10" t="s">
        <v>17</v>
      </c>
      <c r="S103" s="10" t="s">
        <v>18</v>
      </c>
      <c r="T103" s="10" t="s">
        <v>19</v>
      </c>
      <c r="U103" s="10" t="s">
        <v>20</v>
      </c>
      <c r="V103" s="10" t="s">
        <v>21</v>
      </c>
      <c r="W103" s="10" t="s">
        <v>15</v>
      </c>
      <c r="X103" s="10" t="s">
        <v>16</v>
      </c>
      <c r="Y103" s="10" t="s">
        <v>17</v>
      </c>
      <c r="Z103" s="10" t="s">
        <v>18</v>
      </c>
      <c r="AA103" s="10" t="s">
        <v>19</v>
      </c>
    </row>
    <row r="104" ht="15.75" customHeight="1">
      <c r="B104" s="5" t="s">
        <v>99</v>
      </c>
      <c r="C104" s="5" t="s">
        <v>100</v>
      </c>
      <c r="D104" s="6">
        <v>10899.0</v>
      </c>
      <c r="E104" s="6">
        <v>44149.0</v>
      </c>
      <c r="F104" s="6">
        <v>3672.0</v>
      </c>
      <c r="G104" s="5">
        <f t="shared" ref="G104:G105" si="187">(F104/E104)*100</f>
        <v>8.31728918</v>
      </c>
      <c r="H104" s="5">
        <v>871.0</v>
      </c>
      <c r="I104" s="5">
        <f t="shared" ref="I104:I105" si="188">(H104/E104)*100</f>
        <v>1.972864618</v>
      </c>
      <c r="J104" s="6">
        <v>34890.0</v>
      </c>
      <c r="K104" s="5">
        <f t="shared" ref="K104:K105" si="189">(J104/E104)*100</f>
        <v>79.02783755</v>
      </c>
      <c r="L104" s="6">
        <v>9259.0</v>
      </c>
      <c r="M104" s="5">
        <f t="shared" ref="M104:M105" si="190">(L104/E104)*100</f>
        <v>20.97216245</v>
      </c>
      <c r="N104" s="7">
        <f t="shared" ref="N104:N105" si="191">E104-F104-H104</f>
        <v>39606</v>
      </c>
      <c r="O104" s="7">
        <f t="shared" ref="O104:O105" si="192">F104+H104</f>
        <v>4543</v>
      </c>
      <c r="P104" s="7">
        <f t="shared" ref="P104:P105" si="193">E104</f>
        <v>44149</v>
      </c>
      <c r="Q104" s="8">
        <f t="shared" ref="Q104:Q105" si="194">ABS((N104/$N$106)-(O104/$O$106))*0.5</f>
        <v>0.04130903183</v>
      </c>
      <c r="R104" s="8">
        <f t="shared" ref="R104:R105" si="195">(O104*N104)/($O$106*P104)</f>
        <v>0.3184247451</v>
      </c>
      <c r="S104" s="8">
        <f t="shared" ref="S104:S105" si="196">(O104*O104)/($O$106*P104)</f>
        <v>0.0365248603</v>
      </c>
      <c r="T104" s="8">
        <f t="shared" ref="T104:T106" si="197">(R104-P104)/(1-P104)</f>
        <v>1.000015438</v>
      </c>
      <c r="U104" s="7">
        <f t="shared" ref="U104:U105" si="198">J104</f>
        <v>34890</v>
      </c>
      <c r="V104" s="7">
        <f t="shared" ref="V104:V105" si="199">L104</f>
        <v>9259</v>
      </c>
      <c r="W104" s="7">
        <f t="shared" ref="W104:W105" si="200">J104+L104</f>
        <v>44149</v>
      </c>
      <c r="X104" s="8">
        <f t="shared" ref="X104:X105" si="201">ABS((U104/$U$106)-(V104/$V$106))*0.5</f>
        <v>0.04704566766</v>
      </c>
      <c r="Y104" s="8">
        <f t="shared" ref="Y104:Y105" si="202">(V104*U104)/($V$106*W104)</f>
        <v>0.282026883</v>
      </c>
      <c r="Z104" s="8">
        <f t="shared" ref="Z104:Z105" si="203">(V104*V104)/($V$106*W104)</f>
        <v>0.07484341959</v>
      </c>
      <c r="AA104" s="8">
        <f t="shared" ref="AA104:AA106" si="204">(Y104-W104)/(1-W104)</f>
        <v>1.000016263</v>
      </c>
    </row>
    <row r="105" ht="15.75" customHeight="1">
      <c r="B105" s="5" t="s">
        <v>99</v>
      </c>
      <c r="C105" s="5" t="s">
        <v>101</v>
      </c>
      <c r="D105" s="6">
        <v>14510.0</v>
      </c>
      <c r="E105" s="6">
        <v>59164.0</v>
      </c>
      <c r="F105" s="6">
        <v>6078.0</v>
      </c>
      <c r="G105" s="5">
        <f t="shared" si="187"/>
        <v>10.27313907</v>
      </c>
      <c r="H105" s="6">
        <v>2178.0</v>
      </c>
      <c r="I105" s="5">
        <f t="shared" si="188"/>
        <v>3.681292678</v>
      </c>
      <c r="J105" s="6">
        <v>42478.0</v>
      </c>
      <c r="K105" s="5">
        <f t="shared" si="189"/>
        <v>71.79703874</v>
      </c>
      <c r="L105" s="6">
        <v>16686.0</v>
      </c>
      <c r="M105" s="5">
        <f t="shared" si="190"/>
        <v>28.20296126</v>
      </c>
      <c r="N105" s="7">
        <f t="shared" si="191"/>
        <v>50908</v>
      </c>
      <c r="O105" s="7">
        <f t="shared" si="192"/>
        <v>8256</v>
      </c>
      <c r="P105" s="7">
        <f t="shared" si="193"/>
        <v>59164</v>
      </c>
      <c r="Q105" s="8">
        <f t="shared" si="194"/>
        <v>0.04130903183</v>
      </c>
      <c r="R105" s="8">
        <f t="shared" si="195"/>
        <v>0.5550372775</v>
      </c>
      <c r="S105" s="8">
        <f t="shared" si="196"/>
        <v>0.09001311706</v>
      </c>
      <c r="T105" s="8">
        <f t="shared" si="197"/>
        <v>1.000007521</v>
      </c>
      <c r="U105" s="7">
        <f t="shared" si="198"/>
        <v>42478</v>
      </c>
      <c r="V105" s="7">
        <f t="shared" si="199"/>
        <v>16686</v>
      </c>
      <c r="W105" s="7">
        <f t="shared" si="200"/>
        <v>59164</v>
      </c>
      <c r="X105" s="8">
        <f t="shared" si="201"/>
        <v>0.04704566766</v>
      </c>
      <c r="Y105" s="8">
        <f t="shared" si="202"/>
        <v>0.461748078</v>
      </c>
      <c r="Z105" s="8">
        <f t="shared" si="203"/>
        <v>0.1813816194</v>
      </c>
      <c r="AA105" s="8">
        <f t="shared" si="204"/>
        <v>1.000009098</v>
      </c>
    </row>
    <row r="106" ht="15.75" customHeight="1">
      <c r="N106" s="7">
        <f t="shared" ref="N106:S106" si="205">SUM(N104:N105)</f>
        <v>90514</v>
      </c>
      <c r="O106" s="7">
        <f t="shared" si="205"/>
        <v>12799</v>
      </c>
      <c r="P106" s="7">
        <f t="shared" si="205"/>
        <v>103313</v>
      </c>
      <c r="Q106" s="9">
        <f t="shared" si="205"/>
        <v>0.08261806365</v>
      </c>
      <c r="R106" s="9">
        <f t="shared" si="205"/>
        <v>0.8734620226</v>
      </c>
      <c r="S106" s="9">
        <f t="shared" si="205"/>
        <v>0.1265379774</v>
      </c>
      <c r="T106" s="9">
        <f t="shared" si="197"/>
        <v>1.000001225</v>
      </c>
      <c r="U106" s="7">
        <f t="shared" ref="U106:Z106" si="206">SUM(U104:U105)</f>
        <v>77368</v>
      </c>
      <c r="V106" s="7">
        <f t="shared" si="206"/>
        <v>25945</v>
      </c>
      <c r="W106" s="7">
        <f t="shared" si="206"/>
        <v>103313</v>
      </c>
      <c r="X106" s="9">
        <f t="shared" si="206"/>
        <v>0.09409133532</v>
      </c>
      <c r="Y106" s="9">
        <f t="shared" si="206"/>
        <v>0.743774961</v>
      </c>
      <c r="Z106" s="9">
        <f t="shared" si="206"/>
        <v>0.256225039</v>
      </c>
      <c r="AA106" s="9">
        <f t="shared" si="204"/>
        <v>1.00000248</v>
      </c>
    </row>
    <row r="107" ht="15.75" customHeight="1"/>
    <row r="108" ht="15.75" customHeight="1">
      <c r="B108" s="1" t="s">
        <v>0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  <c r="K108" s="1" t="s">
        <v>10</v>
      </c>
      <c r="L108" s="1" t="s">
        <v>11</v>
      </c>
      <c r="M108" s="1" t="s">
        <v>12</v>
      </c>
      <c r="N108" s="10" t="s">
        <v>13</v>
      </c>
      <c r="O108" s="10" t="s">
        <v>14</v>
      </c>
      <c r="P108" s="10" t="s">
        <v>15</v>
      </c>
      <c r="Q108" s="10" t="s">
        <v>16</v>
      </c>
      <c r="R108" s="10" t="s">
        <v>17</v>
      </c>
      <c r="S108" s="10" t="s">
        <v>18</v>
      </c>
      <c r="T108" s="10" t="s">
        <v>19</v>
      </c>
      <c r="U108" s="10" t="s">
        <v>20</v>
      </c>
      <c r="V108" s="10" t="s">
        <v>21</v>
      </c>
      <c r="W108" s="10" t="s">
        <v>15</v>
      </c>
      <c r="X108" s="10" t="s">
        <v>16</v>
      </c>
      <c r="Y108" s="10" t="s">
        <v>17</v>
      </c>
      <c r="Z108" s="10" t="s">
        <v>18</v>
      </c>
      <c r="AA108" s="10" t="s">
        <v>19</v>
      </c>
    </row>
    <row r="109" ht="15.75" customHeight="1">
      <c r="B109" s="5" t="s">
        <v>102</v>
      </c>
      <c r="C109" s="5" t="s">
        <v>102</v>
      </c>
      <c r="D109" s="6">
        <v>6284.0</v>
      </c>
      <c r="E109" s="6">
        <v>28426.0</v>
      </c>
      <c r="F109" s="6">
        <v>1148.0</v>
      </c>
      <c r="G109" s="5">
        <f t="shared" ref="G109:G115" si="207">(F109/E109)*100</f>
        <v>4.038556251</v>
      </c>
      <c r="H109" s="5">
        <v>481.0</v>
      </c>
      <c r="I109" s="5">
        <f t="shared" ref="I109:I115" si="208">(H109/E109)*100</f>
        <v>1.692112854</v>
      </c>
      <c r="J109" s="6">
        <v>21168.0</v>
      </c>
      <c r="K109" s="5">
        <f t="shared" ref="K109:K115" si="209">(J109/E109)*100</f>
        <v>74.46703722</v>
      </c>
      <c r="L109" s="6">
        <v>7258.0</v>
      </c>
      <c r="M109" s="5">
        <f t="shared" ref="M109:M115" si="210">(L109/E109)*100</f>
        <v>25.53296278</v>
      </c>
      <c r="N109" s="7">
        <f t="shared" ref="N109:N115" si="211">E109-F109-H109</f>
        <v>26797</v>
      </c>
      <c r="O109" s="7">
        <f t="shared" ref="O109:O115" si="212">F109+H109</f>
        <v>1629</v>
      </c>
      <c r="P109" s="7">
        <f t="shared" ref="P109:P115" si="213">E109</f>
        <v>28426</v>
      </c>
      <c r="Q109" s="8">
        <f t="shared" ref="Q109:Q115" si="214">ABS((N109/$N$116)-(O109/$O$116))*0.5</f>
        <v>0.02625329618</v>
      </c>
      <c r="R109" s="8">
        <f t="shared" ref="R109:R115" si="215">(O109*N109)/($O$116*P109)</f>
        <v>0.08560861859</v>
      </c>
      <c r="S109" s="8">
        <f t="shared" ref="S109:S115" si="216">(O109*O109)/($O$116*P109)</f>
        <v>0.005204181053</v>
      </c>
      <c r="T109" s="8">
        <f t="shared" ref="T109:T116" si="217">(R109-P109)/(1-P109)</f>
        <v>1.000032169</v>
      </c>
      <c r="U109" s="7">
        <f t="shared" ref="U109:U115" si="218">J109</f>
        <v>21168</v>
      </c>
      <c r="V109" s="7">
        <f t="shared" ref="V109:V115" si="219">L109</f>
        <v>7258</v>
      </c>
      <c r="W109" s="7">
        <f t="shared" ref="W109:W115" si="220">J109+L109</f>
        <v>28426</v>
      </c>
      <c r="X109" s="8">
        <f t="shared" ref="X109:X115" si="221">ABS((U109/$U$116)-(V109/$V$116))*0.5</f>
        <v>0.007396749856</v>
      </c>
      <c r="Y109" s="8">
        <f t="shared" ref="Y109:Y115" si="222">(V109*U109)/($V$116*W109)</f>
        <v>0.1117182571</v>
      </c>
      <c r="Z109" s="8">
        <f t="shared" ref="Z109:Z115" si="223">(V109*V109)/($V$116*W109)</f>
        <v>0.03830551352</v>
      </c>
      <c r="AA109" s="8">
        <f t="shared" ref="AA109:AA116" si="224">(Y109-W109)/(1-W109)</f>
        <v>1.00003125</v>
      </c>
    </row>
    <row r="110" ht="15.75" customHeight="1">
      <c r="B110" s="5" t="s">
        <v>102</v>
      </c>
      <c r="C110" s="5" t="s">
        <v>103</v>
      </c>
      <c r="D110" s="6">
        <v>7007.0</v>
      </c>
      <c r="E110" s="6">
        <v>31697.0</v>
      </c>
      <c r="F110" s="6">
        <v>2295.0</v>
      </c>
      <c r="G110" s="5">
        <f t="shared" si="207"/>
        <v>7.240432849</v>
      </c>
      <c r="H110" s="5">
        <v>145.0</v>
      </c>
      <c r="I110" s="5">
        <f t="shared" si="208"/>
        <v>0.4574565416</v>
      </c>
      <c r="J110" s="6">
        <v>21993.0</v>
      </c>
      <c r="K110" s="5">
        <f t="shared" si="209"/>
        <v>69.38511531</v>
      </c>
      <c r="L110" s="6">
        <v>9704.0</v>
      </c>
      <c r="M110" s="5">
        <f t="shared" si="210"/>
        <v>30.61488469</v>
      </c>
      <c r="N110" s="7">
        <f t="shared" si="211"/>
        <v>29257</v>
      </c>
      <c r="O110" s="7">
        <f t="shared" si="212"/>
        <v>2440</v>
      </c>
      <c r="P110" s="7">
        <f t="shared" si="213"/>
        <v>31697</v>
      </c>
      <c r="Q110" s="8">
        <f t="shared" si="214"/>
        <v>0.01022610928</v>
      </c>
      <c r="R110" s="8">
        <f t="shared" si="215"/>
        <v>0.1255530995</v>
      </c>
      <c r="S110" s="8">
        <f t="shared" si="216"/>
        <v>0.01047098345</v>
      </c>
      <c r="T110" s="8">
        <f t="shared" si="217"/>
        <v>1.000027589</v>
      </c>
      <c r="U110" s="7">
        <f t="shared" si="218"/>
        <v>21993</v>
      </c>
      <c r="V110" s="7">
        <f t="shared" si="219"/>
        <v>9704</v>
      </c>
      <c r="W110" s="7">
        <f t="shared" si="220"/>
        <v>31697</v>
      </c>
      <c r="X110" s="8">
        <f t="shared" si="221"/>
        <v>0.03004108623</v>
      </c>
      <c r="Y110" s="8">
        <f t="shared" si="222"/>
        <v>0.1391746748</v>
      </c>
      <c r="Z110" s="8">
        <f t="shared" si="223"/>
        <v>0.06140822279</v>
      </c>
      <c r="AA110" s="8">
        <f t="shared" si="224"/>
        <v>1.000027159</v>
      </c>
    </row>
    <row r="111" ht="15.75" customHeight="1">
      <c r="B111" s="5" t="s">
        <v>102</v>
      </c>
      <c r="C111" s="5" t="s">
        <v>104</v>
      </c>
      <c r="D111" s="6">
        <v>6569.0</v>
      </c>
      <c r="E111" s="6">
        <v>26593.0</v>
      </c>
      <c r="F111" s="6">
        <v>2440.0</v>
      </c>
      <c r="G111" s="5">
        <f t="shared" si="207"/>
        <v>9.175346896</v>
      </c>
      <c r="H111" s="5">
        <v>199.0</v>
      </c>
      <c r="I111" s="5">
        <f t="shared" si="208"/>
        <v>0.7483172263</v>
      </c>
      <c r="J111" s="6">
        <v>21368.0</v>
      </c>
      <c r="K111" s="5">
        <f t="shared" si="209"/>
        <v>80.35197232</v>
      </c>
      <c r="L111" s="6">
        <v>5225.0</v>
      </c>
      <c r="M111" s="5">
        <f t="shared" si="210"/>
        <v>19.64802768</v>
      </c>
      <c r="N111" s="7">
        <f t="shared" si="211"/>
        <v>23954</v>
      </c>
      <c r="O111" s="7">
        <f t="shared" si="212"/>
        <v>2639</v>
      </c>
      <c r="P111" s="7">
        <f t="shared" si="213"/>
        <v>26593</v>
      </c>
      <c r="Q111" s="8">
        <f t="shared" si="214"/>
        <v>0.009501890519</v>
      </c>
      <c r="R111" s="8">
        <f t="shared" si="215"/>
        <v>0.132518369</v>
      </c>
      <c r="S111" s="8">
        <f t="shared" si="216"/>
        <v>0.01459948133</v>
      </c>
      <c r="T111" s="8">
        <f t="shared" si="217"/>
        <v>1.000032622</v>
      </c>
      <c r="U111" s="7">
        <f t="shared" si="218"/>
        <v>21368</v>
      </c>
      <c r="V111" s="7">
        <f t="shared" si="219"/>
        <v>5225</v>
      </c>
      <c r="W111" s="7">
        <f t="shared" si="220"/>
        <v>26593</v>
      </c>
      <c r="X111" s="8">
        <f t="shared" si="221"/>
        <v>0.01425327561</v>
      </c>
      <c r="Y111" s="8">
        <f t="shared" si="222"/>
        <v>0.08678125951</v>
      </c>
      <c r="Z111" s="8">
        <f t="shared" si="223"/>
        <v>0.02122014606</v>
      </c>
      <c r="AA111" s="8">
        <f t="shared" si="224"/>
        <v>1.000034342</v>
      </c>
    </row>
    <row r="112" ht="15.75" customHeight="1">
      <c r="B112" s="5" t="s">
        <v>102</v>
      </c>
      <c r="C112" s="5" t="s">
        <v>105</v>
      </c>
      <c r="D112" s="6">
        <v>7948.0</v>
      </c>
      <c r="E112" s="6">
        <v>32690.0</v>
      </c>
      <c r="F112" s="6">
        <v>3665.0</v>
      </c>
      <c r="G112" s="5">
        <f t="shared" si="207"/>
        <v>11.21137963</v>
      </c>
      <c r="H112" s="5">
        <v>343.0</v>
      </c>
      <c r="I112" s="5">
        <f t="shared" si="208"/>
        <v>1.049250535</v>
      </c>
      <c r="J112" s="6">
        <v>25339.0</v>
      </c>
      <c r="K112" s="5">
        <f t="shared" si="209"/>
        <v>77.51300092</v>
      </c>
      <c r="L112" s="6">
        <v>7351.0</v>
      </c>
      <c r="M112" s="5">
        <f t="shared" si="210"/>
        <v>22.48699908</v>
      </c>
      <c r="N112" s="7">
        <f t="shared" si="211"/>
        <v>28682</v>
      </c>
      <c r="O112" s="7">
        <f t="shared" si="212"/>
        <v>4008</v>
      </c>
      <c r="P112" s="7">
        <f t="shared" si="213"/>
        <v>32690</v>
      </c>
      <c r="Q112" s="8">
        <f t="shared" si="214"/>
        <v>0.03501763645</v>
      </c>
      <c r="R112" s="8">
        <f t="shared" si="215"/>
        <v>0.1960415845</v>
      </c>
      <c r="S112" s="8">
        <f t="shared" si="216"/>
        <v>0.027394696</v>
      </c>
      <c r="T112" s="8">
        <f t="shared" si="217"/>
        <v>1.000024594</v>
      </c>
      <c r="U112" s="7">
        <f t="shared" si="218"/>
        <v>25339</v>
      </c>
      <c r="V112" s="7">
        <f t="shared" si="219"/>
        <v>7351</v>
      </c>
      <c r="W112" s="7">
        <f t="shared" si="220"/>
        <v>32690</v>
      </c>
      <c r="X112" s="8">
        <f t="shared" si="221"/>
        <v>0.004965158567</v>
      </c>
      <c r="Y112" s="8">
        <f t="shared" si="222"/>
        <v>0.1177779759</v>
      </c>
      <c r="Z112" s="8">
        <f t="shared" si="223"/>
        <v>0.03416811638</v>
      </c>
      <c r="AA112" s="8">
        <f t="shared" si="224"/>
        <v>1.000026988</v>
      </c>
    </row>
    <row r="113" ht="15.75" customHeight="1">
      <c r="B113" s="5" t="s">
        <v>102</v>
      </c>
      <c r="C113" s="5" t="s">
        <v>106</v>
      </c>
      <c r="D113" s="6">
        <v>6237.0</v>
      </c>
      <c r="E113" s="6">
        <v>28768.0</v>
      </c>
      <c r="F113" s="6">
        <v>1711.0</v>
      </c>
      <c r="G113" s="5">
        <f t="shared" si="207"/>
        <v>5.947580645</v>
      </c>
      <c r="H113" s="5">
        <v>349.0</v>
      </c>
      <c r="I113" s="5">
        <f t="shared" si="208"/>
        <v>1.213153504</v>
      </c>
      <c r="J113" s="6">
        <v>20371.0</v>
      </c>
      <c r="K113" s="5">
        <f t="shared" si="209"/>
        <v>70.81131813</v>
      </c>
      <c r="L113" s="6">
        <v>8397.0</v>
      </c>
      <c r="M113" s="5">
        <f t="shared" si="210"/>
        <v>29.18868187</v>
      </c>
      <c r="N113" s="7">
        <f t="shared" si="211"/>
        <v>26708</v>
      </c>
      <c r="O113" s="7">
        <f t="shared" si="212"/>
        <v>2060</v>
      </c>
      <c r="P113" s="7">
        <f t="shared" si="213"/>
        <v>28768</v>
      </c>
      <c r="Q113" s="8">
        <f t="shared" si="214"/>
        <v>0.01400169277</v>
      </c>
      <c r="R113" s="8">
        <f t="shared" si="215"/>
        <v>0.106616617</v>
      </c>
      <c r="S113" s="8">
        <f t="shared" si="216"/>
        <v>0.008223387416</v>
      </c>
      <c r="T113" s="8">
        <f t="shared" si="217"/>
        <v>1.000031056</v>
      </c>
      <c r="U113" s="7">
        <f t="shared" si="218"/>
        <v>20371</v>
      </c>
      <c r="V113" s="7">
        <f t="shared" si="219"/>
        <v>8397</v>
      </c>
      <c r="W113" s="7">
        <f t="shared" si="220"/>
        <v>28768</v>
      </c>
      <c r="X113" s="8">
        <f t="shared" si="221"/>
        <v>0.02171417538</v>
      </c>
      <c r="Y113" s="8">
        <f t="shared" si="222"/>
        <v>0.1229051114</v>
      </c>
      <c r="Z113" s="8">
        <f t="shared" si="223"/>
        <v>0.05066193217</v>
      </c>
      <c r="AA113" s="8">
        <f t="shared" si="224"/>
        <v>1.00003049</v>
      </c>
    </row>
    <row r="114" ht="15.75" customHeight="1">
      <c r="B114" s="5" t="s">
        <v>102</v>
      </c>
      <c r="C114" s="5" t="s">
        <v>107</v>
      </c>
      <c r="D114" s="6">
        <v>8746.0</v>
      </c>
      <c r="E114" s="6">
        <v>35780.0</v>
      </c>
      <c r="F114" s="6">
        <v>4112.0</v>
      </c>
      <c r="G114" s="5">
        <f t="shared" si="207"/>
        <v>11.49245388</v>
      </c>
      <c r="H114" s="5">
        <v>266.0</v>
      </c>
      <c r="I114" s="5">
        <f t="shared" si="208"/>
        <v>0.743432085</v>
      </c>
      <c r="J114" s="6">
        <v>28923.0</v>
      </c>
      <c r="K114" s="5">
        <f t="shared" si="209"/>
        <v>80.83566238</v>
      </c>
      <c r="L114" s="6">
        <v>6857.0</v>
      </c>
      <c r="M114" s="5">
        <f t="shared" si="210"/>
        <v>19.16433762</v>
      </c>
      <c r="N114" s="7">
        <f t="shared" si="211"/>
        <v>31402</v>
      </c>
      <c r="O114" s="7">
        <f t="shared" si="212"/>
        <v>4378</v>
      </c>
      <c r="P114" s="7">
        <f t="shared" si="213"/>
        <v>35780</v>
      </c>
      <c r="Q114" s="8">
        <f t="shared" si="214"/>
        <v>0.03805719922</v>
      </c>
      <c r="R114" s="8">
        <f t="shared" si="215"/>
        <v>0.2141996272</v>
      </c>
      <c r="S114" s="8">
        <f t="shared" si="216"/>
        <v>0.02986325609</v>
      </c>
      <c r="T114" s="8">
        <f t="shared" si="217"/>
        <v>1.000021963</v>
      </c>
      <c r="U114" s="7">
        <f t="shared" si="218"/>
        <v>28923</v>
      </c>
      <c r="V114" s="7">
        <f t="shared" si="219"/>
        <v>6857</v>
      </c>
      <c r="W114" s="7">
        <f t="shared" si="220"/>
        <v>35780</v>
      </c>
      <c r="X114" s="8">
        <f t="shared" si="221"/>
        <v>0.02151874482</v>
      </c>
      <c r="Y114" s="8">
        <f t="shared" si="222"/>
        <v>0.1145724668</v>
      </c>
      <c r="Z114" s="8">
        <f t="shared" si="223"/>
        <v>0.02716258357</v>
      </c>
      <c r="AA114" s="8">
        <f t="shared" si="224"/>
        <v>1.000024747</v>
      </c>
    </row>
    <row r="115" ht="15.75" customHeight="1">
      <c r="B115" s="5" t="s">
        <v>102</v>
      </c>
      <c r="C115" s="5" t="s">
        <v>108</v>
      </c>
      <c r="D115" s="6">
        <v>5459.0</v>
      </c>
      <c r="E115" s="6">
        <v>20958.0</v>
      </c>
      <c r="F115" s="5">
        <v>625.0</v>
      </c>
      <c r="G115" s="5">
        <f t="shared" si="207"/>
        <v>2.982154786</v>
      </c>
      <c r="H115" s="5">
        <v>159.0</v>
      </c>
      <c r="I115" s="5">
        <f t="shared" si="208"/>
        <v>0.7586601775</v>
      </c>
      <c r="J115" s="6">
        <v>17371.0</v>
      </c>
      <c r="K115" s="5">
        <f t="shared" si="209"/>
        <v>82.88481725</v>
      </c>
      <c r="L115" s="6">
        <v>3587.0</v>
      </c>
      <c r="M115" s="5">
        <f t="shared" si="210"/>
        <v>17.11518275</v>
      </c>
      <c r="N115" s="7">
        <f t="shared" si="211"/>
        <v>20174</v>
      </c>
      <c r="O115" s="8">
        <f t="shared" si="212"/>
        <v>784</v>
      </c>
      <c r="P115" s="7">
        <f t="shared" si="213"/>
        <v>20958</v>
      </c>
      <c r="Q115" s="8">
        <f t="shared" si="214"/>
        <v>0.03209562796</v>
      </c>
      <c r="R115" s="8">
        <f t="shared" si="215"/>
        <v>0.0420711345</v>
      </c>
      <c r="S115" s="8">
        <f t="shared" si="216"/>
        <v>0.001634964283</v>
      </c>
      <c r="T115" s="8">
        <f t="shared" si="217"/>
        <v>1.000045709</v>
      </c>
      <c r="U115" s="7">
        <f t="shared" si="218"/>
        <v>17371</v>
      </c>
      <c r="V115" s="7">
        <f t="shared" si="219"/>
        <v>3587</v>
      </c>
      <c r="W115" s="7">
        <f t="shared" si="220"/>
        <v>20958</v>
      </c>
      <c r="X115" s="8">
        <f t="shared" si="221"/>
        <v>0.01841483246</v>
      </c>
      <c r="Y115" s="8">
        <f t="shared" si="222"/>
        <v>0.06145390345</v>
      </c>
      <c r="Z115" s="8">
        <f t="shared" si="223"/>
        <v>0.01268983661</v>
      </c>
      <c r="AA115" s="8">
        <f t="shared" si="224"/>
        <v>1.000044784</v>
      </c>
    </row>
    <row r="116" ht="15.75" customHeight="1">
      <c r="N116" s="7">
        <f t="shared" ref="N116:S116" si="225">SUM(N109:N115)</f>
        <v>186974</v>
      </c>
      <c r="O116" s="7">
        <f t="shared" si="225"/>
        <v>17938</v>
      </c>
      <c r="P116" s="7">
        <f t="shared" si="225"/>
        <v>204912</v>
      </c>
      <c r="Q116" s="9">
        <f t="shared" si="225"/>
        <v>0.1651534524</v>
      </c>
      <c r="R116" s="9">
        <f t="shared" si="225"/>
        <v>0.9026090504</v>
      </c>
      <c r="S116" s="9">
        <f t="shared" si="225"/>
        <v>0.09739094963</v>
      </c>
      <c r="T116" s="9">
        <f t="shared" si="217"/>
        <v>1.000000475</v>
      </c>
      <c r="U116" s="7">
        <f t="shared" ref="U116:Z116" si="226">SUM(U109:U115)</f>
        <v>156533</v>
      </c>
      <c r="V116" s="7">
        <f t="shared" si="226"/>
        <v>48379</v>
      </c>
      <c r="W116" s="7">
        <f t="shared" si="226"/>
        <v>204912</v>
      </c>
      <c r="X116" s="9">
        <f t="shared" si="226"/>
        <v>0.1183040229</v>
      </c>
      <c r="Y116" s="9">
        <f t="shared" si="226"/>
        <v>0.7543836489</v>
      </c>
      <c r="Z116" s="9">
        <f t="shared" si="226"/>
        <v>0.2456163511</v>
      </c>
      <c r="AA116" s="9">
        <f t="shared" si="224"/>
        <v>1.000001199</v>
      </c>
    </row>
    <row r="117" ht="15.75" customHeight="1"/>
    <row r="118" ht="15.75" customHeight="1"/>
    <row r="119" ht="15.75" customHeight="1">
      <c r="B119" s="1" t="s">
        <v>0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  <c r="K119" s="1" t="s">
        <v>10</v>
      </c>
      <c r="L119" s="1" t="s">
        <v>11</v>
      </c>
      <c r="M119" s="1" t="s">
        <v>12</v>
      </c>
      <c r="N119" s="10" t="s">
        <v>13</v>
      </c>
      <c r="O119" s="10" t="s">
        <v>14</v>
      </c>
      <c r="P119" s="10" t="s">
        <v>15</v>
      </c>
      <c r="Q119" s="10" t="s">
        <v>16</v>
      </c>
      <c r="R119" s="10" t="s">
        <v>17</v>
      </c>
      <c r="S119" s="10" t="s">
        <v>18</v>
      </c>
      <c r="T119" s="10" t="s">
        <v>19</v>
      </c>
      <c r="U119" s="10" t="s">
        <v>20</v>
      </c>
      <c r="V119" s="10" t="s">
        <v>21</v>
      </c>
      <c r="W119" s="10" t="s">
        <v>15</v>
      </c>
      <c r="X119" s="10" t="s">
        <v>16</v>
      </c>
      <c r="Y119" s="10" t="s">
        <v>17</v>
      </c>
      <c r="Z119" s="10" t="s">
        <v>18</v>
      </c>
      <c r="AA119" s="10" t="s">
        <v>19</v>
      </c>
    </row>
    <row r="120" ht="15.75" customHeight="1">
      <c r="B120" s="5" t="s">
        <v>109</v>
      </c>
      <c r="C120" s="5" t="s">
        <v>110</v>
      </c>
      <c r="D120" s="6">
        <v>13387.0</v>
      </c>
      <c r="E120" s="6">
        <v>57310.0</v>
      </c>
      <c r="F120" s="6">
        <v>8245.0</v>
      </c>
      <c r="G120" s="5">
        <f t="shared" ref="G120:G128" si="227">(F120/E120)*100</f>
        <v>14.38666899</v>
      </c>
      <c r="H120" s="5">
        <v>890.0</v>
      </c>
      <c r="I120" s="5">
        <f t="shared" ref="I120:I128" si="228">(H120/E120)*100</f>
        <v>1.552957599</v>
      </c>
      <c r="J120" s="6">
        <v>43087.0</v>
      </c>
      <c r="K120" s="5">
        <f t="shared" ref="K120:K128" si="229">(J120/E120)*100</f>
        <v>75.18234165</v>
      </c>
      <c r="L120" s="6">
        <v>14223.0</v>
      </c>
      <c r="M120" s="5">
        <f t="shared" ref="M120:M128" si="230">(L120/E120)*100</f>
        <v>24.81765835</v>
      </c>
      <c r="N120" s="7">
        <f t="shared" ref="N120:N128" si="231">E120-F120-H120</f>
        <v>48175</v>
      </c>
      <c r="O120" s="7">
        <f t="shared" ref="O120:O128" si="232">F120+H120</f>
        <v>9135</v>
      </c>
      <c r="P120" s="7">
        <f t="shared" ref="P120:P128" si="233">E120</f>
        <v>57310</v>
      </c>
      <c r="Q120" s="8">
        <f t="shared" ref="Q120:Q128" si="234">ABS((N120/$N$129)-(O120/$O$129))*0.5</f>
        <v>0.01163359124</v>
      </c>
      <c r="R120" s="8">
        <f t="shared" ref="R120:R128" si="235">(O120*N120)/($O$129*P120)</f>
        <v>0.1269347072</v>
      </c>
      <c r="S120" s="8">
        <f t="shared" ref="S120:S128" si="236">(O120*O120)/($O$129*P120)</f>
        <v>0.02406950805</v>
      </c>
      <c r="T120" s="8">
        <f t="shared" ref="T120:T129" si="237">(R120-P120)/(1-P120)</f>
        <v>1.000015234</v>
      </c>
      <c r="U120" s="7">
        <f t="shared" ref="U120:U128" si="238">J120</f>
        <v>43087</v>
      </c>
      <c r="V120" s="7">
        <f t="shared" ref="V120:V128" si="239">L120</f>
        <v>14223</v>
      </c>
      <c r="W120" s="7">
        <f t="shared" ref="W120:W128" si="240">J120+L120</f>
        <v>57310</v>
      </c>
      <c r="X120" s="8">
        <f t="shared" ref="X120:X128" si="241">ABS((U120/$U$129)-(V120/$V$129))*0.5</f>
        <v>0.01071372568</v>
      </c>
      <c r="Y120" s="8">
        <f t="shared" ref="Y120:Y128" si="242">(V120*U120)/($V$129*W120)</f>
        <v>0.1109573782</v>
      </c>
      <c r="Z120" s="8">
        <f t="shared" ref="Z120:Z128" si="243">(V120*V120)/($V$129*W120)</f>
        <v>0.03662698239</v>
      </c>
      <c r="AA120" s="8">
        <f t="shared" ref="AA120:AA129" si="244">(Y120-W120)/(1-W120)</f>
        <v>1.000015513</v>
      </c>
    </row>
    <row r="121" ht="15.75" customHeight="1">
      <c r="B121" s="5" t="s">
        <v>109</v>
      </c>
      <c r="C121" s="5" t="s">
        <v>111</v>
      </c>
      <c r="D121" s="6">
        <v>6248.0</v>
      </c>
      <c r="E121" s="6">
        <v>26296.0</v>
      </c>
      <c r="F121" s="6">
        <v>7884.0</v>
      </c>
      <c r="G121" s="5">
        <f t="shared" si="227"/>
        <v>29.98174627</v>
      </c>
      <c r="H121" s="5">
        <v>380.0</v>
      </c>
      <c r="I121" s="5">
        <f t="shared" si="228"/>
        <v>1.445086705</v>
      </c>
      <c r="J121" s="6">
        <v>20065.0</v>
      </c>
      <c r="K121" s="5">
        <f t="shared" si="229"/>
        <v>76.30438089</v>
      </c>
      <c r="L121" s="6">
        <v>6231.0</v>
      </c>
      <c r="M121" s="5">
        <f t="shared" si="230"/>
        <v>23.69561911</v>
      </c>
      <c r="N121" s="7">
        <f t="shared" si="231"/>
        <v>18032</v>
      </c>
      <c r="O121" s="7">
        <f t="shared" si="232"/>
        <v>8264</v>
      </c>
      <c r="P121" s="7">
        <f t="shared" si="233"/>
        <v>26296</v>
      </c>
      <c r="Q121" s="8">
        <f t="shared" si="234"/>
        <v>0.04439705061</v>
      </c>
      <c r="R121" s="8">
        <f t="shared" si="235"/>
        <v>0.09367528759</v>
      </c>
      <c r="S121" s="8">
        <f t="shared" si="236"/>
        <v>0.04293104351</v>
      </c>
      <c r="T121" s="8">
        <f t="shared" si="237"/>
        <v>1.000034468</v>
      </c>
      <c r="U121" s="7">
        <f t="shared" si="238"/>
        <v>20065</v>
      </c>
      <c r="V121" s="7">
        <f t="shared" si="239"/>
        <v>6231</v>
      </c>
      <c r="W121" s="7">
        <f t="shared" si="240"/>
        <v>26296</v>
      </c>
      <c r="X121" s="8">
        <f t="shared" si="241"/>
        <v>0.00295311991</v>
      </c>
      <c r="Y121" s="8">
        <f t="shared" si="242"/>
        <v>0.04933513856</v>
      </c>
      <c r="Z121" s="8">
        <f t="shared" si="243"/>
        <v>0.01532057056</v>
      </c>
      <c r="AA121" s="8">
        <f t="shared" si="244"/>
        <v>1.000036154</v>
      </c>
    </row>
    <row r="122" ht="15.75" customHeight="1">
      <c r="B122" s="5" t="s">
        <v>109</v>
      </c>
      <c r="C122" s="5" t="s">
        <v>112</v>
      </c>
      <c r="D122" s="6">
        <v>12482.0</v>
      </c>
      <c r="E122" s="6">
        <v>51033.0</v>
      </c>
      <c r="F122" s="6">
        <v>4704.0</v>
      </c>
      <c r="G122" s="5">
        <f t="shared" si="227"/>
        <v>9.217565105</v>
      </c>
      <c r="H122" s="5">
        <v>874.0</v>
      </c>
      <c r="I122" s="5">
        <f t="shared" si="228"/>
        <v>1.712617326</v>
      </c>
      <c r="J122" s="6">
        <v>39900.0</v>
      </c>
      <c r="K122" s="5">
        <f t="shared" si="229"/>
        <v>78.18470402</v>
      </c>
      <c r="L122" s="6">
        <v>11133.0</v>
      </c>
      <c r="M122" s="5">
        <f t="shared" si="230"/>
        <v>21.81529598</v>
      </c>
      <c r="N122" s="7">
        <f t="shared" si="231"/>
        <v>45455</v>
      </c>
      <c r="O122" s="7">
        <f t="shared" si="232"/>
        <v>5578</v>
      </c>
      <c r="P122" s="7">
        <f t="shared" si="233"/>
        <v>51033</v>
      </c>
      <c r="Q122" s="8">
        <f t="shared" si="234"/>
        <v>0.01415946385</v>
      </c>
      <c r="R122" s="8">
        <f t="shared" si="235"/>
        <v>0.08212768698</v>
      </c>
      <c r="S122" s="8">
        <f t="shared" si="236"/>
        <v>0.01007828045</v>
      </c>
      <c r="T122" s="8">
        <f t="shared" si="237"/>
        <v>1.000017986</v>
      </c>
      <c r="U122" s="7">
        <f t="shared" si="238"/>
        <v>39900</v>
      </c>
      <c r="V122" s="7">
        <f t="shared" si="239"/>
        <v>11133</v>
      </c>
      <c r="W122" s="7">
        <f t="shared" si="240"/>
        <v>51033</v>
      </c>
      <c r="X122" s="8">
        <f t="shared" si="241"/>
        <v>0.0006522013256</v>
      </c>
      <c r="Y122" s="8">
        <f t="shared" si="242"/>
        <v>0.09031983458</v>
      </c>
      <c r="Z122" s="8">
        <f t="shared" si="243"/>
        <v>0.02520127114</v>
      </c>
      <c r="AA122" s="8">
        <f t="shared" si="244"/>
        <v>1.000017826</v>
      </c>
    </row>
    <row r="123" ht="15.75" customHeight="1">
      <c r="B123" s="5" t="s">
        <v>109</v>
      </c>
      <c r="C123" s="5" t="s">
        <v>113</v>
      </c>
      <c r="D123" s="6">
        <v>14704.0</v>
      </c>
      <c r="E123" s="6">
        <v>61858.0</v>
      </c>
      <c r="F123" s="6">
        <v>3075.0</v>
      </c>
      <c r="G123" s="5">
        <f t="shared" si="227"/>
        <v>4.971062757</v>
      </c>
      <c r="H123" s="5">
        <v>704.0</v>
      </c>
      <c r="I123" s="5">
        <f t="shared" si="228"/>
        <v>1.138090465</v>
      </c>
      <c r="J123" s="6">
        <v>46722.0</v>
      </c>
      <c r="K123" s="5">
        <f t="shared" si="229"/>
        <v>75.531055</v>
      </c>
      <c r="L123" s="6">
        <v>15136.0</v>
      </c>
      <c r="M123" s="5">
        <f t="shared" si="230"/>
        <v>24.468945</v>
      </c>
      <c r="N123" s="7">
        <f t="shared" si="231"/>
        <v>58079</v>
      </c>
      <c r="O123" s="7">
        <f t="shared" si="232"/>
        <v>3779</v>
      </c>
      <c r="P123" s="7">
        <f t="shared" si="233"/>
        <v>61858</v>
      </c>
      <c r="Q123" s="8">
        <f t="shared" si="234"/>
        <v>0.04576486296</v>
      </c>
      <c r="R123" s="8">
        <f t="shared" si="235"/>
        <v>0.0586517084</v>
      </c>
      <c r="S123" s="8">
        <f t="shared" si="236"/>
        <v>0.003816264158</v>
      </c>
      <c r="T123" s="8">
        <f t="shared" si="237"/>
        <v>1.000015218</v>
      </c>
      <c r="U123" s="7">
        <f t="shared" si="238"/>
        <v>46722</v>
      </c>
      <c r="V123" s="7">
        <f t="shared" si="239"/>
        <v>15136</v>
      </c>
      <c r="W123" s="7">
        <f t="shared" si="240"/>
        <v>61858</v>
      </c>
      <c r="X123" s="8">
        <f t="shared" si="241"/>
        <v>0.01012901576</v>
      </c>
      <c r="Y123" s="8">
        <f t="shared" si="242"/>
        <v>0.1186276147</v>
      </c>
      <c r="Z123" s="8">
        <f t="shared" si="243"/>
        <v>0.03843045195</v>
      </c>
      <c r="AA123" s="8">
        <f t="shared" si="244"/>
        <v>1.000014249</v>
      </c>
    </row>
    <row r="124" ht="15.75" customHeight="1">
      <c r="B124" s="5" t="s">
        <v>109</v>
      </c>
      <c r="C124" s="5" t="s">
        <v>114</v>
      </c>
      <c r="D124" s="6">
        <v>13413.0</v>
      </c>
      <c r="E124" s="6">
        <v>54205.0</v>
      </c>
      <c r="F124" s="6">
        <v>3771.0</v>
      </c>
      <c r="G124" s="5">
        <f t="shared" si="227"/>
        <v>6.956922793</v>
      </c>
      <c r="H124" s="5">
        <v>386.0</v>
      </c>
      <c r="I124" s="5">
        <f t="shared" si="228"/>
        <v>0.7121114288</v>
      </c>
      <c r="J124" s="6">
        <v>44122.0</v>
      </c>
      <c r="K124" s="5">
        <f t="shared" si="229"/>
        <v>81.39839498</v>
      </c>
      <c r="L124" s="6">
        <v>10083.0</v>
      </c>
      <c r="M124" s="5">
        <f t="shared" si="230"/>
        <v>18.60160502</v>
      </c>
      <c r="N124" s="7">
        <f t="shared" si="231"/>
        <v>50048</v>
      </c>
      <c r="O124" s="7">
        <f t="shared" si="232"/>
        <v>4157</v>
      </c>
      <c r="P124" s="7">
        <f t="shared" si="233"/>
        <v>54205</v>
      </c>
      <c r="Q124" s="8">
        <f t="shared" si="234"/>
        <v>0.03199345453</v>
      </c>
      <c r="R124" s="8">
        <f t="shared" si="235"/>
        <v>0.06344653686</v>
      </c>
      <c r="S124" s="8">
        <f t="shared" si="236"/>
        <v>0.005269885984</v>
      </c>
      <c r="T124" s="8">
        <f t="shared" si="237"/>
        <v>1.000017278</v>
      </c>
      <c r="U124" s="7">
        <f t="shared" si="238"/>
        <v>44122</v>
      </c>
      <c r="V124" s="7">
        <f t="shared" si="239"/>
        <v>10083</v>
      </c>
      <c r="W124" s="7">
        <f t="shared" si="240"/>
        <v>54205</v>
      </c>
      <c r="X124" s="8">
        <f t="shared" si="241"/>
        <v>0.01228076022</v>
      </c>
      <c r="Y124" s="8">
        <f t="shared" si="242"/>
        <v>0.08516374223</v>
      </c>
      <c r="Z124" s="8">
        <f t="shared" si="243"/>
        <v>0.0194620827</v>
      </c>
      <c r="AA124" s="8">
        <f t="shared" si="244"/>
        <v>1.000016878</v>
      </c>
    </row>
    <row r="125" ht="15.75" customHeight="1">
      <c r="B125" s="5" t="s">
        <v>109</v>
      </c>
      <c r="C125" s="5" t="s">
        <v>115</v>
      </c>
      <c r="D125" s="6">
        <v>12111.0</v>
      </c>
      <c r="E125" s="6">
        <v>48990.0</v>
      </c>
      <c r="F125" s="6">
        <v>4823.0</v>
      </c>
      <c r="G125" s="5">
        <f t="shared" si="227"/>
        <v>9.844866299</v>
      </c>
      <c r="H125" s="6">
        <v>1398.0</v>
      </c>
      <c r="I125" s="5">
        <f t="shared" si="228"/>
        <v>2.853643601</v>
      </c>
      <c r="J125" s="6">
        <v>38352.0</v>
      </c>
      <c r="K125" s="5">
        <f t="shared" si="229"/>
        <v>78.28536436</v>
      </c>
      <c r="L125" s="6">
        <v>10638.0</v>
      </c>
      <c r="M125" s="5">
        <f t="shared" si="230"/>
        <v>21.71463564</v>
      </c>
      <c r="N125" s="7">
        <f t="shared" si="231"/>
        <v>42769</v>
      </c>
      <c r="O125" s="7">
        <f t="shared" si="232"/>
        <v>6221</v>
      </c>
      <c r="P125" s="7">
        <f t="shared" si="233"/>
        <v>48990</v>
      </c>
      <c r="Q125" s="8">
        <f t="shared" si="234"/>
        <v>0.005283982106</v>
      </c>
      <c r="R125" s="8">
        <f t="shared" si="235"/>
        <v>0.08977643936</v>
      </c>
      <c r="S125" s="8">
        <f t="shared" si="236"/>
        <v>0.01305850568</v>
      </c>
      <c r="T125" s="8">
        <f t="shared" si="237"/>
        <v>1.00001858</v>
      </c>
      <c r="U125" s="7">
        <f t="shared" si="238"/>
        <v>38352</v>
      </c>
      <c r="V125" s="7">
        <f t="shared" si="239"/>
        <v>10638</v>
      </c>
      <c r="W125" s="7">
        <f t="shared" si="240"/>
        <v>48990</v>
      </c>
      <c r="X125" s="8">
        <f t="shared" si="241"/>
        <v>0.0009541354691</v>
      </c>
      <c r="Y125" s="8">
        <f t="shared" si="242"/>
        <v>0.08641511083</v>
      </c>
      <c r="Z125" s="8">
        <f t="shared" si="243"/>
        <v>0.02396964823</v>
      </c>
      <c r="AA125" s="8">
        <f t="shared" si="244"/>
        <v>1.000018649</v>
      </c>
    </row>
    <row r="126" ht="15.75" customHeight="1">
      <c r="B126" s="5" t="s">
        <v>109</v>
      </c>
      <c r="C126" s="5" t="s">
        <v>116</v>
      </c>
      <c r="D126" s="6">
        <v>12478.0</v>
      </c>
      <c r="E126" s="6">
        <v>51642.0</v>
      </c>
      <c r="F126" s="6">
        <v>6834.0</v>
      </c>
      <c r="G126" s="5">
        <f t="shared" si="227"/>
        <v>13.23341466</v>
      </c>
      <c r="H126" s="6">
        <v>1144.0</v>
      </c>
      <c r="I126" s="5">
        <f t="shared" si="228"/>
        <v>2.215251152</v>
      </c>
      <c r="J126" s="6">
        <v>40709.0</v>
      </c>
      <c r="K126" s="5">
        <f t="shared" si="229"/>
        <v>78.82924751</v>
      </c>
      <c r="L126" s="6">
        <v>10933.0</v>
      </c>
      <c r="M126" s="5">
        <f t="shared" si="230"/>
        <v>21.17075249</v>
      </c>
      <c r="N126" s="7">
        <f t="shared" si="231"/>
        <v>43664</v>
      </c>
      <c r="O126" s="7">
        <f t="shared" si="232"/>
        <v>7978</v>
      </c>
      <c r="P126" s="7">
        <f t="shared" si="233"/>
        <v>51642</v>
      </c>
      <c r="Q126" s="8">
        <f t="shared" si="234"/>
        <v>0.008051323478</v>
      </c>
      <c r="R126" s="8">
        <f t="shared" si="235"/>
        <v>0.111505173</v>
      </c>
      <c r="S126" s="8">
        <f t="shared" si="236"/>
        <v>0.02037349465</v>
      </c>
      <c r="T126" s="8">
        <f t="shared" si="237"/>
        <v>1.000017205</v>
      </c>
      <c r="U126" s="7">
        <f t="shared" si="238"/>
        <v>40709</v>
      </c>
      <c r="V126" s="7">
        <f t="shared" si="239"/>
        <v>10933</v>
      </c>
      <c r="W126" s="7">
        <f t="shared" si="240"/>
        <v>51642</v>
      </c>
      <c r="X126" s="8">
        <f t="shared" si="241"/>
        <v>0.002874205965</v>
      </c>
      <c r="Y126" s="8">
        <f t="shared" si="242"/>
        <v>0.08942848162</v>
      </c>
      <c r="Z126" s="8">
        <f t="shared" si="243"/>
        <v>0.02401733252</v>
      </c>
      <c r="AA126" s="8">
        <f t="shared" si="244"/>
        <v>1.000017633</v>
      </c>
    </row>
    <row r="127" ht="15.75" customHeight="1">
      <c r="B127" s="5" t="s">
        <v>109</v>
      </c>
      <c r="C127" s="5" t="s">
        <v>117</v>
      </c>
      <c r="D127" s="6">
        <v>13038.0</v>
      </c>
      <c r="E127" s="6">
        <v>52831.0</v>
      </c>
      <c r="F127" s="6">
        <v>7986.0</v>
      </c>
      <c r="G127" s="5">
        <f t="shared" si="227"/>
        <v>15.116125</v>
      </c>
      <c r="H127" s="5">
        <v>705.0</v>
      </c>
      <c r="I127" s="5">
        <f t="shared" si="228"/>
        <v>1.334443792</v>
      </c>
      <c r="J127" s="6">
        <v>41425.0</v>
      </c>
      <c r="K127" s="5">
        <f t="shared" si="229"/>
        <v>78.41040298</v>
      </c>
      <c r="L127" s="6">
        <v>11406.0</v>
      </c>
      <c r="M127" s="5">
        <f t="shared" si="230"/>
        <v>21.58959702</v>
      </c>
      <c r="N127" s="7">
        <f t="shared" si="231"/>
        <v>44140</v>
      </c>
      <c r="O127" s="7">
        <f t="shared" si="232"/>
        <v>8691</v>
      </c>
      <c r="P127" s="7">
        <f t="shared" si="233"/>
        <v>52831</v>
      </c>
      <c r="Q127" s="8">
        <f t="shared" si="234"/>
        <v>0.01331331045</v>
      </c>
      <c r="R127" s="8">
        <f t="shared" si="235"/>
        <v>0.1200310946</v>
      </c>
      <c r="S127" s="8">
        <f t="shared" si="236"/>
        <v>0.02363367111</v>
      </c>
      <c r="T127" s="8">
        <f t="shared" si="237"/>
        <v>1.000016657</v>
      </c>
      <c r="U127" s="7">
        <f t="shared" si="238"/>
        <v>41425</v>
      </c>
      <c r="V127" s="7">
        <f t="shared" si="239"/>
        <v>11406</v>
      </c>
      <c r="W127" s="7">
        <f t="shared" si="240"/>
        <v>52831</v>
      </c>
      <c r="X127" s="8">
        <f t="shared" si="241"/>
        <v>0.001468382496</v>
      </c>
      <c r="Y127" s="8">
        <f t="shared" si="242"/>
        <v>0.09280175325</v>
      </c>
      <c r="Z127" s="8">
        <f t="shared" si="243"/>
        <v>0.02555212547</v>
      </c>
      <c r="AA127" s="8">
        <f t="shared" si="244"/>
        <v>1.000017172</v>
      </c>
    </row>
    <row r="128" ht="15.75" customHeight="1">
      <c r="B128" s="5" t="s">
        <v>109</v>
      </c>
      <c r="C128" s="5" t="s">
        <v>118</v>
      </c>
      <c r="D128" s="6">
        <v>8205.0</v>
      </c>
      <c r="E128" s="6">
        <v>33472.0</v>
      </c>
      <c r="F128" s="6">
        <v>5313.0</v>
      </c>
      <c r="G128" s="5">
        <f t="shared" si="227"/>
        <v>15.87296845</v>
      </c>
      <c r="H128" s="6">
        <v>1379.0</v>
      </c>
      <c r="I128" s="5">
        <f t="shared" si="228"/>
        <v>4.119861377</v>
      </c>
      <c r="J128" s="6">
        <v>27153.0</v>
      </c>
      <c r="K128" s="5">
        <f t="shared" si="229"/>
        <v>81.12153442</v>
      </c>
      <c r="L128" s="6">
        <v>6589.0</v>
      </c>
      <c r="M128" s="5">
        <f t="shared" si="230"/>
        <v>19.68510994</v>
      </c>
      <c r="N128" s="7">
        <f t="shared" si="231"/>
        <v>26780</v>
      </c>
      <c r="O128" s="7">
        <f t="shared" si="232"/>
        <v>6692</v>
      </c>
      <c r="P128" s="7">
        <f t="shared" si="233"/>
        <v>33472</v>
      </c>
      <c r="Q128" s="8">
        <f t="shared" si="234"/>
        <v>0.01980648766</v>
      </c>
      <c r="R128" s="8">
        <f t="shared" si="235"/>
        <v>0.08850450166</v>
      </c>
      <c r="S128" s="8">
        <f t="shared" si="236"/>
        <v>0.0221162108</v>
      </c>
      <c r="T128" s="8">
        <f t="shared" si="237"/>
        <v>1.000027232</v>
      </c>
      <c r="U128" s="7">
        <f t="shared" si="238"/>
        <v>27153</v>
      </c>
      <c r="V128" s="7">
        <f t="shared" si="239"/>
        <v>6589</v>
      </c>
      <c r="W128" s="7">
        <f t="shared" si="240"/>
        <v>33742</v>
      </c>
      <c r="X128" s="8">
        <f t="shared" si="241"/>
        <v>0.005566175873</v>
      </c>
      <c r="Y128" s="8">
        <f t="shared" si="242"/>
        <v>0.05501937265</v>
      </c>
      <c r="Z128" s="8">
        <f t="shared" si="243"/>
        <v>0.0133511084</v>
      </c>
      <c r="AA128" s="8">
        <f t="shared" si="244"/>
        <v>1.000028007</v>
      </c>
    </row>
    <row r="129" ht="15.75" customHeight="1">
      <c r="N129" s="7">
        <f t="shared" ref="N129:S129" si="245">SUM(N120:N128)</f>
        <v>377142</v>
      </c>
      <c r="O129" s="7">
        <f t="shared" si="245"/>
        <v>60495</v>
      </c>
      <c r="P129" s="7">
        <f t="shared" si="245"/>
        <v>437637</v>
      </c>
      <c r="Q129" s="9">
        <f t="shared" si="245"/>
        <v>0.1944035269</v>
      </c>
      <c r="R129" s="9">
        <f t="shared" si="245"/>
        <v>0.8346531356</v>
      </c>
      <c r="S129" s="9">
        <f t="shared" si="245"/>
        <v>0.1653468644</v>
      </c>
      <c r="T129" s="9">
        <f t="shared" si="237"/>
        <v>1.000000378</v>
      </c>
      <c r="U129" s="7">
        <f t="shared" ref="U129:Z129" si="246">SUM(U120:U128)</f>
        <v>341535</v>
      </c>
      <c r="V129" s="7">
        <f t="shared" si="246"/>
        <v>96372</v>
      </c>
      <c r="W129" s="7">
        <f t="shared" si="246"/>
        <v>437907</v>
      </c>
      <c r="X129" s="9">
        <f t="shared" si="246"/>
        <v>0.0475917227</v>
      </c>
      <c r="Y129" s="9">
        <f t="shared" si="246"/>
        <v>0.7780684266</v>
      </c>
      <c r="Z129" s="9">
        <f t="shared" si="246"/>
        <v>0.2219315734</v>
      </c>
      <c r="AA129" s="9">
        <f t="shared" si="244"/>
        <v>1.000000507</v>
      </c>
    </row>
    <row r="130" ht="15.75" customHeight="1"/>
    <row r="131" ht="15.75" customHeight="1"/>
    <row r="132" ht="15.75" customHeight="1">
      <c r="B132" s="1" t="s">
        <v>0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12</v>
      </c>
      <c r="N132" s="10" t="s">
        <v>13</v>
      </c>
      <c r="O132" s="10" t="s">
        <v>14</v>
      </c>
      <c r="P132" s="10" t="s">
        <v>15</v>
      </c>
      <c r="Q132" s="10" t="s">
        <v>16</v>
      </c>
      <c r="R132" s="10" t="s">
        <v>17</v>
      </c>
      <c r="S132" s="10" t="s">
        <v>18</v>
      </c>
      <c r="T132" s="10" t="s">
        <v>19</v>
      </c>
      <c r="U132" s="10" t="s">
        <v>20</v>
      </c>
      <c r="V132" s="10" t="s">
        <v>21</v>
      </c>
      <c r="W132" s="10" t="s">
        <v>15</v>
      </c>
      <c r="X132" s="10" t="s">
        <v>16</v>
      </c>
      <c r="Y132" s="10" t="s">
        <v>17</v>
      </c>
      <c r="Z132" s="10" t="s">
        <v>18</v>
      </c>
      <c r="AA132" s="10" t="s">
        <v>19</v>
      </c>
    </row>
    <row r="133" ht="15.75" customHeight="1">
      <c r="B133" s="5" t="s">
        <v>119</v>
      </c>
      <c r="C133" s="5" t="s">
        <v>120</v>
      </c>
      <c r="D133" s="6">
        <v>5591.0</v>
      </c>
      <c r="E133" s="6">
        <v>24089.0</v>
      </c>
      <c r="F133" s="6">
        <v>1693.0</v>
      </c>
      <c r="G133" s="5">
        <f t="shared" ref="G133:G135" si="247">(F133/E133)*100</f>
        <v>7.028104114</v>
      </c>
      <c r="H133" s="5">
        <v>263.0</v>
      </c>
      <c r="I133" s="5">
        <f t="shared" ref="I133:I135" si="248">(H133/E133)*100</f>
        <v>1.091784632</v>
      </c>
      <c r="J133" s="6">
        <v>18167.0</v>
      </c>
      <c r="K133" s="5">
        <f t="shared" ref="K133:K135" si="249">(J133/E133)*100</f>
        <v>75.41616505</v>
      </c>
      <c r="L133" s="6">
        <v>5922.0</v>
      </c>
      <c r="M133" s="5">
        <f t="shared" ref="M133:M135" si="250">(L133/E133)*100</f>
        <v>24.58383495</v>
      </c>
      <c r="N133" s="7">
        <f t="shared" ref="N133:N135" si="251">E133-F133-H133</f>
        <v>22133</v>
      </c>
      <c r="O133" s="7">
        <f t="shared" ref="O133:O135" si="252">F133+H133</f>
        <v>1956</v>
      </c>
      <c r="P133" s="7">
        <f t="shared" ref="P133:P135" si="253">E133</f>
        <v>24089</v>
      </c>
      <c r="Q133" s="8">
        <f t="shared" ref="Q133:Q135" si="254">ABS((N133/$N$136)-(O133/$O$136))*0.5</f>
        <v>0.03773205299</v>
      </c>
      <c r="R133" s="8">
        <f t="shared" ref="R133:R135" si="255">(O133*N133)/($O$136*P133)</f>
        <v>0.2648356876</v>
      </c>
      <c r="S133" s="8">
        <f t="shared" ref="S133:S135" si="256">(O133*O133)/($O$136*P133)</f>
        <v>0.02340480753</v>
      </c>
      <c r="T133" s="8">
        <f t="shared" ref="T133:T136" si="257">(R133-P133)/(1-P133)</f>
        <v>1.00003052</v>
      </c>
      <c r="U133" s="7">
        <f t="shared" ref="U133:U135" si="258">J133</f>
        <v>18167</v>
      </c>
      <c r="V133" s="7">
        <f t="shared" ref="V133:V135" si="259">L133</f>
        <v>5922</v>
      </c>
      <c r="W133" s="7">
        <f t="shared" ref="W133:W135" si="260">J133+L133</f>
        <v>24089</v>
      </c>
      <c r="X133" s="8">
        <f t="shared" ref="X133:X135" si="261">ABS((U133/$U$136)-(V133/$V$136))*0.5</f>
        <v>0.006939229771</v>
      </c>
      <c r="Y133" s="8">
        <f t="shared" ref="Y133:Y135" si="262">(V133*U133)/($V$136*W133)</f>
        <v>0.171966628</v>
      </c>
      <c r="Z133" s="8">
        <f t="shared" ref="Z133:Z135" si="263">(V133*V133)/($V$136*W133)</f>
        <v>0.05605693679</v>
      </c>
      <c r="AA133" s="8">
        <f t="shared" ref="AA133:AA136" si="264">(Y133-W133)/(1-W133)</f>
        <v>1.000034375</v>
      </c>
    </row>
    <row r="134" ht="15.75" customHeight="1">
      <c r="B134" s="5" t="s">
        <v>119</v>
      </c>
      <c r="C134" s="5" t="s">
        <v>121</v>
      </c>
      <c r="D134" s="6">
        <v>12324.0</v>
      </c>
      <c r="E134" s="6">
        <v>52527.0</v>
      </c>
      <c r="F134" s="6">
        <v>1865.0</v>
      </c>
      <c r="G134" s="5">
        <f t="shared" si="247"/>
        <v>3.550554953</v>
      </c>
      <c r="H134" s="5">
        <v>208.0</v>
      </c>
      <c r="I134" s="5">
        <f t="shared" si="248"/>
        <v>0.3959868258</v>
      </c>
      <c r="J134" s="6">
        <v>39931.0</v>
      </c>
      <c r="K134" s="5">
        <f t="shared" si="249"/>
        <v>76.01995164</v>
      </c>
      <c r="L134" s="6">
        <v>12596.0</v>
      </c>
      <c r="M134" s="5">
        <f t="shared" si="250"/>
        <v>23.98004836</v>
      </c>
      <c r="N134" s="7">
        <f t="shared" si="251"/>
        <v>50454</v>
      </c>
      <c r="O134" s="7">
        <f t="shared" si="252"/>
        <v>2073</v>
      </c>
      <c r="P134" s="7">
        <f t="shared" si="253"/>
        <v>52527</v>
      </c>
      <c r="Q134" s="8">
        <f t="shared" si="254"/>
        <v>0.08977973188</v>
      </c>
      <c r="R134" s="8">
        <f t="shared" si="255"/>
        <v>0.2934259046</v>
      </c>
      <c r="S134" s="8">
        <f t="shared" si="256"/>
        <v>0.0120559698</v>
      </c>
      <c r="T134" s="8">
        <f t="shared" si="257"/>
        <v>1.000013452</v>
      </c>
      <c r="U134" s="7">
        <f t="shared" si="258"/>
        <v>39931</v>
      </c>
      <c r="V134" s="7">
        <f t="shared" si="259"/>
        <v>12596</v>
      </c>
      <c r="W134" s="7">
        <f t="shared" si="260"/>
        <v>52527</v>
      </c>
      <c r="X134" s="8">
        <f t="shared" si="261"/>
        <v>0.007156169767</v>
      </c>
      <c r="Y134" s="8">
        <f t="shared" si="262"/>
        <v>0.3686986681</v>
      </c>
      <c r="Z134" s="8">
        <f t="shared" si="263"/>
        <v>0.1163038347</v>
      </c>
      <c r="AA134" s="8">
        <f t="shared" si="264"/>
        <v>1.000012019</v>
      </c>
    </row>
    <row r="135" ht="15.75" customHeight="1">
      <c r="B135" s="5" t="s">
        <v>119</v>
      </c>
      <c r="C135" s="5" t="s">
        <v>122</v>
      </c>
      <c r="D135" s="6">
        <v>8075.0</v>
      </c>
      <c r="E135" s="6">
        <v>34190.0</v>
      </c>
      <c r="F135" s="6">
        <v>2095.0</v>
      </c>
      <c r="G135" s="5">
        <f t="shared" si="247"/>
        <v>6.127522667</v>
      </c>
      <c r="H135" s="5">
        <v>662.0</v>
      </c>
      <c r="I135" s="5">
        <f t="shared" si="248"/>
        <v>1.936238666</v>
      </c>
      <c r="J135" s="6">
        <v>26737.0</v>
      </c>
      <c r="K135" s="5">
        <f t="shared" si="249"/>
        <v>78.20122843</v>
      </c>
      <c r="L135" s="6">
        <v>7453.0</v>
      </c>
      <c r="M135" s="5">
        <f t="shared" si="250"/>
        <v>21.79877157</v>
      </c>
      <c r="N135" s="7">
        <f t="shared" si="251"/>
        <v>31433</v>
      </c>
      <c r="O135" s="7">
        <f t="shared" si="252"/>
        <v>2757</v>
      </c>
      <c r="P135" s="7">
        <f t="shared" si="253"/>
        <v>34190</v>
      </c>
      <c r="Q135" s="8">
        <f t="shared" si="254"/>
        <v>0.05204767889</v>
      </c>
      <c r="R135" s="8">
        <f t="shared" si="255"/>
        <v>0.3735163719</v>
      </c>
      <c r="S135" s="8">
        <f t="shared" si="256"/>
        <v>0.03276125847</v>
      </c>
      <c r="T135" s="8">
        <f t="shared" si="257"/>
        <v>1.000018324</v>
      </c>
      <c r="U135" s="7">
        <f t="shared" si="258"/>
        <v>26737</v>
      </c>
      <c r="V135" s="7">
        <f t="shared" si="259"/>
        <v>7453</v>
      </c>
      <c r="W135" s="7">
        <f t="shared" si="260"/>
        <v>34190</v>
      </c>
      <c r="X135" s="8">
        <f t="shared" si="261"/>
        <v>0.01409539954</v>
      </c>
      <c r="Y135" s="8">
        <f t="shared" si="262"/>
        <v>0.2244171405</v>
      </c>
      <c r="Z135" s="8">
        <f t="shared" si="263"/>
        <v>0.062556792</v>
      </c>
      <c r="AA135" s="8">
        <f t="shared" si="264"/>
        <v>1.000022685</v>
      </c>
    </row>
    <row r="136" ht="15.75" customHeight="1">
      <c r="N136" s="7">
        <f t="shared" ref="N136:S136" si="265">SUM(N133:N135)</f>
        <v>104020</v>
      </c>
      <c r="O136" s="7">
        <f t="shared" si="265"/>
        <v>6786</v>
      </c>
      <c r="P136" s="7">
        <f t="shared" si="265"/>
        <v>110806</v>
      </c>
      <c r="Q136" s="9">
        <f t="shared" si="265"/>
        <v>0.1795594638</v>
      </c>
      <c r="R136" s="9">
        <f t="shared" si="265"/>
        <v>0.9317779642</v>
      </c>
      <c r="S136" s="9">
        <f t="shared" si="265"/>
        <v>0.0682220358</v>
      </c>
      <c r="T136" s="9">
        <f t="shared" si="257"/>
        <v>1.000000616</v>
      </c>
      <c r="U136" s="7">
        <f t="shared" ref="U136:Z136" si="266">SUM(U133:U135)</f>
        <v>84835</v>
      </c>
      <c r="V136" s="7">
        <f t="shared" si="266"/>
        <v>25971</v>
      </c>
      <c r="W136" s="7">
        <f t="shared" si="266"/>
        <v>110806</v>
      </c>
      <c r="X136" s="9">
        <f t="shared" si="266"/>
        <v>0.02819079907</v>
      </c>
      <c r="Y136" s="9">
        <f t="shared" si="266"/>
        <v>0.7650824365</v>
      </c>
      <c r="Z136" s="9">
        <f t="shared" si="266"/>
        <v>0.2349175635</v>
      </c>
      <c r="AA136" s="9">
        <f t="shared" si="264"/>
        <v>1.00000212</v>
      </c>
    </row>
    <row r="137" ht="15.75" customHeight="1"/>
    <row r="138" ht="15.75" customHeight="1"/>
    <row r="139" ht="15.75" customHeight="1">
      <c r="B139" s="1" t="s">
        <v>0</v>
      </c>
      <c r="C139" s="1" t="s">
        <v>2</v>
      </c>
      <c r="D139" s="1" t="s">
        <v>3</v>
      </c>
      <c r="E139" s="1" t="s">
        <v>4</v>
      </c>
      <c r="F139" s="1" t="s">
        <v>5</v>
      </c>
      <c r="G139" s="1" t="s">
        <v>6</v>
      </c>
      <c r="H139" s="1" t="s">
        <v>7</v>
      </c>
      <c r="I139" s="1" t="s">
        <v>8</v>
      </c>
      <c r="J139" s="1" t="s">
        <v>9</v>
      </c>
      <c r="K139" s="1" t="s">
        <v>10</v>
      </c>
      <c r="L139" s="1" t="s">
        <v>11</v>
      </c>
      <c r="M139" s="1" t="s">
        <v>12</v>
      </c>
      <c r="N139" s="10" t="s">
        <v>13</v>
      </c>
      <c r="O139" s="10" t="s">
        <v>14</v>
      </c>
      <c r="P139" s="10" t="s">
        <v>15</v>
      </c>
      <c r="Q139" s="10" t="s">
        <v>16</v>
      </c>
      <c r="R139" s="10" t="s">
        <v>17</v>
      </c>
      <c r="S139" s="10" t="s">
        <v>18</v>
      </c>
      <c r="T139" s="10" t="s">
        <v>19</v>
      </c>
      <c r="U139" s="10" t="s">
        <v>20</v>
      </c>
      <c r="V139" s="10" t="s">
        <v>21</v>
      </c>
      <c r="W139" s="10" t="s">
        <v>15</v>
      </c>
      <c r="X139" s="10" t="s">
        <v>16</v>
      </c>
      <c r="Y139" s="10" t="s">
        <v>17</v>
      </c>
      <c r="Z139" s="10" t="s">
        <v>18</v>
      </c>
      <c r="AA139" s="10" t="s">
        <v>19</v>
      </c>
    </row>
    <row r="140" ht="15.75" customHeight="1">
      <c r="B140" s="5" t="s">
        <v>123</v>
      </c>
      <c r="C140" s="5" t="s">
        <v>123</v>
      </c>
      <c r="D140" s="6">
        <v>6802.0</v>
      </c>
      <c r="E140" s="6">
        <v>27719.0</v>
      </c>
      <c r="F140" s="6">
        <v>1471.0</v>
      </c>
      <c r="G140" s="5">
        <f t="shared" ref="G140:G143" si="267">(F140/E140)*100</f>
        <v>5.306829251</v>
      </c>
      <c r="H140" s="5">
        <v>233.0</v>
      </c>
      <c r="I140" s="5">
        <f t="shared" ref="I140:I143" si="268">(H140/E140)*100</f>
        <v>0.8405786645</v>
      </c>
      <c r="J140" s="6">
        <v>22264.0</v>
      </c>
      <c r="K140" s="5">
        <f t="shared" ref="K140:K143" si="269">(J140/E140)*100</f>
        <v>80.32035788</v>
      </c>
      <c r="L140" s="6">
        <v>5455.0</v>
      </c>
      <c r="M140" s="5">
        <f t="shared" ref="M140:M143" si="270">(L140/E140)*100</f>
        <v>19.67964212</v>
      </c>
      <c r="N140" s="7">
        <f t="shared" ref="N140:N143" si="271">E140-F140-H140</f>
        <v>26015</v>
      </c>
      <c r="O140" s="7">
        <f t="shared" ref="O140:O143" si="272">F140+H140</f>
        <v>1704</v>
      </c>
      <c r="P140" s="7">
        <f t="shared" ref="P140:P143" si="273">E140</f>
        <v>27719</v>
      </c>
      <c r="Q140" s="8">
        <f t="shared" ref="Q140:Q143" si="274">ABS((N140/$N$144)-(O140/$O$144))*0.5</f>
        <v>0.04722122214</v>
      </c>
      <c r="R140" s="8">
        <f t="shared" ref="R140:R143" si="275">(O140*N140)/($O$144*P140)</f>
        <v>0.1149959135</v>
      </c>
      <c r="S140" s="8">
        <f t="shared" ref="S140:S143" si="276">(O140*O140)/($O$144*P140)</f>
        <v>0.007532309691</v>
      </c>
      <c r="T140" s="8">
        <f t="shared" ref="T140:T144" si="277">(R140-P140)/(1-P140)</f>
        <v>1.000031929</v>
      </c>
      <c r="U140" s="7">
        <f t="shared" ref="U140:U143" si="278">J140</f>
        <v>22264</v>
      </c>
      <c r="V140" s="7">
        <f t="shared" ref="V140:V143" si="279">L140</f>
        <v>5455</v>
      </c>
      <c r="W140" s="7">
        <f t="shared" ref="W140:W143" si="280">J140+L140</f>
        <v>27719</v>
      </c>
      <c r="X140" s="8">
        <f t="shared" ref="X140:X143" si="281">ABS((U140/$U$144)-(V140/$V$144))*0.5</f>
        <v>0.005058549102</v>
      </c>
      <c r="Y140" s="8">
        <f t="shared" ref="Y140:Y143" si="282">(V140*U140)/($V$144*W140)</f>
        <v>0.1599253759</v>
      </c>
      <c r="Z140" s="8">
        <f t="shared" ref="Z140:Z143" si="283">(V140*V140)/($V$144*W140)</f>
        <v>0.03918401569</v>
      </c>
      <c r="AA140" s="8">
        <f t="shared" ref="AA140:AA144" si="284">(Y140-W140)/(1-W140)</f>
        <v>1.000030308</v>
      </c>
    </row>
    <row r="141" ht="15.75" customHeight="1">
      <c r="B141" s="5" t="s">
        <v>123</v>
      </c>
      <c r="C141" s="5" t="s">
        <v>124</v>
      </c>
      <c r="D141" s="6">
        <v>9009.0</v>
      </c>
      <c r="E141" s="6">
        <v>36526.0</v>
      </c>
      <c r="F141" s="6">
        <v>4266.0</v>
      </c>
      <c r="G141" s="5">
        <f t="shared" si="267"/>
        <v>11.67935169</v>
      </c>
      <c r="H141" s="5">
        <v>615.0</v>
      </c>
      <c r="I141" s="5">
        <f t="shared" si="268"/>
        <v>1.683732136</v>
      </c>
      <c r="J141" s="6">
        <v>29288.0</v>
      </c>
      <c r="K141" s="5">
        <f t="shared" si="269"/>
        <v>80.18397854</v>
      </c>
      <c r="L141" s="6">
        <v>7238.0</v>
      </c>
      <c r="M141" s="5">
        <f t="shared" si="270"/>
        <v>19.81602146</v>
      </c>
      <c r="N141" s="7">
        <f t="shared" si="271"/>
        <v>31645</v>
      </c>
      <c r="O141" s="7">
        <f t="shared" si="272"/>
        <v>4881</v>
      </c>
      <c r="P141" s="7">
        <f t="shared" si="273"/>
        <v>36526</v>
      </c>
      <c r="Q141" s="8">
        <f t="shared" si="274"/>
        <v>0.04352412857</v>
      </c>
      <c r="R141" s="8">
        <f t="shared" si="275"/>
        <v>0.3040733356</v>
      </c>
      <c r="S141" s="8">
        <f t="shared" si="276"/>
        <v>0.04690099387</v>
      </c>
      <c r="T141" s="8">
        <f t="shared" si="277"/>
        <v>1.000019053</v>
      </c>
      <c r="U141" s="7">
        <f t="shared" si="278"/>
        <v>29288</v>
      </c>
      <c r="V141" s="7">
        <f t="shared" si="279"/>
        <v>7238</v>
      </c>
      <c r="W141" s="7">
        <f t="shared" si="280"/>
        <v>36526</v>
      </c>
      <c r="X141" s="8">
        <f t="shared" si="281"/>
        <v>0.005522596689</v>
      </c>
      <c r="Y141" s="8">
        <f t="shared" si="282"/>
        <v>0.2118376598</v>
      </c>
      <c r="Z141" s="8">
        <f t="shared" si="283"/>
        <v>0.05235184997</v>
      </c>
      <c r="AA141" s="8">
        <f t="shared" si="284"/>
        <v>1.000021579</v>
      </c>
    </row>
    <row r="142" ht="15.75" customHeight="1">
      <c r="B142" s="5" t="s">
        <v>123</v>
      </c>
      <c r="C142" s="5" t="s">
        <v>125</v>
      </c>
      <c r="D142" s="6">
        <v>8513.0</v>
      </c>
      <c r="E142" s="6">
        <v>34664.0</v>
      </c>
      <c r="F142" s="6">
        <v>2658.0</v>
      </c>
      <c r="G142" s="5">
        <f t="shared" si="267"/>
        <v>7.667897531</v>
      </c>
      <c r="H142" s="5">
        <v>156.0</v>
      </c>
      <c r="I142" s="5">
        <f t="shared" si="268"/>
        <v>0.450034618</v>
      </c>
      <c r="J142" s="6">
        <v>27695.0</v>
      </c>
      <c r="K142" s="5">
        <f t="shared" si="269"/>
        <v>79.89556889</v>
      </c>
      <c r="L142" s="6">
        <v>6969.0</v>
      </c>
      <c r="M142" s="5">
        <f t="shared" si="270"/>
        <v>20.10443111</v>
      </c>
      <c r="N142" s="7">
        <f t="shared" si="271"/>
        <v>31850</v>
      </c>
      <c r="O142" s="7">
        <f t="shared" si="272"/>
        <v>2814</v>
      </c>
      <c r="P142" s="7">
        <f t="shared" si="273"/>
        <v>34664</v>
      </c>
      <c r="Q142" s="8">
        <f t="shared" si="274"/>
        <v>0.03164583649</v>
      </c>
      <c r="R142" s="8">
        <f t="shared" si="275"/>
        <v>0.185917983</v>
      </c>
      <c r="S142" s="8">
        <f t="shared" si="276"/>
        <v>0.01642616025</v>
      </c>
      <c r="T142" s="8">
        <f t="shared" si="277"/>
        <v>1.000023486</v>
      </c>
      <c r="U142" s="7">
        <f t="shared" si="278"/>
        <v>27695</v>
      </c>
      <c r="V142" s="7">
        <f t="shared" si="279"/>
        <v>6969</v>
      </c>
      <c r="W142" s="7">
        <f t="shared" si="280"/>
        <v>34664</v>
      </c>
      <c r="X142" s="8">
        <f t="shared" si="281"/>
        <v>0.002946764911</v>
      </c>
      <c r="Y142" s="8">
        <f t="shared" si="282"/>
        <v>0.2032310908</v>
      </c>
      <c r="Z142" s="8">
        <f t="shared" si="283"/>
        <v>0.05113982568</v>
      </c>
      <c r="AA142" s="8">
        <f t="shared" si="284"/>
        <v>1.000022986</v>
      </c>
    </row>
    <row r="143" ht="15.75" customHeight="1">
      <c r="B143" s="5" t="s">
        <v>123</v>
      </c>
      <c r="C143" s="5" t="s">
        <v>126</v>
      </c>
      <c r="D143" s="6">
        <v>8218.0</v>
      </c>
      <c r="E143" s="6">
        <v>34899.0</v>
      </c>
      <c r="F143" s="6">
        <v>4386.0</v>
      </c>
      <c r="G143" s="5">
        <f t="shared" si="267"/>
        <v>12.56769535</v>
      </c>
      <c r="H143" s="5">
        <v>122.0</v>
      </c>
      <c r="I143" s="5">
        <f t="shared" si="268"/>
        <v>0.3495802172</v>
      </c>
      <c r="J143" s="6">
        <v>27164.0</v>
      </c>
      <c r="K143" s="5">
        <f t="shared" si="269"/>
        <v>77.83604115</v>
      </c>
      <c r="L143" s="6">
        <v>7735.0</v>
      </c>
      <c r="M143" s="5">
        <f t="shared" si="270"/>
        <v>22.16395885</v>
      </c>
      <c r="N143" s="7">
        <f t="shared" si="271"/>
        <v>30391</v>
      </c>
      <c r="O143" s="7">
        <f t="shared" si="272"/>
        <v>4508</v>
      </c>
      <c r="P143" s="7">
        <f t="shared" si="273"/>
        <v>34899</v>
      </c>
      <c r="Q143" s="8">
        <f t="shared" si="274"/>
        <v>0.03534293006</v>
      </c>
      <c r="R143" s="8">
        <f t="shared" si="275"/>
        <v>0.2822815285</v>
      </c>
      <c r="S143" s="8">
        <f t="shared" si="276"/>
        <v>0.04187177555</v>
      </c>
      <c r="T143" s="8">
        <f t="shared" si="277"/>
        <v>1.000020566</v>
      </c>
      <c r="U143" s="7">
        <f t="shared" si="278"/>
        <v>27164</v>
      </c>
      <c r="V143" s="7">
        <f t="shared" si="279"/>
        <v>7735</v>
      </c>
      <c r="W143" s="7">
        <f t="shared" si="280"/>
        <v>34899</v>
      </c>
      <c r="X143" s="8">
        <f t="shared" si="281"/>
        <v>0.0135279107</v>
      </c>
      <c r="Y143" s="8">
        <f t="shared" si="282"/>
        <v>0.2197546367</v>
      </c>
      <c r="Z143" s="8">
        <f t="shared" si="283"/>
        <v>0.0625755454</v>
      </c>
      <c r="AA143" s="8">
        <f t="shared" si="284"/>
        <v>1.000022358</v>
      </c>
    </row>
    <row r="144" ht="15.75" customHeight="1">
      <c r="N144" s="7">
        <f t="shared" ref="N144:S144" si="285">SUM(N140:N143)</f>
        <v>119901</v>
      </c>
      <c r="O144" s="7">
        <f t="shared" si="285"/>
        <v>13907</v>
      </c>
      <c r="P144" s="7">
        <f t="shared" si="285"/>
        <v>133808</v>
      </c>
      <c r="Q144" s="9">
        <f t="shared" si="285"/>
        <v>0.1577341172</v>
      </c>
      <c r="R144" s="9">
        <f t="shared" si="285"/>
        <v>0.8872687606</v>
      </c>
      <c r="S144" s="9">
        <f t="shared" si="285"/>
        <v>0.1127312394</v>
      </c>
      <c r="T144" s="9">
        <f t="shared" si="277"/>
        <v>1.000000842</v>
      </c>
      <c r="U144" s="7">
        <f t="shared" ref="U144:Z144" si="286">SUM(U140:U143)</f>
        <v>106411</v>
      </c>
      <c r="V144" s="7">
        <f t="shared" si="286"/>
        <v>27397</v>
      </c>
      <c r="W144" s="7">
        <f t="shared" si="286"/>
        <v>133808</v>
      </c>
      <c r="X144" s="9">
        <f t="shared" si="286"/>
        <v>0.0270558214</v>
      </c>
      <c r="Y144" s="9">
        <f t="shared" si="286"/>
        <v>0.7947487633</v>
      </c>
      <c r="Z144" s="9">
        <f t="shared" si="286"/>
        <v>0.2052512367</v>
      </c>
      <c r="AA144" s="9">
        <f t="shared" si="284"/>
        <v>1.000001534</v>
      </c>
    </row>
    <row r="145" ht="15.75" customHeight="1"/>
    <row r="146" ht="15.75" customHeight="1"/>
    <row r="147" ht="15.75" customHeight="1">
      <c r="B147" s="1" t="s">
        <v>0</v>
      </c>
      <c r="C147" s="1" t="s">
        <v>2</v>
      </c>
      <c r="D147" s="1" t="s">
        <v>3</v>
      </c>
      <c r="E147" s="1" t="s">
        <v>4</v>
      </c>
      <c r="F147" s="1" t="s">
        <v>5</v>
      </c>
      <c r="G147" s="1" t="s">
        <v>6</v>
      </c>
      <c r="H147" s="1" t="s">
        <v>7</v>
      </c>
      <c r="I147" s="1" t="s">
        <v>8</v>
      </c>
      <c r="J147" s="1" t="s">
        <v>9</v>
      </c>
      <c r="K147" s="1" t="s">
        <v>10</v>
      </c>
      <c r="L147" s="1" t="s">
        <v>11</v>
      </c>
      <c r="M147" s="1" t="s">
        <v>12</v>
      </c>
      <c r="N147" s="10" t="s">
        <v>13</v>
      </c>
      <c r="O147" s="10" t="s">
        <v>14</v>
      </c>
      <c r="P147" s="10" t="s">
        <v>15</v>
      </c>
      <c r="Q147" s="10" t="s">
        <v>16</v>
      </c>
      <c r="R147" s="10" t="s">
        <v>17</v>
      </c>
      <c r="S147" s="10" t="s">
        <v>18</v>
      </c>
      <c r="T147" s="10" t="s">
        <v>19</v>
      </c>
      <c r="U147" s="10" t="s">
        <v>20</v>
      </c>
      <c r="V147" s="10" t="s">
        <v>21</v>
      </c>
      <c r="W147" s="10" t="s">
        <v>15</v>
      </c>
      <c r="X147" s="10" t="s">
        <v>16</v>
      </c>
      <c r="Y147" s="10" t="s">
        <v>17</v>
      </c>
      <c r="Z147" s="10" t="s">
        <v>18</v>
      </c>
      <c r="AA147" s="10" t="s">
        <v>19</v>
      </c>
    </row>
    <row r="148" ht="15.75" customHeight="1">
      <c r="B148" s="5" t="s">
        <v>127</v>
      </c>
      <c r="C148" s="5" t="s">
        <v>128</v>
      </c>
      <c r="D148" s="6">
        <v>5841.0</v>
      </c>
      <c r="E148" s="6">
        <v>30615.0</v>
      </c>
      <c r="F148" s="6">
        <v>2034.0</v>
      </c>
      <c r="G148" s="5">
        <f t="shared" ref="G148:G152" si="287">(F148/E148)*100</f>
        <v>6.643802058</v>
      </c>
      <c r="H148" s="5">
        <v>130.0</v>
      </c>
      <c r="I148" s="5">
        <f t="shared" ref="I148:I152" si="288">(H148/E148)*100</f>
        <v>0.4246284501</v>
      </c>
      <c r="J148" s="6">
        <v>23416.0</v>
      </c>
      <c r="K148" s="5">
        <f t="shared" ref="K148:K152" si="289">(J148/E148)*100</f>
        <v>76.48538298</v>
      </c>
      <c r="L148" s="6">
        <v>7199.0</v>
      </c>
      <c r="M148" s="5">
        <f t="shared" ref="M148:M152" si="290">(L148/E148)*100</f>
        <v>23.51461702</v>
      </c>
      <c r="N148" s="7">
        <f t="shared" ref="N148:N152" si="291">E148-F148-H148</f>
        <v>28451</v>
      </c>
      <c r="O148" s="7">
        <f t="shared" ref="O148:O152" si="292">F148+H148</f>
        <v>2164</v>
      </c>
      <c r="P148" s="7">
        <f t="shared" ref="P148:P152" si="293">E148</f>
        <v>30615</v>
      </c>
      <c r="Q148" s="8">
        <f t="shared" ref="Q148:Q152" si="294">ABS((N148/$N$153)-(O148/$O$153))*0.5</f>
        <v>0.01846474504</v>
      </c>
      <c r="R148" s="8">
        <f t="shared" ref="R148:R152" si="295">(O148*N148)/($O$153*P148)</f>
        <v>0.2030737316</v>
      </c>
      <c r="S148" s="8">
        <f t="shared" ref="S148:S152" si="296">(O148*O148)/($O$153*P148)</f>
        <v>0.01544590894</v>
      </c>
      <c r="T148" s="8">
        <f t="shared" ref="T148:T153" si="297">(R148-P148)/(1-P148)</f>
        <v>1.000026031</v>
      </c>
      <c r="U148" s="7">
        <f t="shared" ref="U148:U152" si="298">J148</f>
        <v>23416</v>
      </c>
      <c r="V148" s="7">
        <f t="shared" ref="V148:V152" si="299">L148</f>
        <v>7199</v>
      </c>
      <c r="W148" s="7">
        <f t="shared" ref="W148:W152" si="300">J148+L148</f>
        <v>30615</v>
      </c>
      <c r="X148" s="8">
        <f t="shared" ref="X148:X152" si="301">ABS((U148/$U$153)-(V148/$V$153))*0.5</f>
        <v>0.02076212575</v>
      </c>
      <c r="Y148" s="8">
        <f t="shared" ref="Y148:Y152" si="302">(V148*U148)/($V$153*W148)</f>
        <v>0.1177264271</v>
      </c>
      <c r="Z148" s="8">
        <f t="shared" ref="Z148:Z152" si="303">(V148*V148)/($V$153*W148)</f>
        <v>0.03619373713</v>
      </c>
      <c r="AA148" s="8">
        <f t="shared" ref="AA148:AA153" si="304">(Y148-W148)/(1-W148)</f>
        <v>1.000028819</v>
      </c>
    </row>
    <row r="149" ht="15.75" customHeight="1">
      <c r="B149" s="5" t="s">
        <v>127</v>
      </c>
      <c r="C149" s="5" t="s">
        <v>129</v>
      </c>
      <c r="D149" s="6">
        <v>6722.0</v>
      </c>
      <c r="E149" s="6">
        <v>35729.0</v>
      </c>
      <c r="F149" s="5">
        <v>678.0</v>
      </c>
      <c r="G149" s="5">
        <f t="shared" si="287"/>
        <v>1.897618181</v>
      </c>
      <c r="H149" s="5">
        <v>40.0</v>
      </c>
      <c r="I149" s="5">
        <f t="shared" si="288"/>
        <v>0.111953875</v>
      </c>
      <c r="J149" s="6">
        <v>27327.0</v>
      </c>
      <c r="K149" s="5">
        <f t="shared" si="289"/>
        <v>76.48408856</v>
      </c>
      <c r="L149" s="6">
        <v>8402.0</v>
      </c>
      <c r="M149" s="5">
        <f t="shared" si="290"/>
        <v>23.51591144</v>
      </c>
      <c r="N149" s="7">
        <f t="shared" si="291"/>
        <v>35011</v>
      </c>
      <c r="O149" s="8">
        <f t="shared" si="292"/>
        <v>718</v>
      </c>
      <c r="P149" s="7">
        <f t="shared" si="293"/>
        <v>35729</v>
      </c>
      <c r="Q149" s="8">
        <f t="shared" si="294"/>
        <v>0.07547822371</v>
      </c>
      <c r="R149" s="8">
        <f t="shared" si="295"/>
        <v>0.07104627614</v>
      </c>
      <c r="S149" s="8">
        <f t="shared" si="296"/>
        <v>0.001457005692</v>
      </c>
      <c r="T149" s="8">
        <f t="shared" si="297"/>
        <v>1.000026001</v>
      </c>
      <c r="U149" s="7">
        <f t="shared" si="298"/>
        <v>27327</v>
      </c>
      <c r="V149" s="7">
        <f t="shared" si="299"/>
        <v>8402</v>
      </c>
      <c r="W149" s="7">
        <f t="shared" si="300"/>
        <v>35729</v>
      </c>
      <c r="X149" s="8">
        <f t="shared" si="301"/>
        <v>0.02422340473</v>
      </c>
      <c r="Y149" s="8">
        <f t="shared" si="302"/>
        <v>0.137396958</v>
      </c>
      <c r="Z149" s="8">
        <f t="shared" si="303"/>
        <v>0.04224427272</v>
      </c>
      <c r="AA149" s="8">
        <f t="shared" si="304"/>
        <v>1.000024144</v>
      </c>
    </row>
    <row r="150" ht="15.75" customHeight="1">
      <c r="B150" s="5" t="s">
        <v>127</v>
      </c>
      <c r="C150" s="5" t="s">
        <v>130</v>
      </c>
      <c r="D150" s="6">
        <v>7263.0</v>
      </c>
      <c r="E150" s="6">
        <v>37129.0</v>
      </c>
      <c r="F150" s="5">
        <v>802.0</v>
      </c>
      <c r="G150" s="5">
        <f t="shared" si="287"/>
        <v>2.160036629</v>
      </c>
      <c r="H150" s="5">
        <v>21.0</v>
      </c>
      <c r="I150" s="5">
        <f t="shared" si="288"/>
        <v>0.05655956261</v>
      </c>
      <c r="J150" s="6">
        <v>22527.0</v>
      </c>
      <c r="K150" s="5">
        <f t="shared" si="289"/>
        <v>60.6722508</v>
      </c>
      <c r="L150" s="6">
        <v>14602.0</v>
      </c>
      <c r="M150" s="5">
        <f t="shared" si="290"/>
        <v>39.3277492</v>
      </c>
      <c r="N150" s="7">
        <f t="shared" si="291"/>
        <v>36306</v>
      </c>
      <c r="O150" s="8">
        <f t="shared" si="292"/>
        <v>823</v>
      </c>
      <c r="P150" s="7">
        <f t="shared" si="293"/>
        <v>37129</v>
      </c>
      <c r="Q150" s="8">
        <f t="shared" si="294"/>
        <v>0.07430950604</v>
      </c>
      <c r="R150" s="8">
        <f t="shared" si="295"/>
        <v>0.08126400216</v>
      </c>
      <c r="S150" s="8">
        <f t="shared" si="296"/>
        <v>0.001842127301</v>
      </c>
      <c r="T150" s="8">
        <f t="shared" si="297"/>
        <v>1.000024745</v>
      </c>
      <c r="U150" s="7">
        <f t="shared" si="298"/>
        <v>22527</v>
      </c>
      <c r="V150" s="7">
        <f t="shared" si="299"/>
        <v>14602</v>
      </c>
      <c r="W150" s="7">
        <f t="shared" si="300"/>
        <v>37129</v>
      </c>
      <c r="X150" s="8">
        <f t="shared" si="301"/>
        <v>0.06208886678</v>
      </c>
      <c r="Y150" s="8">
        <f t="shared" si="302"/>
        <v>0.1894199838</v>
      </c>
      <c r="Z150" s="8">
        <f t="shared" si="303"/>
        <v>0.1227820217</v>
      </c>
      <c r="AA150" s="8">
        <f t="shared" si="304"/>
        <v>1.000021832</v>
      </c>
    </row>
    <row r="151" ht="15.75" customHeight="1">
      <c r="B151" s="5" t="s">
        <v>127</v>
      </c>
      <c r="C151" s="5" t="s">
        <v>131</v>
      </c>
      <c r="D151" s="6">
        <v>8247.0</v>
      </c>
      <c r="E151" s="6">
        <v>40798.0</v>
      </c>
      <c r="F151" s="6">
        <v>3055.0</v>
      </c>
      <c r="G151" s="5">
        <f t="shared" si="287"/>
        <v>7.488112162</v>
      </c>
      <c r="H151" s="5">
        <v>196.0</v>
      </c>
      <c r="I151" s="5">
        <f t="shared" si="288"/>
        <v>0.4804157067</v>
      </c>
      <c r="J151" s="6">
        <v>28625.0</v>
      </c>
      <c r="K151" s="5">
        <f t="shared" si="289"/>
        <v>70.16275308</v>
      </c>
      <c r="L151" s="6">
        <v>12173.0</v>
      </c>
      <c r="M151" s="5">
        <f t="shared" si="290"/>
        <v>29.83724692</v>
      </c>
      <c r="N151" s="7">
        <f t="shared" si="291"/>
        <v>37547</v>
      </c>
      <c r="O151" s="7">
        <f t="shared" si="292"/>
        <v>3251</v>
      </c>
      <c r="P151" s="7">
        <f t="shared" si="293"/>
        <v>40798</v>
      </c>
      <c r="Q151" s="8">
        <f t="shared" si="294"/>
        <v>0.04431923129</v>
      </c>
      <c r="R151" s="8">
        <f t="shared" si="295"/>
        <v>0.3021249277</v>
      </c>
      <c r="S151" s="8">
        <f t="shared" si="296"/>
        <v>0.02615943058</v>
      </c>
      <c r="T151" s="8">
        <f t="shared" si="297"/>
        <v>1.000017106</v>
      </c>
      <c r="U151" s="7">
        <f t="shared" si="298"/>
        <v>28625</v>
      </c>
      <c r="V151" s="7">
        <f t="shared" si="299"/>
        <v>12173</v>
      </c>
      <c r="W151" s="7">
        <f t="shared" si="300"/>
        <v>40798</v>
      </c>
      <c r="X151" s="8">
        <f t="shared" si="301"/>
        <v>0.01067308204</v>
      </c>
      <c r="Y151" s="8">
        <f t="shared" si="302"/>
        <v>0.1826112748</v>
      </c>
      <c r="Z151" s="8">
        <f t="shared" si="303"/>
        <v>0.07765684009</v>
      </c>
      <c r="AA151" s="8">
        <f t="shared" si="304"/>
        <v>1.000020036</v>
      </c>
    </row>
    <row r="152" ht="15.75" customHeight="1">
      <c r="B152" s="5" t="s">
        <v>127</v>
      </c>
      <c r="C152" s="5" t="s">
        <v>132</v>
      </c>
      <c r="D152" s="6">
        <v>4949.0</v>
      </c>
      <c r="E152" s="6">
        <v>22309.0</v>
      </c>
      <c r="F152" s="6">
        <v>2848.0</v>
      </c>
      <c r="G152" s="5">
        <f t="shared" si="287"/>
        <v>12.76614819</v>
      </c>
      <c r="H152" s="5">
        <v>99.0</v>
      </c>
      <c r="I152" s="5">
        <f t="shared" si="288"/>
        <v>0.4437670895</v>
      </c>
      <c r="J152" s="6">
        <v>17914.0</v>
      </c>
      <c r="K152" s="5">
        <f t="shared" si="289"/>
        <v>80.29943072</v>
      </c>
      <c r="L152" s="6">
        <v>4395.0</v>
      </c>
      <c r="M152" s="5">
        <f t="shared" si="290"/>
        <v>19.70056928</v>
      </c>
      <c r="N152" s="7">
        <f t="shared" si="291"/>
        <v>19362</v>
      </c>
      <c r="O152" s="7">
        <f t="shared" si="292"/>
        <v>2947</v>
      </c>
      <c r="P152" s="7">
        <f t="shared" si="293"/>
        <v>22309</v>
      </c>
      <c r="Q152" s="8">
        <f t="shared" si="294"/>
        <v>0.08700375342</v>
      </c>
      <c r="R152" s="8">
        <f t="shared" si="295"/>
        <v>0.2582756535</v>
      </c>
      <c r="S152" s="8">
        <f t="shared" si="296"/>
        <v>0.03931093642</v>
      </c>
      <c r="T152" s="8">
        <f t="shared" si="297"/>
        <v>1.000033249</v>
      </c>
      <c r="U152" s="7">
        <f t="shared" si="298"/>
        <v>17914</v>
      </c>
      <c r="V152" s="7">
        <f t="shared" si="299"/>
        <v>4395</v>
      </c>
      <c r="W152" s="7">
        <f t="shared" si="300"/>
        <v>22309</v>
      </c>
      <c r="X152" s="8">
        <f t="shared" si="301"/>
        <v>0.02777641835</v>
      </c>
      <c r="Y152" s="8">
        <f t="shared" si="302"/>
        <v>0.07545615831</v>
      </c>
      <c r="Z152" s="8">
        <f t="shared" si="303"/>
        <v>0.01851232644</v>
      </c>
      <c r="AA152" s="8">
        <f t="shared" si="304"/>
        <v>1.000041444</v>
      </c>
    </row>
    <row r="153" ht="15.75" customHeight="1">
      <c r="N153" s="7">
        <f t="shared" ref="N153:S153" si="305">SUM(N148:N152)</f>
        <v>156677</v>
      </c>
      <c r="O153" s="7">
        <f t="shared" si="305"/>
        <v>9903</v>
      </c>
      <c r="P153" s="7">
        <f t="shared" si="305"/>
        <v>166580</v>
      </c>
      <c r="Q153" s="9">
        <f t="shared" si="305"/>
        <v>0.2995754595</v>
      </c>
      <c r="R153" s="9">
        <f t="shared" si="305"/>
        <v>0.9157845911</v>
      </c>
      <c r="S153" s="9">
        <f t="shared" si="305"/>
        <v>0.08421540892</v>
      </c>
      <c r="T153" s="9">
        <f t="shared" si="297"/>
        <v>1.000000506</v>
      </c>
      <c r="U153" s="7">
        <f t="shared" ref="U153:Z153" si="306">SUM(U148:U152)</f>
        <v>119809</v>
      </c>
      <c r="V153" s="7">
        <f t="shared" si="306"/>
        <v>46771</v>
      </c>
      <c r="W153" s="7">
        <f t="shared" si="306"/>
        <v>166580</v>
      </c>
      <c r="X153" s="9">
        <f t="shared" si="306"/>
        <v>0.1455238976</v>
      </c>
      <c r="Y153" s="9">
        <f t="shared" si="306"/>
        <v>0.7026108019</v>
      </c>
      <c r="Z153" s="9">
        <f t="shared" si="306"/>
        <v>0.2973891981</v>
      </c>
      <c r="AA153" s="9">
        <f t="shared" si="304"/>
        <v>1.000001785</v>
      </c>
    </row>
    <row r="154" ht="15.75" customHeight="1"/>
    <row r="155" ht="15.75" customHeight="1"/>
    <row r="156" ht="15.75" customHeight="1">
      <c r="B156" s="1" t="s">
        <v>0</v>
      </c>
      <c r="C156" s="1" t="s">
        <v>2</v>
      </c>
      <c r="D156" s="1" t="s">
        <v>3</v>
      </c>
      <c r="E156" s="1" t="s">
        <v>4</v>
      </c>
      <c r="F156" s="1" t="s">
        <v>5</v>
      </c>
      <c r="G156" s="1" t="s">
        <v>6</v>
      </c>
      <c r="H156" s="1" t="s">
        <v>7</v>
      </c>
      <c r="I156" s="1" t="s">
        <v>8</v>
      </c>
      <c r="J156" s="1" t="s">
        <v>9</v>
      </c>
      <c r="K156" s="1" t="s">
        <v>10</v>
      </c>
      <c r="L156" s="1" t="s">
        <v>11</v>
      </c>
      <c r="M156" s="1" t="s">
        <v>12</v>
      </c>
      <c r="N156" s="10" t="s">
        <v>13</v>
      </c>
      <c r="O156" s="10" t="s">
        <v>14</v>
      </c>
      <c r="P156" s="10" t="s">
        <v>15</v>
      </c>
      <c r="Q156" s="10" t="s">
        <v>16</v>
      </c>
      <c r="R156" s="10" t="s">
        <v>17</v>
      </c>
      <c r="S156" s="10" t="s">
        <v>18</v>
      </c>
      <c r="T156" s="10" t="s">
        <v>19</v>
      </c>
      <c r="U156" s="10" t="s">
        <v>20</v>
      </c>
      <c r="V156" s="10" t="s">
        <v>21</v>
      </c>
      <c r="W156" s="10" t="s">
        <v>15</v>
      </c>
      <c r="X156" s="10" t="s">
        <v>16</v>
      </c>
      <c r="Y156" s="10" t="s">
        <v>17</v>
      </c>
      <c r="Z156" s="10" t="s">
        <v>18</v>
      </c>
      <c r="AA156" s="10" t="s">
        <v>19</v>
      </c>
    </row>
    <row r="157" ht="15.75" customHeight="1">
      <c r="B157" s="5" t="s">
        <v>133</v>
      </c>
      <c r="C157" s="5" t="s">
        <v>134</v>
      </c>
      <c r="D157" s="6">
        <v>19378.0</v>
      </c>
      <c r="E157" s="6">
        <v>78284.0</v>
      </c>
      <c r="F157" s="6">
        <v>5492.0</v>
      </c>
      <c r="G157" s="5">
        <f>(F157/E157)*100</f>
        <v>7.015482091</v>
      </c>
      <c r="H157" s="6">
        <v>2010.0</v>
      </c>
      <c r="I157" s="5">
        <f>(H157/E157)*100</f>
        <v>2.567574472</v>
      </c>
      <c r="J157" s="6">
        <v>56613.0</v>
      </c>
      <c r="K157" s="5">
        <f>(J157/E157)*100</f>
        <v>72.31745951</v>
      </c>
      <c r="L157" s="6">
        <v>21671.0</v>
      </c>
      <c r="M157" s="5">
        <f>(L157/E157)*100</f>
        <v>27.68254049</v>
      </c>
      <c r="N157" s="7">
        <f>E157-F157-H157</f>
        <v>70782</v>
      </c>
      <c r="O157" s="7">
        <f>F157+H157</f>
        <v>7502</v>
      </c>
      <c r="P157" s="7">
        <f>E157</f>
        <v>78284</v>
      </c>
      <c r="Q157" s="8">
        <f>ABS((N157/$N$158)-(O157/$O$158))*0.5</f>
        <v>0</v>
      </c>
      <c r="R157" s="8">
        <f>(O157*N157)/($O$158*P157)</f>
        <v>0.9041694344</v>
      </c>
      <c r="S157" s="8">
        <f>(O157*O157)/($O$158*P157)</f>
        <v>0.09583056563</v>
      </c>
      <c r="T157" s="8">
        <f t="shared" ref="T157:T158" si="308">(R157-P157)/(1-P157)</f>
        <v>1.000001224</v>
      </c>
      <c r="U157" s="7">
        <f>J157</f>
        <v>56613</v>
      </c>
      <c r="V157" s="7">
        <f>L157</f>
        <v>21671</v>
      </c>
      <c r="W157" s="7">
        <f>J157+L157</f>
        <v>78284</v>
      </c>
      <c r="X157" s="8">
        <f>ABS((U157/$U$158)-(V157/$V$158))*0.5</f>
        <v>0</v>
      </c>
      <c r="Y157" s="8">
        <f>(V157*U157)/($V$158*W157)</f>
        <v>0.7231745951</v>
      </c>
      <c r="Z157" s="8">
        <f>(V157*V157)/($V$158*W157)</f>
        <v>0.2768254049</v>
      </c>
      <c r="AA157" s="8">
        <f t="shared" ref="AA157:AA158" si="310">(Y157-W157)/(1-W157)</f>
        <v>1.000003536</v>
      </c>
    </row>
    <row r="158" ht="15.75" customHeight="1">
      <c r="N158" s="7">
        <f t="shared" ref="N158:S158" si="307">SUM(N157)</f>
        <v>70782</v>
      </c>
      <c r="O158" s="7">
        <f t="shared" si="307"/>
        <v>7502</v>
      </c>
      <c r="P158" s="7">
        <f t="shared" si="307"/>
        <v>78284</v>
      </c>
      <c r="Q158" s="9">
        <f t="shared" si="307"/>
        <v>0</v>
      </c>
      <c r="R158" s="9">
        <f t="shared" si="307"/>
        <v>0.9041694344</v>
      </c>
      <c r="S158" s="9">
        <f t="shared" si="307"/>
        <v>0.09583056563</v>
      </c>
      <c r="T158" s="9">
        <f t="shared" si="308"/>
        <v>1.000001224</v>
      </c>
      <c r="U158" s="7">
        <f t="shared" ref="U158:Z158" si="309">SUM(U157)</f>
        <v>56613</v>
      </c>
      <c r="V158" s="7">
        <f t="shared" si="309"/>
        <v>21671</v>
      </c>
      <c r="W158" s="7">
        <f t="shared" si="309"/>
        <v>78284</v>
      </c>
      <c r="X158" s="9">
        <f t="shared" si="309"/>
        <v>0</v>
      </c>
      <c r="Y158" s="9">
        <f t="shared" si="309"/>
        <v>0.7231745951</v>
      </c>
      <c r="Z158" s="9">
        <f t="shared" si="309"/>
        <v>0.2768254049</v>
      </c>
      <c r="AA158" s="9">
        <f t="shared" si="310"/>
        <v>1.000003536</v>
      </c>
    </row>
    <row r="159" ht="15.75" customHeight="1"/>
    <row r="160" ht="15.75" customHeight="1"/>
    <row r="161" ht="15.75" customHeight="1">
      <c r="B161" s="1" t="s">
        <v>0</v>
      </c>
      <c r="C161" s="1" t="s">
        <v>2</v>
      </c>
      <c r="D161" s="1" t="s">
        <v>3</v>
      </c>
      <c r="E161" s="1" t="s">
        <v>4</v>
      </c>
      <c r="F161" s="1" t="s">
        <v>5</v>
      </c>
      <c r="G161" s="1" t="s">
        <v>6</v>
      </c>
      <c r="H161" s="1" t="s">
        <v>7</v>
      </c>
      <c r="I161" s="1" t="s">
        <v>8</v>
      </c>
      <c r="J161" s="1" t="s">
        <v>9</v>
      </c>
      <c r="K161" s="1" t="s">
        <v>10</v>
      </c>
      <c r="L161" s="1" t="s">
        <v>11</v>
      </c>
      <c r="M161" s="1" t="s">
        <v>12</v>
      </c>
      <c r="N161" s="10" t="s">
        <v>13</v>
      </c>
      <c r="O161" s="10" t="s">
        <v>14</v>
      </c>
      <c r="P161" s="10" t="s">
        <v>15</v>
      </c>
      <c r="Q161" s="10" t="s">
        <v>16</v>
      </c>
      <c r="R161" s="10" t="s">
        <v>17</v>
      </c>
      <c r="S161" s="10" t="s">
        <v>18</v>
      </c>
      <c r="T161" s="10" t="s">
        <v>19</v>
      </c>
      <c r="U161" s="10" t="s">
        <v>20</v>
      </c>
      <c r="V161" s="10" t="s">
        <v>21</v>
      </c>
      <c r="W161" s="10" t="s">
        <v>15</v>
      </c>
      <c r="X161" s="10" t="s">
        <v>16</v>
      </c>
      <c r="Y161" s="10" t="s">
        <v>17</v>
      </c>
      <c r="Z161" s="10" t="s">
        <v>18</v>
      </c>
      <c r="AA161" s="10" t="s">
        <v>19</v>
      </c>
    </row>
    <row r="162" ht="15.75" customHeight="1">
      <c r="B162" s="5" t="s">
        <v>135</v>
      </c>
      <c r="C162" s="5" t="s">
        <v>136</v>
      </c>
      <c r="D162" s="6">
        <v>13135.0</v>
      </c>
      <c r="E162" s="6">
        <v>58278.0</v>
      </c>
      <c r="F162" s="6">
        <v>5222.0</v>
      </c>
      <c r="G162" s="5">
        <f t="shared" ref="G162:G169" si="311">(F162/E162)*100</f>
        <v>8.960499674</v>
      </c>
      <c r="H162" s="5">
        <v>663.0</v>
      </c>
      <c r="I162" s="5">
        <f t="shared" ref="I162:I169" si="312">(H162/E162)*100</f>
        <v>1.137650571</v>
      </c>
      <c r="J162" s="6">
        <v>36626.0</v>
      </c>
      <c r="K162" s="5">
        <f t="shared" ref="K162:K169" si="313">(J162/E162)*100</f>
        <v>62.84704348</v>
      </c>
      <c r="L162" s="6">
        <v>21652.0</v>
      </c>
      <c r="M162" s="5">
        <f t="shared" ref="M162:M169" si="314">(L162/E162)*100</f>
        <v>37.15295652</v>
      </c>
      <c r="N162" s="7">
        <f t="shared" ref="N162:N169" si="315">E162-F162-H162</f>
        <v>52393</v>
      </c>
      <c r="O162" s="7">
        <f t="shared" ref="O162:O169" si="316">F162+H162</f>
        <v>5885</v>
      </c>
      <c r="P162" s="7">
        <f t="shared" ref="P162:P169" si="317">E162</f>
        <v>58278</v>
      </c>
      <c r="Q162" s="8">
        <f t="shared" ref="Q162:Q169" si="318">ABS((N162/$N$170)-(O162/$O$170))*0.5</f>
        <v>0.003095373368</v>
      </c>
      <c r="R162" s="8">
        <f t="shared" ref="R162:R169" si="319">(O162*N162)/($O$170*P162)</f>
        <v>0.1125231047</v>
      </c>
      <c r="S162" s="8">
        <f t="shared" ref="S162:S169" si="320">(O162*O162)/($O$170*P162)</f>
        <v>0.01263906382</v>
      </c>
      <c r="T162" s="8">
        <f t="shared" ref="T162:T170" si="321">(R162-P162)/(1-P162)</f>
        <v>1.000015229</v>
      </c>
      <c r="U162" s="7">
        <f t="shared" ref="U162:U169" si="322">J162</f>
        <v>36626</v>
      </c>
      <c r="V162" s="7">
        <f t="shared" ref="V162:V169" si="323">L162</f>
        <v>21652</v>
      </c>
      <c r="W162" s="7">
        <f t="shared" ref="W162:W169" si="324">J162+L162</f>
        <v>58278</v>
      </c>
      <c r="X162" s="8">
        <f t="shared" ref="X162:X169" si="325">ABS((U162/$U$170)-(V162/$V$170))*0.5</f>
        <v>0.0299053588</v>
      </c>
      <c r="Y162" s="8">
        <f t="shared" ref="Y162:Y169" si="326">(V162*U162)/($V$170*W162)</f>
        <v>0.1092281414</v>
      </c>
      <c r="Z162" s="8">
        <f t="shared" ref="Z162:Z169" si="327">(V162*V162)/($V$170*W162)</f>
        <v>0.0645718265</v>
      </c>
      <c r="AA162" s="8">
        <f t="shared" ref="AA162:AA170" si="328">(Y162-W162)/(1-W162)</f>
        <v>1.000015285</v>
      </c>
    </row>
    <row r="163" ht="15.75" customHeight="1">
      <c r="B163" s="5" t="s">
        <v>135</v>
      </c>
      <c r="C163" s="5" t="s">
        <v>137</v>
      </c>
      <c r="D163" s="6">
        <v>13491.0</v>
      </c>
      <c r="E163" s="6">
        <v>56774.0</v>
      </c>
      <c r="F163" s="6">
        <v>3841.0</v>
      </c>
      <c r="G163" s="5">
        <f t="shared" si="311"/>
        <v>6.765420791</v>
      </c>
      <c r="H163" s="5">
        <v>596.0</v>
      </c>
      <c r="I163" s="5">
        <f t="shared" si="312"/>
        <v>1.049776306</v>
      </c>
      <c r="J163" s="6">
        <v>39108.0</v>
      </c>
      <c r="K163" s="5">
        <f t="shared" si="313"/>
        <v>68.88364392</v>
      </c>
      <c r="L163" s="6">
        <v>17666.0</v>
      </c>
      <c r="M163" s="5">
        <f t="shared" si="314"/>
        <v>31.11635608</v>
      </c>
      <c r="N163" s="7">
        <f t="shared" si="315"/>
        <v>52337</v>
      </c>
      <c r="O163" s="7">
        <f t="shared" si="316"/>
        <v>4437</v>
      </c>
      <c r="P163" s="7">
        <f t="shared" si="317"/>
        <v>56774</v>
      </c>
      <c r="Q163" s="8">
        <f t="shared" si="318"/>
        <v>0.01842320599</v>
      </c>
      <c r="R163" s="8">
        <f t="shared" si="319"/>
        <v>0.08699121004</v>
      </c>
      <c r="S163" s="8">
        <f t="shared" si="320"/>
        <v>0.00737489728</v>
      </c>
      <c r="T163" s="8">
        <f t="shared" si="321"/>
        <v>1.000016082</v>
      </c>
      <c r="U163" s="7">
        <f t="shared" si="322"/>
        <v>39108</v>
      </c>
      <c r="V163" s="7">
        <f t="shared" si="323"/>
        <v>17666</v>
      </c>
      <c r="W163" s="7">
        <f t="shared" si="324"/>
        <v>56774</v>
      </c>
      <c r="X163" s="8">
        <f t="shared" si="325"/>
        <v>0.01004530472</v>
      </c>
      <c r="Y163" s="8">
        <f t="shared" si="326"/>
        <v>0.09768008135</v>
      </c>
      <c r="Z163" s="8">
        <f t="shared" si="327"/>
        <v>0.04412438164</v>
      </c>
      <c r="AA163" s="8">
        <f t="shared" si="328"/>
        <v>1.000015893</v>
      </c>
    </row>
    <row r="164" ht="15.75" customHeight="1">
      <c r="B164" s="5" t="s">
        <v>135</v>
      </c>
      <c r="C164" s="5" t="s">
        <v>138</v>
      </c>
      <c r="D164" s="6">
        <v>12356.0</v>
      </c>
      <c r="E164" s="6">
        <v>48437.0</v>
      </c>
      <c r="F164" s="6">
        <v>3918.0</v>
      </c>
      <c r="G164" s="5">
        <f t="shared" si="311"/>
        <v>8.088857691</v>
      </c>
      <c r="H164" s="5">
        <v>679.0</v>
      </c>
      <c r="I164" s="5">
        <f t="shared" si="312"/>
        <v>1.401820922</v>
      </c>
      <c r="J164" s="6">
        <v>35903.0</v>
      </c>
      <c r="K164" s="5">
        <f t="shared" si="313"/>
        <v>74.12308772</v>
      </c>
      <c r="L164" s="6">
        <v>12534.0</v>
      </c>
      <c r="M164" s="5">
        <f t="shared" si="314"/>
        <v>25.87691228</v>
      </c>
      <c r="N164" s="7">
        <f t="shared" si="315"/>
        <v>43840</v>
      </c>
      <c r="O164" s="7">
        <f t="shared" si="316"/>
        <v>4597</v>
      </c>
      <c r="P164" s="7">
        <f t="shared" si="317"/>
        <v>48437</v>
      </c>
      <c r="Q164" s="8">
        <f t="shared" si="318"/>
        <v>0.006070479521</v>
      </c>
      <c r="R164" s="8">
        <f t="shared" si="319"/>
        <v>0.08849004666</v>
      </c>
      <c r="S164" s="8">
        <f t="shared" si="320"/>
        <v>0.00927894034</v>
      </c>
      <c r="T164" s="8">
        <f t="shared" si="321"/>
        <v>1.000018819</v>
      </c>
      <c r="U164" s="7">
        <f t="shared" si="322"/>
        <v>35903</v>
      </c>
      <c r="V164" s="7">
        <f t="shared" si="323"/>
        <v>12534</v>
      </c>
      <c r="W164" s="7">
        <f t="shared" si="324"/>
        <v>48437</v>
      </c>
      <c r="X164" s="8">
        <f t="shared" si="325"/>
        <v>0.005564522066</v>
      </c>
      <c r="Y164" s="8">
        <f t="shared" si="326"/>
        <v>0.07457527545</v>
      </c>
      <c r="Z164" s="8">
        <f t="shared" si="327"/>
        <v>0.02603477432</v>
      </c>
      <c r="AA164" s="8">
        <f t="shared" si="328"/>
        <v>1.000019106</v>
      </c>
    </row>
    <row r="165" ht="15.75" customHeight="1">
      <c r="B165" s="5" t="s">
        <v>135</v>
      </c>
      <c r="C165" s="5" t="s">
        <v>139</v>
      </c>
      <c r="D165" s="6">
        <v>14016.0</v>
      </c>
      <c r="E165" s="6">
        <v>55187.0</v>
      </c>
      <c r="F165" s="6">
        <v>3726.0</v>
      </c>
      <c r="G165" s="5">
        <f t="shared" si="311"/>
        <v>6.751590048</v>
      </c>
      <c r="H165" s="6">
        <v>1382.0</v>
      </c>
      <c r="I165" s="5">
        <f t="shared" si="312"/>
        <v>2.504212949</v>
      </c>
      <c r="J165" s="6">
        <v>40296.0</v>
      </c>
      <c r="K165" s="5">
        <f t="shared" si="313"/>
        <v>73.01719608</v>
      </c>
      <c r="L165" s="6">
        <v>14891.0</v>
      </c>
      <c r="M165" s="5">
        <f t="shared" si="314"/>
        <v>26.98280392</v>
      </c>
      <c r="N165" s="7">
        <f t="shared" si="315"/>
        <v>50079</v>
      </c>
      <c r="O165" s="7">
        <f t="shared" si="316"/>
        <v>5108</v>
      </c>
      <c r="P165" s="7">
        <f t="shared" si="317"/>
        <v>55187</v>
      </c>
      <c r="Q165" s="8">
        <f t="shared" si="318"/>
        <v>0.00845731069</v>
      </c>
      <c r="R165" s="8">
        <f t="shared" si="319"/>
        <v>0.09858171341</v>
      </c>
      <c r="S165" s="8">
        <f t="shared" si="320"/>
        <v>0.01005522059</v>
      </c>
      <c r="T165" s="8">
        <f t="shared" si="321"/>
        <v>1.000016334</v>
      </c>
      <c r="U165" s="7">
        <f t="shared" si="322"/>
        <v>40296</v>
      </c>
      <c r="V165" s="7">
        <f t="shared" si="323"/>
        <v>14891</v>
      </c>
      <c r="W165" s="7">
        <f t="shared" si="324"/>
        <v>55187</v>
      </c>
      <c r="X165" s="8">
        <f t="shared" si="325"/>
        <v>0.002940793222</v>
      </c>
      <c r="Y165" s="8">
        <f t="shared" si="326"/>
        <v>0.08727717666</v>
      </c>
      <c r="Z165" s="8">
        <f t="shared" si="327"/>
        <v>0.03225244286</v>
      </c>
      <c r="AA165" s="8">
        <f t="shared" si="328"/>
        <v>1.000016539</v>
      </c>
    </row>
    <row r="166" ht="15.75" customHeight="1">
      <c r="B166" s="5" t="s">
        <v>135</v>
      </c>
      <c r="C166" s="5" t="s">
        <v>140</v>
      </c>
      <c r="D166" s="6">
        <v>13394.0</v>
      </c>
      <c r="E166" s="6">
        <v>52956.0</v>
      </c>
      <c r="F166" s="6">
        <v>3785.0</v>
      </c>
      <c r="G166" s="5">
        <f t="shared" si="311"/>
        <v>7.14744316</v>
      </c>
      <c r="H166" s="6">
        <v>1362.0</v>
      </c>
      <c r="I166" s="5">
        <f t="shared" si="312"/>
        <v>2.571946522</v>
      </c>
      <c r="J166" s="6">
        <v>37379.0</v>
      </c>
      <c r="K166" s="5">
        <f t="shared" si="313"/>
        <v>70.58501397</v>
      </c>
      <c r="L166" s="6">
        <v>15577.0</v>
      </c>
      <c r="M166" s="5">
        <f t="shared" si="314"/>
        <v>29.41498603</v>
      </c>
      <c r="N166" s="7">
        <f t="shared" si="315"/>
        <v>47809</v>
      </c>
      <c r="O166" s="7">
        <f t="shared" si="316"/>
        <v>5147</v>
      </c>
      <c r="P166" s="7">
        <f t="shared" si="317"/>
        <v>52956</v>
      </c>
      <c r="Q166" s="8">
        <f t="shared" si="318"/>
        <v>0.00519706035</v>
      </c>
      <c r="R166" s="8">
        <f t="shared" si="319"/>
        <v>0.09882692131</v>
      </c>
      <c r="S166" s="8">
        <f t="shared" si="320"/>
        <v>0.01063946462</v>
      </c>
      <c r="T166" s="8">
        <f t="shared" si="321"/>
        <v>1.000017018</v>
      </c>
      <c r="U166" s="7">
        <f t="shared" si="322"/>
        <v>37379</v>
      </c>
      <c r="V166" s="7">
        <f t="shared" si="323"/>
        <v>15577</v>
      </c>
      <c r="W166" s="7">
        <f t="shared" si="324"/>
        <v>52956</v>
      </c>
      <c r="X166" s="8">
        <f t="shared" si="325"/>
        <v>0.004351673601</v>
      </c>
      <c r="Y166" s="8">
        <f t="shared" si="326"/>
        <v>0.08825676374</v>
      </c>
      <c r="Z166" s="8">
        <f t="shared" si="327"/>
        <v>0.03677935763</v>
      </c>
      <c r="AA166" s="8">
        <f t="shared" si="328"/>
        <v>1.000017217</v>
      </c>
    </row>
    <row r="167" ht="15.75" customHeight="1">
      <c r="B167" s="5" t="s">
        <v>135</v>
      </c>
      <c r="C167" s="5" t="s">
        <v>141</v>
      </c>
      <c r="D167" s="6">
        <v>17160.0</v>
      </c>
      <c r="E167" s="6">
        <v>67032.0</v>
      </c>
      <c r="F167" s="6">
        <v>4766.0</v>
      </c>
      <c r="G167" s="5">
        <f t="shared" si="311"/>
        <v>7.110036997</v>
      </c>
      <c r="H167" s="5">
        <v>726.0</v>
      </c>
      <c r="I167" s="5">
        <f t="shared" si="312"/>
        <v>1.083064805</v>
      </c>
      <c r="J167" s="6">
        <v>49609.0</v>
      </c>
      <c r="K167" s="5">
        <f t="shared" si="313"/>
        <v>74.00793651</v>
      </c>
      <c r="L167" s="6">
        <v>17423.0</v>
      </c>
      <c r="M167" s="5">
        <f t="shared" si="314"/>
        <v>25.99206349</v>
      </c>
      <c r="N167" s="7">
        <f t="shared" si="315"/>
        <v>61540</v>
      </c>
      <c r="O167" s="7">
        <f t="shared" si="316"/>
        <v>5492</v>
      </c>
      <c r="P167" s="7">
        <f t="shared" si="317"/>
        <v>67032</v>
      </c>
      <c r="Q167" s="8">
        <f t="shared" si="318"/>
        <v>0.01874061934</v>
      </c>
      <c r="R167" s="8">
        <f t="shared" si="319"/>
        <v>0.1072339873</v>
      </c>
      <c r="S167" s="8">
        <f t="shared" si="320"/>
        <v>0.00956985795</v>
      </c>
      <c r="T167" s="8">
        <f t="shared" si="321"/>
        <v>1.000013319</v>
      </c>
      <c r="U167" s="7">
        <f t="shared" si="322"/>
        <v>49609</v>
      </c>
      <c r="V167" s="7">
        <f t="shared" si="323"/>
        <v>17423</v>
      </c>
      <c r="W167" s="7">
        <f t="shared" si="324"/>
        <v>67032</v>
      </c>
      <c r="X167" s="8">
        <f t="shared" si="325"/>
        <v>0.007270838225</v>
      </c>
      <c r="Y167" s="8">
        <f t="shared" si="326"/>
        <v>0.1035029923</v>
      </c>
      <c r="Z167" s="8">
        <f t="shared" si="327"/>
        <v>0.03635091686</v>
      </c>
      <c r="AA167" s="8">
        <f t="shared" si="328"/>
        <v>1.000013374</v>
      </c>
    </row>
    <row r="168" ht="15.75" customHeight="1">
      <c r="B168" s="5" t="s">
        <v>135</v>
      </c>
      <c r="C168" s="5" t="s">
        <v>135</v>
      </c>
      <c r="D168" s="6">
        <v>11323.0</v>
      </c>
      <c r="E168" s="6">
        <v>44990.0</v>
      </c>
      <c r="F168" s="6">
        <v>2989.0</v>
      </c>
      <c r="G168" s="5">
        <f t="shared" si="311"/>
        <v>6.6436986</v>
      </c>
      <c r="H168" s="5">
        <v>767.0</v>
      </c>
      <c r="I168" s="5">
        <f t="shared" si="312"/>
        <v>1.704823294</v>
      </c>
      <c r="J168" s="6">
        <v>33822.0</v>
      </c>
      <c r="K168" s="5">
        <f t="shared" si="313"/>
        <v>75.17670593</v>
      </c>
      <c r="L168" s="6">
        <v>11168.0</v>
      </c>
      <c r="M168" s="5">
        <f t="shared" si="314"/>
        <v>24.82329407</v>
      </c>
      <c r="N168" s="7">
        <f t="shared" si="315"/>
        <v>41234</v>
      </c>
      <c r="O168" s="7">
        <f t="shared" si="316"/>
        <v>3756</v>
      </c>
      <c r="P168" s="7">
        <f t="shared" si="317"/>
        <v>44990</v>
      </c>
      <c r="Q168" s="8">
        <f t="shared" si="318"/>
        <v>0.01174696057</v>
      </c>
      <c r="R168" s="8">
        <f t="shared" si="319"/>
        <v>0.07321358425</v>
      </c>
      <c r="S168" s="8">
        <f t="shared" si="320"/>
        <v>0.006669016405</v>
      </c>
      <c r="T168" s="8">
        <f t="shared" si="321"/>
        <v>1.0000206</v>
      </c>
      <c r="U168" s="7">
        <f t="shared" si="322"/>
        <v>33822</v>
      </c>
      <c r="V168" s="7">
        <f t="shared" si="323"/>
        <v>11168</v>
      </c>
      <c r="W168" s="7">
        <f t="shared" si="324"/>
        <v>44990</v>
      </c>
      <c r="X168" s="8">
        <f t="shared" si="325"/>
        <v>0.007808647393</v>
      </c>
      <c r="Y168" s="8">
        <f t="shared" si="326"/>
        <v>0.06739231433</v>
      </c>
      <c r="Z168" s="8">
        <f t="shared" si="327"/>
        <v>0.02225289357</v>
      </c>
      <c r="AA168" s="8">
        <f t="shared" si="328"/>
        <v>1.00002073</v>
      </c>
    </row>
    <row r="169" ht="15.75" customHeight="1">
      <c r="B169" s="5" t="s">
        <v>135</v>
      </c>
      <c r="C169" s="5" t="s">
        <v>142</v>
      </c>
      <c r="D169" s="6">
        <v>14942.0</v>
      </c>
      <c r="E169" s="6">
        <v>62237.0</v>
      </c>
      <c r="F169" s="6">
        <v>11574.0</v>
      </c>
      <c r="G169" s="5">
        <f t="shared" si="311"/>
        <v>18.59665472</v>
      </c>
      <c r="H169" s="6">
        <v>1023.0</v>
      </c>
      <c r="I169" s="5">
        <f t="shared" si="312"/>
        <v>1.64371676</v>
      </c>
      <c r="J169" s="6">
        <v>48568.0</v>
      </c>
      <c r="K169" s="5">
        <f t="shared" si="313"/>
        <v>78.03718046</v>
      </c>
      <c r="L169" s="6">
        <v>13669.0</v>
      </c>
      <c r="M169" s="5">
        <f t="shared" si="314"/>
        <v>21.96281954</v>
      </c>
      <c r="N169" s="7">
        <f t="shared" si="315"/>
        <v>49640</v>
      </c>
      <c r="O169" s="7">
        <f t="shared" si="316"/>
        <v>12597</v>
      </c>
      <c r="P169" s="7">
        <f t="shared" si="317"/>
        <v>62237</v>
      </c>
      <c r="Q169" s="8">
        <f t="shared" si="318"/>
        <v>0.07173100983</v>
      </c>
      <c r="R169" s="8">
        <f t="shared" si="319"/>
        <v>0.2136863907</v>
      </c>
      <c r="S169" s="8">
        <f t="shared" si="320"/>
        <v>0.05422658065</v>
      </c>
      <c r="T169" s="8">
        <f t="shared" si="321"/>
        <v>1.000012634</v>
      </c>
      <c r="U169" s="7">
        <f t="shared" si="322"/>
        <v>48568</v>
      </c>
      <c r="V169" s="7">
        <f t="shared" si="323"/>
        <v>13669</v>
      </c>
      <c r="W169" s="7">
        <f t="shared" si="324"/>
        <v>62237</v>
      </c>
      <c r="X169" s="8">
        <f t="shared" si="325"/>
        <v>0.02071753622</v>
      </c>
      <c r="Y169" s="8">
        <f t="shared" si="326"/>
        <v>0.08562291055</v>
      </c>
      <c r="Z169" s="8">
        <f t="shared" si="327"/>
        <v>0.02409775087</v>
      </c>
      <c r="AA169" s="8">
        <f t="shared" si="328"/>
        <v>1.000014692</v>
      </c>
    </row>
    <row r="170" ht="15.75" customHeight="1">
      <c r="N170" s="7">
        <f t="shared" ref="N170:S170" si="329">SUM(N162:N169)</f>
        <v>398872</v>
      </c>
      <c r="O170" s="7">
        <f t="shared" si="329"/>
        <v>47019</v>
      </c>
      <c r="P170" s="7">
        <f t="shared" si="329"/>
        <v>445891</v>
      </c>
      <c r="Q170" s="9">
        <f t="shared" si="329"/>
        <v>0.1434620197</v>
      </c>
      <c r="R170" s="9">
        <f t="shared" si="329"/>
        <v>0.8795469583</v>
      </c>
      <c r="S170" s="9">
        <f t="shared" si="329"/>
        <v>0.1204530417</v>
      </c>
      <c r="T170" s="9">
        <f t="shared" si="321"/>
        <v>1.00000027</v>
      </c>
      <c r="U170" s="7">
        <f t="shared" ref="U170:Z170" si="330">SUM(U162:U169)</f>
        <v>321311</v>
      </c>
      <c r="V170" s="7">
        <f t="shared" si="330"/>
        <v>124580</v>
      </c>
      <c r="W170" s="7">
        <f t="shared" si="330"/>
        <v>445891</v>
      </c>
      <c r="X170" s="9">
        <f t="shared" si="330"/>
        <v>0.08860467424</v>
      </c>
      <c r="Y170" s="9">
        <f t="shared" si="330"/>
        <v>0.7135356557</v>
      </c>
      <c r="Z170" s="9">
        <f t="shared" si="330"/>
        <v>0.2864643443</v>
      </c>
      <c r="AA170" s="9">
        <f t="shared" si="328"/>
        <v>1.000000642</v>
      </c>
    </row>
    <row r="171" ht="15.75" customHeight="1"/>
    <row r="172" ht="15.75" customHeight="1"/>
    <row r="173" ht="15.75" customHeight="1">
      <c r="B173" s="1" t="s">
        <v>0</v>
      </c>
      <c r="C173" s="1" t="s">
        <v>2</v>
      </c>
      <c r="D173" s="1" t="s">
        <v>3</v>
      </c>
      <c r="E173" s="1" t="s">
        <v>4</v>
      </c>
      <c r="F173" s="1" t="s">
        <v>5</v>
      </c>
      <c r="G173" s="1" t="s">
        <v>6</v>
      </c>
      <c r="H173" s="1" t="s">
        <v>7</v>
      </c>
      <c r="I173" s="1" t="s">
        <v>8</v>
      </c>
      <c r="J173" s="1" t="s">
        <v>9</v>
      </c>
      <c r="K173" s="1" t="s">
        <v>10</v>
      </c>
      <c r="L173" s="1" t="s">
        <v>11</v>
      </c>
      <c r="M173" s="1" t="s">
        <v>12</v>
      </c>
      <c r="N173" s="10" t="s">
        <v>13</v>
      </c>
      <c r="O173" s="10" t="s">
        <v>14</v>
      </c>
      <c r="P173" s="10" t="s">
        <v>15</v>
      </c>
      <c r="Q173" s="10" t="s">
        <v>16</v>
      </c>
      <c r="R173" s="10" t="s">
        <v>17</v>
      </c>
      <c r="S173" s="10" t="s">
        <v>18</v>
      </c>
      <c r="T173" s="10" t="s">
        <v>19</v>
      </c>
      <c r="U173" s="10" t="s">
        <v>20</v>
      </c>
      <c r="V173" s="10" t="s">
        <v>21</v>
      </c>
      <c r="W173" s="10" t="s">
        <v>15</v>
      </c>
      <c r="X173" s="10" t="s">
        <v>16</v>
      </c>
      <c r="Y173" s="10" t="s">
        <v>17</v>
      </c>
      <c r="Z173" s="10" t="s">
        <v>18</v>
      </c>
      <c r="AA173" s="10" t="s">
        <v>19</v>
      </c>
    </row>
    <row r="174" ht="15.75" customHeight="1">
      <c r="B174" s="5" t="s">
        <v>143</v>
      </c>
      <c r="C174" s="5" t="s">
        <v>144</v>
      </c>
      <c r="D174" s="6">
        <v>9964.0</v>
      </c>
      <c r="E174" s="6">
        <v>53631.0</v>
      </c>
      <c r="F174" s="6">
        <v>1248.0</v>
      </c>
      <c r="G174" s="5">
        <f t="shared" ref="G174:G177" si="331">(F174/E174)*100</f>
        <v>2.327012362</v>
      </c>
      <c r="H174" s="5">
        <v>415.0</v>
      </c>
      <c r="I174" s="5">
        <f t="shared" ref="I174:I177" si="332">(H174/E174)*100</f>
        <v>0.7738061942</v>
      </c>
      <c r="J174" s="6">
        <v>32308.0</v>
      </c>
      <c r="K174" s="5">
        <f t="shared" ref="K174:K177" si="333">(J174/E174)*100</f>
        <v>60.24127837</v>
      </c>
      <c r="L174" s="6">
        <v>21323.0</v>
      </c>
      <c r="M174" s="5">
        <f t="shared" ref="M174:M177" si="334">(L174/E174)*100</f>
        <v>39.75872163</v>
      </c>
      <c r="N174" s="7">
        <f t="shared" ref="N174:N177" si="335">E174-F174-H174</f>
        <v>51968</v>
      </c>
      <c r="O174" s="7">
        <f t="shared" ref="O174:O177" si="336">F174+H174</f>
        <v>1663</v>
      </c>
      <c r="P174" s="7">
        <f t="shared" ref="P174:P177" si="337">E174</f>
        <v>53631</v>
      </c>
      <c r="Q174" s="8">
        <f t="shared" ref="Q174:Q177" si="338">ABS((N174/$N$178)-(O174/$O$178))*0.5</f>
        <v>0.07975589965</v>
      </c>
      <c r="R174" s="8">
        <f t="shared" ref="R174:R177" si="339">(O174*N174)/($O$178*P174)</f>
        <v>0.09303887918</v>
      </c>
      <c r="S174" s="8">
        <f t="shared" ref="S174:S177" si="340">(O174*O174)/($O$178*P174)</f>
        <v>0.002977287101</v>
      </c>
      <c r="T174" s="8">
        <f t="shared" ref="T174:T178" si="341">(R174-P174)/(1-P174)</f>
        <v>1.000016911</v>
      </c>
      <c r="U174" s="7">
        <f t="shared" ref="U174:U177" si="342">J174</f>
        <v>32308</v>
      </c>
      <c r="V174" s="7">
        <f t="shared" ref="V174:V177" si="343">L174</f>
        <v>21323</v>
      </c>
      <c r="W174" s="7">
        <f t="shared" ref="W174:W177" si="344">J174+L174</f>
        <v>53631</v>
      </c>
      <c r="X174" s="8">
        <f t="shared" ref="X174:X177" si="345">ABS((U174/$U$178)-(V174/$V$178))*0.5</f>
        <v>0.0272140226</v>
      </c>
      <c r="Y174" s="8">
        <f t="shared" ref="Y174:Y177" si="346">(V174*U174)/($V$178*W174)</f>
        <v>0.1674542464</v>
      </c>
      <c r="Z174" s="8">
        <f t="shared" ref="Z174:Z177" si="347">(V174*V174)/($V$178*W174)</f>
        <v>0.1105183514</v>
      </c>
      <c r="AA174" s="8">
        <f t="shared" ref="AA174:AA178" si="348">(Y174-W174)/(1-W174)</f>
        <v>1.000015524</v>
      </c>
    </row>
    <row r="175" ht="15.75" customHeight="1">
      <c r="B175" s="5" t="s">
        <v>143</v>
      </c>
      <c r="C175" s="5" t="s">
        <v>145</v>
      </c>
      <c r="D175" s="6">
        <v>13104.0</v>
      </c>
      <c r="E175" s="6">
        <v>57040.0</v>
      </c>
      <c r="F175" s="6">
        <v>9727.0</v>
      </c>
      <c r="G175" s="5">
        <f t="shared" si="331"/>
        <v>17.0529453</v>
      </c>
      <c r="H175" s="6">
        <v>1402.0</v>
      </c>
      <c r="I175" s="5">
        <f t="shared" si="332"/>
        <v>2.457924264</v>
      </c>
      <c r="J175" s="6">
        <v>41610.0</v>
      </c>
      <c r="K175" s="5">
        <f t="shared" si="333"/>
        <v>72.94880785</v>
      </c>
      <c r="L175" s="6">
        <v>15430.0</v>
      </c>
      <c r="M175" s="5">
        <f t="shared" si="334"/>
        <v>27.05119215</v>
      </c>
      <c r="N175" s="7">
        <f t="shared" si="335"/>
        <v>45911</v>
      </c>
      <c r="O175" s="7">
        <f t="shared" si="336"/>
        <v>11129</v>
      </c>
      <c r="P175" s="7">
        <f t="shared" si="337"/>
        <v>57040</v>
      </c>
      <c r="Q175" s="8">
        <f t="shared" si="338"/>
        <v>0.2084032096</v>
      </c>
      <c r="R175" s="8">
        <f t="shared" si="339"/>
        <v>0.5171844876</v>
      </c>
      <c r="S175" s="8">
        <f t="shared" si="340"/>
        <v>0.1253674754</v>
      </c>
      <c r="T175" s="8">
        <f t="shared" si="341"/>
        <v>1.000008465</v>
      </c>
      <c r="U175" s="7">
        <f t="shared" si="342"/>
        <v>41610</v>
      </c>
      <c r="V175" s="7">
        <f t="shared" si="343"/>
        <v>15430</v>
      </c>
      <c r="W175" s="7">
        <f t="shared" si="344"/>
        <v>57040</v>
      </c>
      <c r="X175" s="8">
        <f t="shared" si="345"/>
        <v>0.04337843717</v>
      </c>
      <c r="Y175" s="8">
        <f t="shared" si="346"/>
        <v>0.146736381</v>
      </c>
      <c r="Z175" s="8">
        <f t="shared" si="347"/>
        <v>0.05441341887</v>
      </c>
      <c r="AA175" s="8">
        <f t="shared" si="348"/>
        <v>1.000014959</v>
      </c>
    </row>
    <row r="176" ht="15.75" customHeight="1">
      <c r="B176" s="5" t="s">
        <v>143</v>
      </c>
      <c r="C176" s="5" t="s">
        <v>143</v>
      </c>
      <c r="D176" s="6">
        <v>13083.0</v>
      </c>
      <c r="E176" s="6">
        <v>66846.0</v>
      </c>
      <c r="F176" s="6">
        <v>2364.0</v>
      </c>
      <c r="G176" s="5">
        <f t="shared" si="331"/>
        <v>3.53648685</v>
      </c>
      <c r="H176" s="5">
        <v>414.0</v>
      </c>
      <c r="I176" s="5">
        <f t="shared" si="332"/>
        <v>0.6193339916</v>
      </c>
      <c r="J176" s="6">
        <v>40726.0</v>
      </c>
      <c r="K176" s="5">
        <f t="shared" si="333"/>
        <v>60.92511145</v>
      </c>
      <c r="L176" s="6">
        <v>26120.0</v>
      </c>
      <c r="M176" s="5">
        <f t="shared" si="334"/>
        <v>39.07488855</v>
      </c>
      <c r="N176" s="7">
        <f t="shared" si="335"/>
        <v>64068</v>
      </c>
      <c r="O176" s="7">
        <f t="shared" si="336"/>
        <v>2778</v>
      </c>
      <c r="P176" s="7">
        <f t="shared" si="337"/>
        <v>66846</v>
      </c>
      <c r="Q176" s="8">
        <f t="shared" si="338"/>
        <v>0.0773156804</v>
      </c>
      <c r="R176" s="8">
        <f t="shared" si="339"/>
        <v>0.1537269802</v>
      </c>
      <c r="S176" s="8">
        <f t="shared" si="340"/>
        <v>0.006665629503</v>
      </c>
      <c r="T176" s="8">
        <f t="shared" si="341"/>
        <v>1.00001266</v>
      </c>
      <c r="U176" s="7">
        <f t="shared" si="342"/>
        <v>40726</v>
      </c>
      <c r="V176" s="7">
        <f t="shared" si="343"/>
        <v>26120</v>
      </c>
      <c r="W176" s="7">
        <f t="shared" si="344"/>
        <v>66846</v>
      </c>
      <c r="X176" s="8">
        <f t="shared" si="345"/>
        <v>0.02935875251</v>
      </c>
      <c r="Y176" s="8">
        <f t="shared" si="346"/>
        <v>0.2074546547</v>
      </c>
      <c r="Z176" s="8">
        <f t="shared" si="347"/>
        <v>0.133052978</v>
      </c>
      <c r="AA176" s="8">
        <f t="shared" si="348"/>
        <v>1.000011856</v>
      </c>
    </row>
    <row r="177" ht="15.75" customHeight="1">
      <c r="B177" s="5" t="s">
        <v>143</v>
      </c>
      <c r="C177" s="5" t="s">
        <v>146</v>
      </c>
      <c r="D177" s="6">
        <v>9040.0</v>
      </c>
      <c r="E177" s="6">
        <v>43178.0</v>
      </c>
      <c r="F177" s="6">
        <v>1377.0</v>
      </c>
      <c r="G177" s="5">
        <f t="shared" si="331"/>
        <v>3.189124091</v>
      </c>
      <c r="H177" s="5">
        <v>373.0</v>
      </c>
      <c r="I177" s="5">
        <f t="shared" si="332"/>
        <v>0.8638658576</v>
      </c>
      <c r="J177" s="6">
        <v>29882.0</v>
      </c>
      <c r="K177" s="5">
        <f t="shared" si="333"/>
        <v>69.20654037</v>
      </c>
      <c r="L177" s="6">
        <v>13836.0</v>
      </c>
      <c r="M177" s="5">
        <f t="shared" si="334"/>
        <v>32.04409653</v>
      </c>
      <c r="N177" s="7">
        <f t="shared" si="335"/>
        <v>41428</v>
      </c>
      <c r="O177" s="7">
        <f t="shared" si="336"/>
        <v>1750</v>
      </c>
      <c r="P177" s="7">
        <f t="shared" si="337"/>
        <v>43178</v>
      </c>
      <c r="Q177" s="8">
        <f t="shared" si="338"/>
        <v>0.0513316295</v>
      </c>
      <c r="R177" s="8">
        <f t="shared" si="339"/>
        <v>0.09694414988</v>
      </c>
      <c r="S177" s="8">
        <f t="shared" si="340"/>
        <v>0.004095111091</v>
      </c>
      <c r="T177" s="8">
        <f t="shared" si="341"/>
        <v>1.000020915</v>
      </c>
      <c r="U177" s="7">
        <f t="shared" si="342"/>
        <v>29882</v>
      </c>
      <c r="V177" s="7">
        <f t="shared" si="343"/>
        <v>13836</v>
      </c>
      <c r="W177" s="7">
        <f t="shared" si="344"/>
        <v>43718</v>
      </c>
      <c r="X177" s="8">
        <f t="shared" si="345"/>
        <v>0.01319433794</v>
      </c>
      <c r="Y177" s="8">
        <f t="shared" si="346"/>
        <v>0.1232859562</v>
      </c>
      <c r="Z177" s="8">
        <f t="shared" si="347"/>
        <v>0.05708401344</v>
      </c>
      <c r="AA177" s="8">
        <f t="shared" si="348"/>
        <v>1.000020054</v>
      </c>
    </row>
    <row r="178" ht="15.75" customHeight="1">
      <c r="N178" s="7">
        <f t="shared" ref="N178:S178" si="349">SUM(N174:N177)</f>
        <v>203375</v>
      </c>
      <c r="O178" s="7">
        <f t="shared" si="349"/>
        <v>17320</v>
      </c>
      <c r="P178" s="7">
        <f t="shared" si="349"/>
        <v>220695</v>
      </c>
      <c r="Q178" s="9">
        <f t="shared" si="349"/>
        <v>0.4168064191</v>
      </c>
      <c r="R178" s="9">
        <f t="shared" si="349"/>
        <v>0.8608944969</v>
      </c>
      <c r="S178" s="9">
        <f t="shared" si="349"/>
        <v>0.1391055031</v>
      </c>
      <c r="T178" s="9">
        <f t="shared" si="341"/>
        <v>1.00000063</v>
      </c>
      <c r="U178" s="7">
        <f t="shared" ref="U178:Z178" si="350">SUM(U174:U177)</f>
        <v>144526</v>
      </c>
      <c r="V178" s="7">
        <f t="shared" si="350"/>
        <v>76709</v>
      </c>
      <c r="W178" s="7">
        <f t="shared" si="350"/>
        <v>221235</v>
      </c>
      <c r="X178" s="9">
        <f t="shared" si="350"/>
        <v>0.1131455502</v>
      </c>
      <c r="Y178" s="9">
        <f t="shared" si="350"/>
        <v>0.6449312383</v>
      </c>
      <c r="Z178" s="9">
        <f t="shared" si="350"/>
        <v>0.3550687617</v>
      </c>
      <c r="AA178" s="9">
        <f t="shared" si="348"/>
        <v>1.000001605</v>
      </c>
    </row>
    <row r="179" ht="15.75" customHeight="1"/>
    <row r="180" ht="15.75" customHeight="1"/>
    <row r="181" ht="15.75" customHeight="1">
      <c r="B181" s="1" t="s">
        <v>0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6</v>
      </c>
      <c r="H181" s="1" t="s">
        <v>7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12</v>
      </c>
      <c r="N181" s="10" t="s">
        <v>13</v>
      </c>
      <c r="O181" s="10" t="s">
        <v>14</v>
      </c>
      <c r="P181" s="10" t="s">
        <v>15</v>
      </c>
      <c r="Q181" s="10" t="s">
        <v>16</v>
      </c>
      <c r="R181" s="10" t="s">
        <v>17</v>
      </c>
      <c r="S181" s="10" t="s">
        <v>18</v>
      </c>
      <c r="T181" s="10" t="s">
        <v>19</v>
      </c>
      <c r="U181" s="10" t="s">
        <v>20</v>
      </c>
      <c r="V181" s="10" t="s">
        <v>21</v>
      </c>
      <c r="W181" s="10" t="s">
        <v>15</v>
      </c>
      <c r="X181" s="10" t="s">
        <v>16</v>
      </c>
      <c r="Y181" s="10" t="s">
        <v>17</v>
      </c>
      <c r="Z181" s="10" t="s">
        <v>18</v>
      </c>
      <c r="AA181" s="10" t="s">
        <v>19</v>
      </c>
    </row>
    <row r="182" ht="15.75" customHeight="1">
      <c r="B182" s="5" t="s">
        <v>147</v>
      </c>
      <c r="C182" s="5" t="s">
        <v>148</v>
      </c>
      <c r="D182" s="6">
        <v>11784.0</v>
      </c>
      <c r="E182" s="6">
        <v>54122.0</v>
      </c>
      <c r="F182" s="6">
        <v>5968.0</v>
      </c>
      <c r="G182" s="5">
        <f t="shared" ref="G182:G183" si="351">(F182/E182)*100</f>
        <v>11.02693914</v>
      </c>
      <c r="H182" s="6">
        <v>1487.0</v>
      </c>
      <c r="I182" s="5">
        <f t="shared" ref="I182:I183" si="352">(H182/E182)*100</f>
        <v>2.747496397</v>
      </c>
      <c r="J182" s="6">
        <v>39502.0</v>
      </c>
      <c r="K182" s="5">
        <f t="shared" ref="K182:K183" si="353">(J182/E182)*100</f>
        <v>72.9869554</v>
      </c>
      <c r="L182" s="6">
        <v>14620.0</v>
      </c>
      <c r="M182" s="5">
        <f t="shared" ref="M182:M183" si="354">(L182/E182)*100</f>
        <v>27.0130446</v>
      </c>
      <c r="N182" s="7">
        <f t="shared" ref="N182:N183" si="355">E182-F182-H182</f>
        <v>46667</v>
      </c>
      <c r="O182" s="7">
        <f t="shared" ref="O182:O183" si="356">F182+H182</f>
        <v>7455</v>
      </c>
      <c r="P182" s="7">
        <f t="shared" ref="P182:P183" si="357">E182</f>
        <v>54122</v>
      </c>
      <c r="Q182" s="8">
        <f t="shared" ref="Q182:Q183" si="358">ABS((N182/$N$184)-(O182/$O$184))*0.5</f>
        <v>0.05687224276</v>
      </c>
      <c r="R182" s="8">
        <f t="shared" ref="R182:R183" si="359">(O182*N182)/($O$184*P182)</f>
        <v>0.4043857468</v>
      </c>
      <c r="S182" s="8">
        <f t="shared" ref="S182:S183" si="360">(O182*O182)/($O$184*P182)</f>
        <v>0.06460016162</v>
      </c>
      <c r="T182" s="8">
        <f t="shared" ref="T182:T184" si="361">(R182-P182)/(1-P182)</f>
        <v>1.000011005</v>
      </c>
      <c r="U182" s="7">
        <f t="shared" ref="U182:U183" si="362">J182</f>
        <v>39502</v>
      </c>
      <c r="V182" s="7">
        <f t="shared" ref="V182:V183" si="363">L182</f>
        <v>14620</v>
      </c>
      <c r="W182" s="7">
        <f t="shared" ref="W182:W183" si="364">J182+L182</f>
        <v>54122</v>
      </c>
      <c r="X182" s="8">
        <f t="shared" ref="X182:X183" si="365">ABS((U182/$U$184)-(V182/$V$184))*0.5</f>
        <v>0.03494701536</v>
      </c>
      <c r="Y182" s="8">
        <f t="shared" ref="Y182:Y183" si="366">(V182*U182)/($V$184*W182)</f>
        <v>0.2330863451</v>
      </c>
      <c r="Z182" s="8">
        <f t="shared" ref="Z182:Z183" si="367">(V182*V182)/($V$184*W182)</f>
        <v>0.08626708434</v>
      </c>
      <c r="AA182" s="8">
        <f t="shared" ref="AA182:AA184" si="368">(Y182-W182)/(1-W182)</f>
        <v>1.00001417</v>
      </c>
    </row>
    <row r="183" ht="15.75" customHeight="1">
      <c r="B183" s="5" t="s">
        <v>147</v>
      </c>
      <c r="C183" s="5" t="s">
        <v>149</v>
      </c>
      <c r="D183" s="6">
        <v>22527.0</v>
      </c>
      <c r="E183" s="6">
        <v>93141.0</v>
      </c>
      <c r="F183" s="6">
        <v>6574.0</v>
      </c>
      <c r="G183" s="5">
        <f t="shared" si="351"/>
        <v>7.058116189</v>
      </c>
      <c r="H183" s="6">
        <v>1867.0</v>
      </c>
      <c r="I183" s="5">
        <f t="shared" si="352"/>
        <v>2.00448782</v>
      </c>
      <c r="J183" s="6">
        <v>61981.0</v>
      </c>
      <c r="K183" s="5">
        <f t="shared" si="353"/>
        <v>66.54534523</v>
      </c>
      <c r="L183" s="6">
        <v>31160.0</v>
      </c>
      <c r="M183" s="5">
        <f t="shared" si="354"/>
        <v>33.45465477</v>
      </c>
      <c r="N183" s="7">
        <f t="shared" si="355"/>
        <v>84700</v>
      </c>
      <c r="O183" s="7">
        <f t="shared" si="356"/>
        <v>8441</v>
      </c>
      <c r="P183" s="7">
        <f t="shared" si="357"/>
        <v>93141</v>
      </c>
      <c r="Q183" s="8">
        <f t="shared" si="358"/>
        <v>0.05687224276</v>
      </c>
      <c r="R183" s="8">
        <f t="shared" si="359"/>
        <v>0.4828903872</v>
      </c>
      <c r="S183" s="8">
        <f t="shared" si="360"/>
        <v>0.04812370435</v>
      </c>
      <c r="T183" s="8">
        <f t="shared" si="361"/>
        <v>1.000005552</v>
      </c>
      <c r="U183" s="7">
        <f t="shared" si="362"/>
        <v>61981</v>
      </c>
      <c r="V183" s="7">
        <f t="shared" si="363"/>
        <v>31160</v>
      </c>
      <c r="W183" s="7">
        <f t="shared" si="364"/>
        <v>93141</v>
      </c>
      <c r="X183" s="8">
        <f t="shared" si="365"/>
        <v>0.03494701536</v>
      </c>
      <c r="Y183" s="8">
        <f t="shared" si="366"/>
        <v>0.4529386102</v>
      </c>
      <c r="Z183" s="8">
        <f t="shared" si="367"/>
        <v>0.2277079604</v>
      </c>
      <c r="AA183" s="8">
        <f t="shared" si="368"/>
        <v>1.000005874</v>
      </c>
    </row>
    <row r="184" ht="15.75" customHeight="1">
      <c r="N184" s="7">
        <f t="shared" ref="N184:S184" si="369">SUM(N182:N183)</f>
        <v>131367</v>
      </c>
      <c r="O184" s="7">
        <f t="shared" si="369"/>
        <v>15896</v>
      </c>
      <c r="P184" s="7">
        <f t="shared" si="369"/>
        <v>147263</v>
      </c>
      <c r="Q184" s="9">
        <f t="shared" si="369"/>
        <v>0.1137444855</v>
      </c>
      <c r="R184" s="9">
        <f t="shared" si="369"/>
        <v>0.887276134</v>
      </c>
      <c r="S184" s="9">
        <f t="shared" si="369"/>
        <v>0.112723866</v>
      </c>
      <c r="T184" s="9">
        <f t="shared" si="361"/>
        <v>1.000000765</v>
      </c>
      <c r="U184" s="7">
        <f t="shared" ref="U184:Z184" si="370">SUM(U182:U183)</f>
        <v>101483</v>
      </c>
      <c r="V184" s="7">
        <f t="shared" si="370"/>
        <v>45780</v>
      </c>
      <c r="W184" s="7">
        <f t="shared" si="370"/>
        <v>147263</v>
      </c>
      <c r="X184" s="9">
        <f t="shared" si="370"/>
        <v>0.06989403072</v>
      </c>
      <c r="Y184" s="9">
        <f t="shared" si="370"/>
        <v>0.6860249553</v>
      </c>
      <c r="Z184" s="9">
        <f t="shared" si="370"/>
        <v>0.3139750447</v>
      </c>
      <c r="AA184" s="9">
        <f t="shared" si="368"/>
        <v>1.000002132</v>
      </c>
    </row>
    <row r="185" ht="15.75" customHeight="1"/>
    <row r="186" ht="15.75" customHeight="1"/>
    <row r="187" ht="15.75" customHeight="1">
      <c r="B187" s="1" t="s">
        <v>0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6</v>
      </c>
      <c r="H187" s="1" t="s">
        <v>7</v>
      </c>
      <c r="I187" s="1" t="s">
        <v>8</v>
      </c>
      <c r="J187" s="1" t="s">
        <v>9</v>
      </c>
      <c r="K187" s="1" t="s">
        <v>10</v>
      </c>
      <c r="L187" s="1" t="s">
        <v>11</v>
      </c>
      <c r="M187" s="1" t="s">
        <v>12</v>
      </c>
      <c r="N187" s="10" t="s">
        <v>13</v>
      </c>
      <c r="O187" s="10" t="s">
        <v>14</v>
      </c>
      <c r="P187" s="10" t="s">
        <v>15</v>
      </c>
      <c r="Q187" s="10" t="s">
        <v>16</v>
      </c>
      <c r="R187" s="10" t="s">
        <v>17</v>
      </c>
      <c r="S187" s="10" t="s">
        <v>18</v>
      </c>
      <c r="T187" s="10" t="s">
        <v>19</v>
      </c>
      <c r="U187" s="10" t="s">
        <v>20</v>
      </c>
      <c r="V187" s="10" t="s">
        <v>21</v>
      </c>
      <c r="W187" s="10" t="s">
        <v>15</v>
      </c>
      <c r="X187" s="10" t="s">
        <v>16</v>
      </c>
      <c r="Y187" s="10" t="s">
        <v>17</v>
      </c>
      <c r="Z187" s="10" t="s">
        <v>18</v>
      </c>
      <c r="AA187" s="10" t="s">
        <v>19</v>
      </c>
    </row>
    <row r="188" ht="15.75" customHeight="1">
      <c r="B188" s="5" t="s">
        <v>150</v>
      </c>
      <c r="C188" s="5" t="s">
        <v>151</v>
      </c>
      <c r="D188" s="6">
        <v>8768.0</v>
      </c>
      <c r="E188" s="6">
        <v>42758.0</v>
      </c>
      <c r="F188" s="6">
        <v>3903.0</v>
      </c>
      <c r="G188" s="5">
        <f t="shared" ref="G188:G189" si="371">(F188/E188)*100</f>
        <v>9.128116376</v>
      </c>
      <c r="H188" s="6">
        <v>1135.0</v>
      </c>
      <c r="I188" s="5">
        <f t="shared" ref="I188:I189" si="372">(H188/E188)*100</f>
        <v>2.654474017</v>
      </c>
      <c r="J188" s="6">
        <v>28236.0</v>
      </c>
      <c r="K188" s="5">
        <f t="shared" ref="K188:K189" si="373">(J188/E188)*100</f>
        <v>66.03676505</v>
      </c>
      <c r="L188" s="6">
        <v>14522.0</v>
      </c>
      <c r="M188" s="5">
        <f t="shared" ref="M188:M189" si="374">(L188/E188)*100</f>
        <v>33.96323495</v>
      </c>
      <c r="N188" s="7">
        <f t="shared" ref="N188:N189" si="375">E188-F188-H188</f>
        <v>37720</v>
      </c>
      <c r="O188" s="7">
        <f t="shared" ref="O188:O189" si="376">F188+H188</f>
        <v>5038</v>
      </c>
      <c r="P188" s="7">
        <f t="shared" ref="P188:P189" si="377">E188</f>
        <v>42758</v>
      </c>
      <c r="Q188" s="8">
        <f t="shared" ref="Q188:Q189" si="378">ABS((N188/$N$190)-(O188/$O$190))*0.5</f>
        <v>0.05356688558</v>
      </c>
      <c r="R188" s="8">
        <f t="shared" ref="R188:R189" si="379">(O188*N188)/($O$190*P188)</f>
        <v>0.6560958217</v>
      </c>
      <c r="S188" s="8">
        <f t="shared" ref="S188:S189" si="380">(O188*O188)/($O$190*P188)</f>
        <v>0.08763018954</v>
      </c>
      <c r="T188" s="8">
        <f t="shared" ref="T188:T190" si="381">(R188-P188)/(1-P188)</f>
        <v>1.000008043</v>
      </c>
      <c r="U188" s="7">
        <f t="shared" ref="U188:U189" si="382">J188</f>
        <v>28236</v>
      </c>
      <c r="V188" s="7">
        <f t="shared" ref="V188:V189" si="383">L188</f>
        <v>14522</v>
      </c>
      <c r="W188" s="7">
        <f t="shared" ref="W188:W189" si="384">J188+L188</f>
        <v>42758</v>
      </c>
      <c r="X188" s="8">
        <f t="shared" ref="X188:X189" si="385">ABS((U188/$U$190)-(V188/$V$190))*0.5</f>
        <v>0.07257695614</v>
      </c>
      <c r="Y188" s="8">
        <f t="shared" ref="Y188:Y189" si="386">(V188*U188)/($V$190*W188)</f>
        <v>0.4953951349</v>
      </c>
      <c r="Z188" s="8">
        <f t="shared" ref="Z188:Z189" si="387">(V188*V188)/($V$190*W188)</f>
        <v>0.2547856689</v>
      </c>
      <c r="AA188" s="8">
        <f t="shared" ref="AA188:AA190" si="388">(Y188-W188)/(1-W188)</f>
        <v>1.000011802</v>
      </c>
    </row>
    <row r="189" ht="15.75" customHeight="1">
      <c r="B189" s="5" t="s">
        <v>150</v>
      </c>
      <c r="C189" s="5" t="s">
        <v>152</v>
      </c>
      <c r="D189" s="6">
        <v>5060.0</v>
      </c>
      <c r="E189" s="6">
        <v>23269.0</v>
      </c>
      <c r="F189" s="5">
        <v>971.0</v>
      </c>
      <c r="G189" s="5">
        <f t="shared" si="371"/>
        <v>4.172933946</v>
      </c>
      <c r="H189" s="5">
        <v>765.0</v>
      </c>
      <c r="I189" s="5">
        <f t="shared" si="372"/>
        <v>3.28763591</v>
      </c>
      <c r="J189" s="6">
        <v>18433.0</v>
      </c>
      <c r="K189" s="5">
        <f t="shared" si="373"/>
        <v>79.21698397</v>
      </c>
      <c r="L189" s="6">
        <v>4836.0</v>
      </c>
      <c r="M189" s="5">
        <f t="shared" si="374"/>
        <v>20.78301603</v>
      </c>
      <c r="N189" s="7">
        <f t="shared" si="375"/>
        <v>21533</v>
      </c>
      <c r="O189" s="8">
        <f t="shared" si="376"/>
        <v>1736</v>
      </c>
      <c r="P189" s="7">
        <f t="shared" si="377"/>
        <v>23269</v>
      </c>
      <c r="Q189" s="8">
        <f t="shared" si="378"/>
        <v>0.05356688558</v>
      </c>
      <c r="R189" s="8">
        <f t="shared" si="379"/>
        <v>0.2371544888</v>
      </c>
      <c r="S189" s="8">
        <f t="shared" si="380"/>
        <v>0.01911949996</v>
      </c>
      <c r="T189" s="8">
        <f t="shared" si="381"/>
        <v>1.000032785</v>
      </c>
      <c r="U189" s="7">
        <f t="shared" si="382"/>
        <v>18433</v>
      </c>
      <c r="V189" s="7">
        <f t="shared" si="383"/>
        <v>4836</v>
      </c>
      <c r="W189" s="7">
        <f t="shared" si="384"/>
        <v>23269</v>
      </c>
      <c r="X189" s="8">
        <f t="shared" si="385"/>
        <v>0.07257695614</v>
      </c>
      <c r="Y189" s="8">
        <f t="shared" si="386"/>
        <v>0.1978992326</v>
      </c>
      <c r="Z189" s="8">
        <f t="shared" si="387"/>
        <v>0.05191996359</v>
      </c>
      <c r="AA189" s="8">
        <f t="shared" si="388"/>
        <v>1.000034472</v>
      </c>
    </row>
    <row r="190" ht="15.75" customHeight="1">
      <c r="N190" s="7">
        <f t="shared" ref="N190:S190" si="389">SUM(N188:N189)</f>
        <v>59253</v>
      </c>
      <c r="O190" s="7">
        <f t="shared" si="389"/>
        <v>6774</v>
      </c>
      <c r="P190" s="7">
        <f t="shared" si="389"/>
        <v>66027</v>
      </c>
      <c r="Q190" s="9">
        <f t="shared" si="389"/>
        <v>0.1071337712</v>
      </c>
      <c r="R190" s="9">
        <f t="shared" si="389"/>
        <v>0.8932503105</v>
      </c>
      <c r="S190" s="9">
        <f t="shared" si="389"/>
        <v>0.1067496895</v>
      </c>
      <c r="T190" s="9">
        <f t="shared" si="381"/>
        <v>1.000001617</v>
      </c>
      <c r="U190" s="7">
        <f t="shared" ref="U190:Z190" si="390">SUM(U188:U189)</f>
        <v>46669</v>
      </c>
      <c r="V190" s="7">
        <f t="shared" si="390"/>
        <v>19358</v>
      </c>
      <c r="W190" s="7">
        <f t="shared" si="390"/>
        <v>66027</v>
      </c>
      <c r="X190" s="9">
        <f t="shared" si="390"/>
        <v>0.1451539123</v>
      </c>
      <c r="Y190" s="9">
        <f t="shared" si="390"/>
        <v>0.6932943675</v>
      </c>
      <c r="Z190" s="9">
        <f t="shared" si="390"/>
        <v>0.3067056325</v>
      </c>
      <c r="AA190" s="9">
        <f t="shared" si="388"/>
        <v>1.000004645</v>
      </c>
    </row>
    <row r="191" ht="15.75" customHeight="1"/>
    <row r="192" ht="15.75" customHeight="1"/>
    <row r="193" ht="15.75" customHeight="1">
      <c r="B193" s="1" t="s">
        <v>0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7</v>
      </c>
      <c r="I193" s="1" t="s">
        <v>8</v>
      </c>
      <c r="J193" s="1" t="s">
        <v>9</v>
      </c>
      <c r="K193" s="1" t="s">
        <v>10</v>
      </c>
      <c r="L193" s="1" t="s">
        <v>11</v>
      </c>
      <c r="M193" s="1" t="s">
        <v>12</v>
      </c>
      <c r="N193" s="10" t="s">
        <v>13</v>
      </c>
      <c r="O193" s="10" t="s">
        <v>14</v>
      </c>
      <c r="P193" s="10" t="s">
        <v>15</v>
      </c>
      <c r="Q193" s="10" t="s">
        <v>16</v>
      </c>
      <c r="R193" s="10" t="s">
        <v>17</v>
      </c>
      <c r="S193" s="10" t="s">
        <v>18</v>
      </c>
      <c r="T193" s="10" t="s">
        <v>19</v>
      </c>
      <c r="U193" s="10" t="s">
        <v>20</v>
      </c>
      <c r="V193" s="10" t="s">
        <v>21</v>
      </c>
      <c r="W193" s="10" t="s">
        <v>15</v>
      </c>
      <c r="X193" s="10" t="s">
        <v>16</v>
      </c>
      <c r="Y193" s="10" t="s">
        <v>17</v>
      </c>
      <c r="Z193" s="10" t="s">
        <v>18</v>
      </c>
      <c r="AA193" s="10" t="s">
        <v>19</v>
      </c>
    </row>
    <row r="194" ht="15.75" customHeight="1">
      <c r="B194" s="5" t="s">
        <v>153</v>
      </c>
      <c r="C194" s="5" t="s">
        <v>154</v>
      </c>
      <c r="D194" s="6">
        <v>12332.0</v>
      </c>
      <c r="E194" s="6">
        <v>50462.0</v>
      </c>
      <c r="F194" s="6">
        <v>2385.0</v>
      </c>
      <c r="G194" s="5">
        <f t="shared" ref="G194:G203" si="391">(F194/E194)*100</f>
        <v>4.726328723</v>
      </c>
      <c r="H194" s="5">
        <v>578.0</v>
      </c>
      <c r="I194" s="5">
        <f t="shared" ref="I194:I203" si="392">(H194/E194)*100</f>
        <v>1.145416353</v>
      </c>
      <c r="J194" s="6">
        <v>41928.0</v>
      </c>
      <c r="K194" s="5">
        <f t="shared" ref="K194:K203" si="393">(J194/E194)*100</f>
        <v>83.08826444</v>
      </c>
      <c r="L194" s="6">
        <v>8534.0</v>
      </c>
      <c r="M194" s="5">
        <f t="shared" ref="M194:M203" si="394">(L194/E194)*100</f>
        <v>16.91173556</v>
      </c>
      <c r="N194" s="7">
        <f t="shared" ref="N194:N203" si="395">E194-F194-H194</f>
        <v>47499</v>
      </c>
      <c r="O194" s="7">
        <f t="shared" ref="O194:O203" si="396">F194+H194</f>
        <v>2963</v>
      </c>
      <c r="P194" s="7">
        <f t="shared" ref="P194:P203" si="397">E194</f>
        <v>50462</v>
      </c>
      <c r="Q194" s="8">
        <f t="shared" ref="Q194:Q203" si="398">ABS((N194/$N$204)-(O194/$O$204))*0.5</f>
        <v>0.01127361295</v>
      </c>
      <c r="R194" s="8">
        <f t="shared" ref="R194:R203" si="399">(O194*N194)/($O$204*P194)</f>
        <v>0.07894198113</v>
      </c>
      <c r="S194" s="8">
        <f t="shared" ref="S194:S203" si="400">(O194*O194)/($O$204*P194)</f>
        <v>0.004924421358</v>
      </c>
      <c r="T194" s="8">
        <f t="shared" ref="T194:T204" si="401">(R194-P194)/(1-P194)</f>
        <v>1.000018253</v>
      </c>
      <c r="U194" s="7">
        <f t="shared" ref="U194:U203" si="402">J194</f>
        <v>41928</v>
      </c>
      <c r="V194" s="7">
        <f t="shared" ref="V194:V203" si="403">L194</f>
        <v>8534</v>
      </c>
      <c r="W194" s="7">
        <f t="shared" ref="W194:W203" si="404">J194+L194</f>
        <v>50462</v>
      </c>
      <c r="X194" s="8">
        <f t="shared" ref="X194:X203" si="405">ABS((U194/$U$204)-(V194/$V$204))*0.5</f>
        <v>0.0250096495</v>
      </c>
      <c r="Y194" s="8">
        <f t="shared" ref="Y194:Y203" si="406">(V194*U194)/($V$204*W194)</f>
        <v>0.05634154519</v>
      </c>
      <c r="Z194" s="8">
        <f t="shared" ref="Z194:Z203" si="407">(V194*V194)/($V$204*W194)</f>
        <v>0.01146772435</v>
      </c>
      <c r="AA194" s="8">
        <f t="shared" ref="AA194:AA204" si="408">(Y194-W194)/(1-W194)</f>
        <v>1.000018701</v>
      </c>
    </row>
    <row r="195" ht="15.75" customHeight="1">
      <c r="B195" s="5" t="s">
        <v>153</v>
      </c>
      <c r="C195" s="5" t="s">
        <v>155</v>
      </c>
      <c r="D195" s="6">
        <v>19401.0</v>
      </c>
      <c r="E195" s="6">
        <v>81484.0</v>
      </c>
      <c r="F195" s="6">
        <v>6599.0</v>
      </c>
      <c r="G195" s="5">
        <f t="shared" si="391"/>
        <v>8.098522409</v>
      </c>
      <c r="H195" s="6">
        <v>4094.0</v>
      </c>
      <c r="I195" s="5">
        <f t="shared" si="392"/>
        <v>5.024299249</v>
      </c>
      <c r="J195" s="6">
        <v>58101.0</v>
      </c>
      <c r="K195" s="5">
        <f t="shared" si="393"/>
        <v>71.3035688</v>
      </c>
      <c r="L195" s="6">
        <v>23383.0</v>
      </c>
      <c r="M195" s="5">
        <f t="shared" si="394"/>
        <v>28.6964312</v>
      </c>
      <c r="N195" s="7">
        <f t="shared" si="395"/>
        <v>70791</v>
      </c>
      <c r="O195" s="7">
        <f t="shared" si="396"/>
        <v>10693</v>
      </c>
      <c r="P195" s="7">
        <f t="shared" si="397"/>
        <v>81484</v>
      </c>
      <c r="Q195" s="8">
        <f t="shared" si="398"/>
        <v>0.0720325693</v>
      </c>
      <c r="R195" s="8">
        <f t="shared" si="399"/>
        <v>0.2629430139</v>
      </c>
      <c r="S195" s="8">
        <f t="shared" si="400"/>
        <v>0.03971761449</v>
      </c>
      <c r="T195" s="8">
        <f t="shared" si="401"/>
        <v>1.000009046</v>
      </c>
      <c r="U195" s="7">
        <f t="shared" si="402"/>
        <v>58101</v>
      </c>
      <c r="V195" s="7">
        <f t="shared" si="403"/>
        <v>23383</v>
      </c>
      <c r="W195" s="7">
        <f t="shared" si="404"/>
        <v>81484</v>
      </c>
      <c r="X195" s="8">
        <f t="shared" si="405"/>
        <v>0.01125861431</v>
      </c>
      <c r="Y195" s="8">
        <f t="shared" si="406"/>
        <v>0.1324792694</v>
      </c>
      <c r="Z195" s="8">
        <f t="shared" si="407"/>
        <v>0.05331685782</v>
      </c>
      <c r="AA195" s="8">
        <f t="shared" si="408"/>
        <v>1.000010647</v>
      </c>
    </row>
    <row r="196" ht="15.75" customHeight="1">
      <c r="B196" s="5" t="s">
        <v>153</v>
      </c>
      <c r="C196" s="5" t="s">
        <v>156</v>
      </c>
      <c r="D196" s="6">
        <v>8390.0</v>
      </c>
      <c r="E196" s="6">
        <v>33864.0</v>
      </c>
      <c r="F196" s="6">
        <v>1087.0</v>
      </c>
      <c r="G196" s="5">
        <f t="shared" si="391"/>
        <v>3.209898417</v>
      </c>
      <c r="H196" s="5">
        <v>212.0</v>
      </c>
      <c r="I196" s="5">
        <f t="shared" si="392"/>
        <v>0.6260335459</v>
      </c>
      <c r="J196" s="6">
        <v>28007.0</v>
      </c>
      <c r="K196" s="5">
        <f t="shared" si="393"/>
        <v>82.7043468</v>
      </c>
      <c r="L196" s="6">
        <v>5857.0</v>
      </c>
      <c r="M196" s="5">
        <f t="shared" si="394"/>
        <v>17.2956532</v>
      </c>
      <c r="N196" s="7">
        <f t="shared" si="395"/>
        <v>32565</v>
      </c>
      <c r="O196" s="7">
        <f t="shared" si="396"/>
        <v>1299</v>
      </c>
      <c r="P196" s="7">
        <f t="shared" si="397"/>
        <v>33864</v>
      </c>
      <c r="Q196" s="8">
        <f t="shared" si="398"/>
        <v>0.01809442984</v>
      </c>
      <c r="R196" s="8">
        <f t="shared" si="399"/>
        <v>0.03535723871</v>
      </c>
      <c r="S196" s="8">
        <f t="shared" si="400"/>
        <v>0.001410380872</v>
      </c>
      <c r="T196" s="8">
        <f t="shared" si="401"/>
        <v>1.000028487</v>
      </c>
      <c r="U196" s="7">
        <f t="shared" si="402"/>
        <v>28007</v>
      </c>
      <c r="V196" s="7">
        <f t="shared" si="403"/>
        <v>5857</v>
      </c>
      <c r="W196" s="7">
        <f t="shared" si="404"/>
        <v>33864</v>
      </c>
      <c r="X196" s="8">
        <f t="shared" si="405"/>
        <v>0.01608426075</v>
      </c>
      <c r="Y196" s="8">
        <f t="shared" si="406"/>
        <v>0.03848929777</v>
      </c>
      <c r="Z196" s="8">
        <f t="shared" si="407"/>
        <v>0.008049124041</v>
      </c>
      <c r="AA196" s="8">
        <f t="shared" si="408"/>
        <v>1.000028394</v>
      </c>
    </row>
    <row r="197" ht="15.75" customHeight="1">
      <c r="B197" s="5" t="s">
        <v>153</v>
      </c>
      <c r="C197" s="5" t="s">
        <v>157</v>
      </c>
      <c r="D197" s="6">
        <v>5758.0</v>
      </c>
      <c r="E197" s="6">
        <v>25242.0</v>
      </c>
      <c r="F197" s="6">
        <v>2580.0</v>
      </c>
      <c r="G197" s="5">
        <f t="shared" si="391"/>
        <v>10.22106014</v>
      </c>
      <c r="H197" s="5">
        <v>181.0</v>
      </c>
      <c r="I197" s="5">
        <f t="shared" si="392"/>
        <v>0.7170588701</v>
      </c>
      <c r="J197" s="6">
        <v>20150.0</v>
      </c>
      <c r="K197" s="5">
        <f t="shared" si="393"/>
        <v>79.82727201</v>
      </c>
      <c r="L197" s="6">
        <v>5092.0</v>
      </c>
      <c r="M197" s="5">
        <f t="shared" si="394"/>
        <v>20.17272799</v>
      </c>
      <c r="N197" s="7">
        <f t="shared" si="395"/>
        <v>22481</v>
      </c>
      <c r="O197" s="7">
        <f t="shared" si="396"/>
        <v>2761</v>
      </c>
      <c r="P197" s="7">
        <f t="shared" si="397"/>
        <v>25242</v>
      </c>
      <c r="Q197" s="8">
        <f t="shared" si="398"/>
        <v>0.01389196577</v>
      </c>
      <c r="R197" s="8">
        <f t="shared" si="399"/>
        <v>0.06960086426</v>
      </c>
      <c r="S197" s="8">
        <f t="shared" si="400"/>
        <v>0.008548017713</v>
      </c>
      <c r="T197" s="8">
        <f t="shared" si="401"/>
        <v>1.000036861</v>
      </c>
      <c r="U197" s="7">
        <f t="shared" si="402"/>
        <v>20150</v>
      </c>
      <c r="V197" s="7">
        <f t="shared" si="403"/>
        <v>5092</v>
      </c>
      <c r="W197" s="7">
        <f t="shared" si="404"/>
        <v>25242</v>
      </c>
      <c r="X197" s="8">
        <f t="shared" si="405"/>
        <v>0.008083415623</v>
      </c>
      <c r="Y197" s="8">
        <f t="shared" si="406"/>
        <v>0.03229803573</v>
      </c>
      <c r="Z197" s="8">
        <f t="shared" si="407"/>
        <v>0.008161865902</v>
      </c>
      <c r="AA197" s="8">
        <f t="shared" si="408"/>
        <v>1.000038338</v>
      </c>
    </row>
    <row r="198" ht="15.75" customHeight="1">
      <c r="B198" s="5" t="s">
        <v>153</v>
      </c>
      <c r="C198" s="5" t="s">
        <v>153</v>
      </c>
      <c r="D198" s="6">
        <v>10382.0</v>
      </c>
      <c r="E198" s="6">
        <v>45226.0</v>
      </c>
      <c r="F198" s="6">
        <v>3878.0</v>
      </c>
      <c r="G198" s="5">
        <f t="shared" si="391"/>
        <v>8.57471366</v>
      </c>
      <c r="H198" s="5">
        <v>831.0</v>
      </c>
      <c r="I198" s="5">
        <f t="shared" si="392"/>
        <v>1.837438641</v>
      </c>
      <c r="J198" s="6">
        <v>35572.0</v>
      </c>
      <c r="K198" s="5">
        <f t="shared" si="393"/>
        <v>78.65387167</v>
      </c>
      <c r="L198" s="6">
        <v>9654.0</v>
      </c>
      <c r="M198" s="5">
        <f t="shared" si="394"/>
        <v>21.34612833</v>
      </c>
      <c r="N198" s="7">
        <f t="shared" si="395"/>
        <v>40517</v>
      </c>
      <c r="O198" s="7">
        <f t="shared" si="396"/>
        <v>4709</v>
      </c>
      <c r="P198" s="7">
        <f t="shared" si="397"/>
        <v>45226</v>
      </c>
      <c r="Q198" s="8">
        <f t="shared" si="398"/>
        <v>0.0212572716</v>
      </c>
      <c r="R198" s="8">
        <f t="shared" si="399"/>
        <v>0.1194082012</v>
      </c>
      <c r="S198" s="8">
        <f t="shared" si="400"/>
        <v>0.01387795788</v>
      </c>
      <c r="T198" s="8">
        <f t="shared" si="401"/>
        <v>1.000019471</v>
      </c>
      <c r="U198" s="7">
        <f t="shared" si="402"/>
        <v>35572</v>
      </c>
      <c r="V198" s="7">
        <f t="shared" si="403"/>
        <v>9654</v>
      </c>
      <c r="W198" s="7">
        <f t="shared" si="404"/>
        <v>45226</v>
      </c>
      <c r="X198" s="8">
        <f t="shared" si="405"/>
        <v>0.0116290085</v>
      </c>
      <c r="Y198" s="8">
        <f t="shared" si="406"/>
        <v>0.06033423733</v>
      </c>
      <c r="Z198" s="8">
        <f t="shared" si="407"/>
        <v>0.01637430359</v>
      </c>
      <c r="AA198" s="8">
        <f t="shared" si="408"/>
        <v>1.000020778</v>
      </c>
    </row>
    <row r="199" ht="15.75" customHeight="1">
      <c r="B199" s="5" t="s">
        <v>153</v>
      </c>
      <c r="C199" s="5" t="s">
        <v>158</v>
      </c>
      <c r="D199" s="6">
        <v>10789.0</v>
      </c>
      <c r="E199" s="6">
        <v>45484.0</v>
      </c>
      <c r="F199" s="6">
        <v>4334.0</v>
      </c>
      <c r="G199" s="5">
        <f t="shared" si="391"/>
        <v>9.528625451</v>
      </c>
      <c r="H199" s="6">
        <v>2339.0</v>
      </c>
      <c r="I199" s="5">
        <f t="shared" si="392"/>
        <v>5.142467681</v>
      </c>
      <c r="J199" s="6">
        <v>31586.0</v>
      </c>
      <c r="K199" s="5">
        <f t="shared" si="393"/>
        <v>69.44420016</v>
      </c>
      <c r="L199" s="6">
        <v>13898.0</v>
      </c>
      <c r="M199" s="5">
        <f t="shared" si="394"/>
        <v>30.55579984</v>
      </c>
      <c r="N199" s="7">
        <f t="shared" si="395"/>
        <v>38811</v>
      </c>
      <c r="O199" s="7">
        <f t="shared" si="396"/>
        <v>6673</v>
      </c>
      <c r="P199" s="7">
        <f t="shared" si="397"/>
        <v>45484</v>
      </c>
      <c r="Q199" s="8">
        <f t="shared" si="398"/>
        <v>0.05096335158</v>
      </c>
      <c r="R199" s="8">
        <f t="shared" si="399"/>
        <v>0.1611660899</v>
      </c>
      <c r="S199" s="8">
        <f t="shared" si="400"/>
        <v>0.02771021921</v>
      </c>
      <c r="T199" s="8">
        <f t="shared" si="401"/>
        <v>1.000018443</v>
      </c>
      <c r="U199" s="7">
        <f t="shared" si="402"/>
        <v>31586</v>
      </c>
      <c r="V199" s="7">
        <f t="shared" si="403"/>
        <v>13898</v>
      </c>
      <c r="W199" s="7">
        <f t="shared" si="404"/>
        <v>45484</v>
      </c>
      <c r="X199" s="8">
        <f t="shared" si="405"/>
        <v>0.01083278002</v>
      </c>
      <c r="Y199" s="8">
        <f t="shared" si="406"/>
        <v>0.07668752384</v>
      </c>
      <c r="Z199" s="8">
        <f t="shared" si="407"/>
        <v>0.03374289895</v>
      </c>
      <c r="AA199" s="8">
        <f t="shared" si="408"/>
        <v>1.0000203</v>
      </c>
    </row>
    <row r="200" ht="15.75" customHeight="1">
      <c r="B200" s="5" t="s">
        <v>153</v>
      </c>
      <c r="C200" s="5" t="s">
        <v>159</v>
      </c>
      <c r="D200" s="6">
        <v>11159.0</v>
      </c>
      <c r="E200" s="6">
        <v>56751.0</v>
      </c>
      <c r="F200" s="6">
        <v>1843.0</v>
      </c>
      <c r="G200" s="5">
        <f t="shared" si="391"/>
        <v>3.247519867</v>
      </c>
      <c r="H200" s="5">
        <v>608.0</v>
      </c>
      <c r="I200" s="5">
        <f t="shared" si="392"/>
        <v>1.07134676</v>
      </c>
      <c r="J200" s="6">
        <v>41770.0</v>
      </c>
      <c r="K200" s="5">
        <f t="shared" si="393"/>
        <v>73.60222727</v>
      </c>
      <c r="L200" s="6">
        <v>14981.0</v>
      </c>
      <c r="M200" s="5">
        <f t="shared" si="394"/>
        <v>26.39777273</v>
      </c>
      <c r="N200" s="7">
        <f t="shared" si="395"/>
        <v>54300</v>
      </c>
      <c r="O200" s="7">
        <f t="shared" si="396"/>
        <v>2451</v>
      </c>
      <c r="P200" s="7">
        <f t="shared" si="397"/>
        <v>56751</v>
      </c>
      <c r="Q200" s="8">
        <f t="shared" si="398"/>
        <v>0.02613783559</v>
      </c>
      <c r="R200" s="8">
        <f t="shared" si="399"/>
        <v>0.06637827849</v>
      </c>
      <c r="S200" s="8">
        <f t="shared" si="400"/>
        <v>0.002996190802</v>
      </c>
      <c r="T200" s="8">
        <f t="shared" si="401"/>
        <v>1.000016451</v>
      </c>
      <c r="U200" s="7">
        <f t="shared" si="402"/>
        <v>41770</v>
      </c>
      <c r="V200" s="7">
        <f t="shared" si="403"/>
        <v>14981</v>
      </c>
      <c r="W200" s="7">
        <f t="shared" si="404"/>
        <v>56751</v>
      </c>
      <c r="X200" s="8">
        <f t="shared" si="405"/>
        <v>0.0008255764373</v>
      </c>
      <c r="Y200" s="8">
        <f t="shared" si="406"/>
        <v>0.08761292673</v>
      </c>
      <c r="Z200" s="8">
        <f t="shared" si="407"/>
        <v>0.03142277365</v>
      </c>
      <c r="AA200" s="8">
        <f t="shared" si="408"/>
        <v>1.000016077</v>
      </c>
    </row>
    <row r="201" ht="15.75" customHeight="1">
      <c r="B201" s="5" t="s">
        <v>153</v>
      </c>
      <c r="C201" s="5" t="s">
        <v>160</v>
      </c>
      <c r="D201" s="6">
        <v>9160.0</v>
      </c>
      <c r="E201" s="6">
        <v>47220.0</v>
      </c>
      <c r="F201" s="5">
        <v>532.0</v>
      </c>
      <c r="G201" s="5">
        <f t="shared" si="391"/>
        <v>1.126641254</v>
      </c>
      <c r="H201" s="5">
        <v>122.0</v>
      </c>
      <c r="I201" s="5">
        <f t="shared" si="392"/>
        <v>0.2583650995</v>
      </c>
      <c r="J201" s="6">
        <v>33218.0</v>
      </c>
      <c r="K201" s="5">
        <f t="shared" si="393"/>
        <v>70.34731046</v>
      </c>
      <c r="L201" s="6">
        <v>14002.0</v>
      </c>
      <c r="M201" s="5">
        <f t="shared" si="394"/>
        <v>29.65268954</v>
      </c>
      <c r="N201" s="7">
        <f t="shared" si="395"/>
        <v>46566</v>
      </c>
      <c r="O201" s="8">
        <f t="shared" si="396"/>
        <v>654</v>
      </c>
      <c r="P201" s="7">
        <f t="shared" si="397"/>
        <v>47220</v>
      </c>
      <c r="Q201" s="8">
        <f t="shared" si="398"/>
        <v>0.0429061082</v>
      </c>
      <c r="R201" s="8">
        <f t="shared" si="399"/>
        <v>0.01825479928</v>
      </c>
      <c r="S201" s="8">
        <f t="shared" si="400"/>
        <v>0.0002563810232</v>
      </c>
      <c r="T201" s="8">
        <f t="shared" si="401"/>
        <v>1.000020791</v>
      </c>
      <c r="U201" s="7">
        <f t="shared" si="402"/>
        <v>33218</v>
      </c>
      <c r="V201" s="7">
        <f t="shared" si="403"/>
        <v>14002</v>
      </c>
      <c r="W201" s="7">
        <f t="shared" si="404"/>
        <v>47220</v>
      </c>
      <c r="X201" s="8">
        <f t="shared" si="405"/>
        <v>0.008952788561</v>
      </c>
      <c r="Y201" s="8">
        <f t="shared" si="406"/>
        <v>0.07826615504</v>
      </c>
      <c r="Z201" s="8">
        <f t="shared" si="407"/>
        <v>0.03299062866</v>
      </c>
      <c r="AA201" s="8">
        <f t="shared" si="408"/>
        <v>1.00001952</v>
      </c>
    </row>
    <row r="202" ht="15.75" customHeight="1">
      <c r="B202" s="5" t="s">
        <v>153</v>
      </c>
      <c r="C202" s="5" t="s">
        <v>161</v>
      </c>
      <c r="D202" s="6">
        <v>6962.0</v>
      </c>
      <c r="E202" s="6">
        <v>35196.0</v>
      </c>
      <c r="F202" s="5">
        <v>452.0</v>
      </c>
      <c r="G202" s="5">
        <f t="shared" si="391"/>
        <v>1.284236845</v>
      </c>
      <c r="H202" s="5">
        <v>665.0</v>
      </c>
      <c r="I202" s="5">
        <f t="shared" si="392"/>
        <v>1.889419252</v>
      </c>
      <c r="J202" s="6">
        <v>23501.0</v>
      </c>
      <c r="K202" s="5">
        <f t="shared" si="393"/>
        <v>66.77179225</v>
      </c>
      <c r="L202" s="6">
        <v>11695.0</v>
      </c>
      <c r="M202" s="5">
        <f t="shared" si="394"/>
        <v>33.22820775</v>
      </c>
      <c r="N202" s="7">
        <f t="shared" si="395"/>
        <v>34079</v>
      </c>
      <c r="O202" s="8">
        <f t="shared" si="396"/>
        <v>1117</v>
      </c>
      <c r="P202" s="7">
        <f t="shared" si="397"/>
        <v>35196</v>
      </c>
      <c r="Q202" s="8">
        <f t="shared" si="398"/>
        <v>0.02236607743</v>
      </c>
      <c r="R202" s="8">
        <f t="shared" si="399"/>
        <v>0.03061280106</v>
      </c>
      <c r="S202" s="8">
        <f t="shared" si="400"/>
        <v>0.001003389148</v>
      </c>
      <c r="T202" s="8">
        <f t="shared" si="401"/>
        <v>1.000027543</v>
      </c>
      <c r="U202" s="7">
        <f t="shared" si="402"/>
        <v>23501</v>
      </c>
      <c r="V202" s="7">
        <f t="shared" si="403"/>
        <v>11695</v>
      </c>
      <c r="W202" s="7">
        <f t="shared" si="404"/>
        <v>35196</v>
      </c>
      <c r="X202" s="8">
        <f t="shared" si="405"/>
        <v>0.01344098036</v>
      </c>
      <c r="Y202" s="8">
        <f t="shared" si="406"/>
        <v>0.06204827142</v>
      </c>
      <c r="Z202" s="8">
        <f t="shared" si="407"/>
        <v>0.03087760241</v>
      </c>
      <c r="AA202" s="8">
        <f t="shared" si="408"/>
        <v>1.00002665</v>
      </c>
    </row>
    <row r="203" ht="15.75" customHeight="1">
      <c r="B203" s="5" t="s">
        <v>153</v>
      </c>
      <c r="C203" s="5" t="s">
        <v>150</v>
      </c>
      <c r="D203" s="6">
        <v>11725.0</v>
      </c>
      <c r="E203" s="6">
        <v>60763.0</v>
      </c>
      <c r="F203" s="6">
        <v>1212.0</v>
      </c>
      <c r="G203" s="5">
        <f t="shared" si="391"/>
        <v>1.994634893</v>
      </c>
      <c r="H203" s="5">
        <v>798.0</v>
      </c>
      <c r="I203" s="5">
        <f t="shared" si="392"/>
        <v>1.313299212</v>
      </c>
      <c r="J203" s="6">
        <v>42006.0</v>
      </c>
      <c r="K203" s="5">
        <f t="shared" si="393"/>
        <v>69.13088557</v>
      </c>
      <c r="L203" s="6">
        <v>18757.0</v>
      </c>
      <c r="M203" s="5">
        <f t="shared" si="394"/>
        <v>30.86911443</v>
      </c>
      <c r="N203" s="7">
        <f t="shared" si="395"/>
        <v>58753</v>
      </c>
      <c r="O203" s="7">
        <f t="shared" si="396"/>
        <v>2010</v>
      </c>
      <c r="P203" s="7">
        <f t="shared" si="397"/>
        <v>60763</v>
      </c>
      <c r="Q203" s="8">
        <f t="shared" si="398"/>
        <v>0.03736709424</v>
      </c>
      <c r="R203" s="8">
        <f t="shared" si="399"/>
        <v>0.05501020449</v>
      </c>
      <c r="S203" s="8">
        <f t="shared" si="400"/>
        <v>0.001881955152</v>
      </c>
      <c r="T203" s="8">
        <f t="shared" si="401"/>
        <v>1.000015552</v>
      </c>
      <c r="U203" s="7">
        <f t="shared" si="402"/>
        <v>42006</v>
      </c>
      <c r="V203" s="7">
        <f t="shared" si="403"/>
        <v>18757</v>
      </c>
      <c r="W203" s="7">
        <f t="shared" si="404"/>
        <v>60763</v>
      </c>
      <c r="X203" s="8">
        <f t="shared" si="405"/>
        <v>0.01549559468</v>
      </c>
      <c r="Y203" s="8">
        <f t="shared" si="406"/>
        <v>0.1030319516</v>
      </c>
      <c r="Z203" s="8">
        <f t="shared" si="407"/>
        <v>0.04600700653</v>
      </c>
      <c r="AA203" s="8">
        <f t="shared" si="408"/>
        <v>1.000014762</v>
      </c>
    </row>
    <row r="204" ht="15.75" customHeight="1">
      <c r="N204" s="7">
        <f t="shared" ref="N204:S204" si="409">SUM(N194:N203)</f>
        <v>446362</v>
      </c>
      <c r="O204" s="7">
        <f t="shared" si="409"/>
        <v>35330</v>
      </c>
      <c r="P204" s="7">
        <f t="shared" si="409"/>
        <v>481692</v>
      </c>
      <c r="Q204" s="9">
        <f t="shared" si="409"/>
        <v>0.3162903165</v>
      </c>
      <c r="R204" s="9">
        <f t="shared" si="409"/>
        <v>0.8976734724</v>
      </c>
      <c r="S204" s="9">
        <f t="shared" si="409"/>
        <v>0.1023265276</v>
      </c>
      <c r="T204" s="9">
        <f t="shared" si="401"/>
        <v>1.000000212</v>
      </c>
      <c r="U204" s="7">
        <f t="shared" ref="U204:Z204" si="410">SUM(U194:U203)</f>
        <v>355839</v>
      </c>
      <c r="V204" s="7">
        <f t="shared" si="410"/>
        <v>125853</v>
      </c>
      <c r="W204" s="7">
        <f t="shared" si="410"/>
        <v>481692</v>
      </c>
      <c r="X204" s="9">
        <f t="shared" si="410"/>
        <v>0.1216126687</v>
      </c>
      <c r="Y204" s="9">
        <f t="shared" si="410"/>
        <v>0.7275892141</v>
      </c>
      <c r="Z204" s="9">
        <f t="shared" si="410"/>
        <v>0.2724107859</v>
      </c>
      <c r="AA204" s="9">
        <f t="shared" si="408"/>
        <v>1.000000566</v>
      </c>
    </row>
    <row r="205" ht="15.75" customHeight="1"/>
    <row r="206" ht="15.75" customHeight="1"/>
    <row r="207" ht="15.75" customHeight="1">
      <c r="B207" s="1" t="s">
        <v>0</v>
      </c>
      <c r="C207" s="1" t="s">
        <v>2</v>
      </c>
      <c r="D207" s="1" t="s">
        <v>3</v>
      </c>
      <c r="E207" s="1" t="s">
        <v>4</v>
      </c>
      <c r="F207" s="1" t="s">
        <v>5</v>
      </c>
      <c r="G207" s="1" t="s">
        <v>6</v>
      </c>
      <c r="H207" s="1" t="s">
        <v>7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12</v>
      </c>
      <c r="N207" s="10" t="s">
        <v>13</v>
      </c>
      <c r="O207" s="10" t="s">
        <v>14</v>
      </c>
      <c r="P207" s="10" t="s">
        <v>15</v>
      </c>
      <c r="Q207" s="10" t="s">
        <v>16</v>
      </c>
      <c r="R207" s="10" t="s">
        <v>17</v>
      </c>
      <c r="S207" s="10" t="s">
        <v>18</v>
      </c>
      <c r="T207" s="10" t="s">
        <v>19</v>
      </c>
      <c r="U207" s="10" t="s">
        <v>20</v>
      </c>
      <c r="V207" s="10" t="s">
        <v>21</v>
      </c>
      <c r="W207" s="10" t="s">
        <v>15</v>
      </c>
      <c r="X207" s="10" t="s">
        <v>16</v>
      </c>
      <c r="Y207" s="10" t="s">
        <v>17</v>
      </c>
      <c r="Z207" s="10" t="s">
        <v>18</v>
      </c>
      <c r="AA207" s="10" t="s">
        <v>19</v>
      </c>
    </row>
    <row r="208" ht="15.75" customHeight="1">
      <c r="B208" s="5" t="s">
        <v>162</v>
      </c>
      <c r="C208" s="5" t="s">
        <v>163</v>
      </c>
      <c r="D208" s="6">
        <v>8240.0</v>
      </c>
      <c r="E208" s="6">
        <v>34659.0</v>
      </c>
      <c r="F208" s="6">
        <v>5062.0</v>
      </c>
      <c r="G208" s="5">
        <f t="shared" ref="G208:G213" si="411">(F208/E208)*100</f>
        <v>14.60515306</v>
      </c>
      <c r="H208" s="5">
        <v>258.0</v>
      </c>
      <c r="I208" s="5">
        <f t="shared" ref="I208:I213" si="412">(H208/E208)*100</f>
        <v>0.7443953951</v>
      </c>
      <c r="J208" s="6">
        <v>26156.0</v>
      </c>
      <c r="K208" s="5">
        <f t="shared" ref="K208:K213" si="413">(J208/E208)*100</f>
        <v>75.46668975</v>
      </c>
      <c r="L208" s="6">
        <v>8503.0</v>
      </c>
      <c r="M208" s="5">
        <f t="shared" ref="M208:M213" si="414">(L208/E208)*100</f>
        <v>24.53331025</v>
      </c>
      <c r="N208" s="7">
        <f t="shared" ref="N208:N213" si="415">E208-F208-H208</f>
        <v>29339</v>
      </c>
      <c r="O208" s="7">
        <f t="shared" ref="O208:O213" si="416">F208+H208</f>
        <v>5320</v>
      </c>
      <c r="P208" s="7">
        <f t="shared" ref="P208:P213" si="417">E208</f>
        <v>34659</v>
      </c>
      <c r="Q208" s="8">
        <f t="shared" ref="Q208:Q213" si="418">ABS((N208/$N$214)-(O208/$O$214))*0.5</f>
        <v>0.01744056613</v>
      </c>
      <c r="R208" s="8">
        <f t="shared" ref="R208:R213" si="419">(O208*N208)/($O$214*P208)</f>
        <v>0.1744018288</v>
      </c>
      <c r="S208" s="8">
        <f t="shared" ref="S208:S213" si="420">(O208*O208)/($O$214*P208)</f>
        <v>0.03162404066</v>
      </c>
      <c r="T208" s="8">
        <f t="shared" ref="T208:T214" si="421">(R208-P208)/(1-P208)</f>
        <v>1.000023821</v>
      </c>
      <c r="U208" s="7">
        <f t="shared" ref="U208:U213" si="422">J208</f>
        <v>26156</v>
      </c>
      <c r="V208" s="7">
        <f t="shared" ref="V208:V213" si="423">L208</f>
        <v>8503</v>
      </c>
      <c r="W208" s="7">
        <f t="shared" ref="W208:W213" si="424">J208+L208</f>
        <v>34659</v>
      </c>
      <c r="X208" s="8">
        <f t="shared" ref="X208:X213" si="425">ABS((U208/$U$214)-(V208/$V$214))*0.5</f>
        <v>0.000410505758</v>
      </c>
      <c r="Y208" s="8">
        <f t="shared" ref="Y208:Y213" si="426">(V208*U208)/($V$214*W208)</f>
        <v>0.1321362484</v>
      </c>
      <c r="Z208" s="8">
        <f t="shared" ref="Z208:Z213" si="427">(V208*V208)/($V$214*W208)</f>
        <v>0.04295589998</v>
      </c>
      <c r="AA208" s="8">
        <f t="shared" ref="AA208:AA214" si="428">(Y208-W208)/(1-W208)</f>
        <v>1.000025041</v>
      </c>
    </row>
    <row r="209" ht="15.75" customHeight="1">
      <c r="B209" s="5" t="s">
        <v>162</v>
      </c>
      <c r="C209" s="5" t="s">
        <v>164</v>
      </c>
      <c r="D209" s="6">
        <v>6909.0</v>
      </c>
      <c r="E209" s="6">
        <v>29920.0</v>
      </c>
      <c r="F209" s="6">
        <v>4239.0</v>
      </c>
      <c r="G209" s="5">
        <f t="shared" si="411"/>
        <v>14.16778075</v>
      </c>
      <c r="H209" s="5">
        <v>155.0</v>
      </c>
      <c r="I209" s="5">
        <f t="shared" si="412"/>
        <v>0.5180481283</v>
      </c>
      <c r="J209" s="6">
        <v>22455.0</v>
      </c>
      <c r="K209" s="5">
        <f t="shared" si="413"/>
        <v>75.05013369</v>
      </c>
      <c r="L209" s="6">
        <v>7465.0</v>
      </c>
      <c r="M209" s="5">
        <f t="shared" si="414"/>
        <v>24.94986631</v>
      </c>
      <c r="N209" s="7">
        <f t="shared" si="415"/>
        <v>25526</v>
      </c>
      <c r="O209" s="7">
        <f t="shared" si="416"/>
        <v>4394</v>
      </c>
      <c r="P209" s="7">
        <f t="shared" si="417"/>
        <v>29920</v>
      </c>
      <c r="Q209" s="8">
        <f t="shared" si="418"/>
        <v>0.0106314063</v>
      </c>
      <c r="R209" s="8">
        <f t="shared" si="419"/>
        <v>0.1451748385</v>
      </c>
      <c r="S209" s="8">
        <f t="shared" si="420"/>
        <v>0.02499013713</v>
      </c>
      <c r="T209" s="8">
        <f t="shared" si="421"/>
        <v>1.000028571</v>
      </c>
      <c r="U209" s="7">
        <f t="shared" si="422"/>
        <v>22455</v>
      </c>
      <c r="V209" s="7">
        <f t="shared" si="423"/>
        <v>7465</v>
      </c>
      <c r="W209" s="7">
        <f t="shared" si="424"/>
        <v>29920</v>
      </c>
      <c r="X209" s="8">
        <f t="shared" si="425"/>
        <v>0.001347952805</v>
      </c>
      <c r="Y209" s="8">
        <f t="shared" si="426"/>
        <v>0.1153654527</v>
      </c>
      <c r="Z209" s="8">
        <f t="shared" si="427"/>
        <v>0.03835239833</v>
      </c>
      <c r="AA209" s="8">
        <f t="shared" si="428"/>
        <v>1.000029568</v>
      </c>
    </row>
    <row r="210" ht="15.75" customHeight="1">
      <c r="B210" s="5" t="s">
        <v>162</v>
      </c>
      <c r="C210" s="5" t="s">
        <v>165</v>
      </c>
      <c r="D210" s="6">
        <v>9489.0</v>
      </c>
      <c r="E210" s="6">
        <v>41336.0</v>
      </c>
      <c r="F210" s="6">
        <v>2510.0</v>
      </c>
      <c r="G210" s="5">
        <f t="shared" si="411"/>
        <v>6.072188891</v>
      </c>
      <c r="H210" s="5">
        <v>61.0</v>
      </c>
      <c r="I210" s="5">
        <f t="shared" si="412"/>
        <v>0.1475711244</v>
      </c>
      <c r="J210" s="6">
        <v>33104.0</v>
      </c>
      <c r="K210" s="5">
        <f t="shared" si="413"/>
        <v>80.0851558</v>
      </c>
      <c r="L210" s="6">
        <v>8232.0</v>
      </c>
      <c r="M210" s="5">
        <f t="shared" si="414"/>
        <v>19.9148442</v>
      </c>
      <c r="N210" s="7">
        <f t="shared" si="415"/>
        <v>38765</v>
      </c>
      <c r="O210" s="7">
        <f t="shared" si="416"/>
        <v>2571</v>
      </c>
      <c r="P210" s="7">
        <f t="shared" si="417"/>
        <v>41336</v>
      </c>
      <c r="Q210" s="8">
        <f t="shared" si="418"/>
        <v>0.06328182955</v>
      </c>
      <c r="R210" s="8">
        <f t="shared" si="419"/>
        <v>0.09337347882</v>
      </c>
      <c r="S210" s="8">
        <f t="shared" si="420"/>
        <v>0.006192782511</v>
      </c>
      <c r="T210" s="8">
        <f t="shared" si="421"/>
        <v>1.000021934</v>
      </c>
      <c r="U210" s="7">
        <f t="shared" si="422"/>
        <v>33104</v>
      </c>
      <c r="V210" s="7">
        <f t="shared" si="423"/>
        <v>8232</v>
      </c>
      <c r="W210" s="7">
        <f t="shared" si="424"/>
        <v>41336</v>
      </c>
      <c r="X210" s="8">
        <f t="shared" si="425"/>
        <v>0.02656521323</v>
      </c>
      <c r="Y210" s="8">
        <f t="shared" si="426"/>
        <v>0.1357537637</v>
      </c>
      <c r="Z210" s="8">
        <f t="shared" si="427"/>
        <v>0.03375800455</v>
      </c>
      <c r="AA210" s="8">
        <f t="shared" si="428"/>
        <v>1.000020908</v>
      </c>
    </row>
    <row r="211" ht="15.75" customHeight="1">
      <c r="B211" s="5" t="s">
        <v>162</v>
      </c>
      <c r="C211" s="5" t="s">
        <v>166</v>
      </c>
      <c r="D211" s="6">
        <v>6923.0</v>
      </c>
      <c r="E211" s="6">
        <v>29455.0</v>
      </c>
      <c r="F211" s="6">
        <v>1947.0</v>
      </c>
      <c r="G211" s="5">
        <f t="shared" si="411"/>
        <v>6.610083178</v>
      </c>
      <c r="H211" s="5">
        <v>257.0</v>
      </c>
      <c r="I211" s="5">
        <f t="shared" si="412"/>
        <v>0.8725173994</v>
      </c>
      <c r="J211" s="6">
        <v>20992.0</v>
      </c>
      <c r="K211" s="5">
        <f t="shared" si="413"/>
        <v>71.26803599</v>
      </c>
      <c r="L211" s="6">
        <v>8463.0</v>
      </c>
      <c r="M211" s="5">
        <f t="shared" si="414"/>
        <v>28.73196401</v>
      </c>
      <c r="N211" s="7">
        <f t="shared" si="415"/>
        <v>27251</v>
      </c>
      <c r="O211" s="7">
        <f t="shared" si="416"/>
        <v>2204</v>
      </c>
      <c r="P211" s="7">
        <f t="shared" si="417"/>
        <v>29455</v>
      </c>
      <c r="Q211" s="8">
        <f t="shared" si="418"/>
        <v>0.03680556104</v>
      </c>
      <c r="R211" s="8">
        <f t="shared" si="419"/>
        <v>0.07896690742</v>
      </c>
      <c r="S211" s="8">
        <f t="shared" si="420"/>
        <v>0.006386667056</v>
      </c>
      <c r="T211" s="8">
        <f t="shared" si="421"/>
        <v>1.00003127</v>
      </c>
      <c r="U211" s="7">
        <f t="shared" si="422"/>
        <v>20992</v>
      </c>
      <c r="V211" s="7">
        <f t="shared" si="423"/>
        <v>8463</v>
      </c>
      <c r="W211" s="7">
        <f t="shared" si="424"/>
        <v>29455</v>
      </c>
      <c r="X211" s="8">
        <f t="shared" si="425"/>
        <v>0.016542996</v>
      </c>
      <c r="Y211" s="8">
        <f t="shared" si="426"/>
        <v>0.1241977202</v>
      </c>
      <c r="Z211" s="8">
        <f t="shared" si="427"/>
        <v>0.05007075581</v>
      </c>
      <c r="AA211" s="8">
        <f t="shared" si="428"/>
        <v>1.000029735</v>
      </c>
    </row>
    <row r="212" ht="15.75" customHeight="1">
      <c r="B212" s="5" t="s">
        <v>162</v>
      </c>
      <c r="C212" s="5" t="s">
        <v>167</v>
      </c>
      <c r="D212" s="6">
        <v>8050.0</v>
      </c>
      <c r="E212" s="6">
        <v>31948.0</v>
      </c>
      <c r="F212" s="6">
        <v>3142.0</v>
      </c>
      <c r="G212" s="5">
        <f t="shared" si="411"/>
        <v>9.834731439</v>
      </c>
      <c r="H212" s="5">
        <v>189.0</v>
      </c>
      <c r="I212" s="5">
        <f t="shared" si="412"/>
        <v>0.5915863278</v>
      </c>
      <c r="J212" s="6">
        <v>25108.0</v>
      </c>
      <c r="K212" s="5">
        <f t="shared" si="413"/>
        <v>78.59020909</v>
      </c>
      <c r="L212" s="6">
        <v>6840.0</v>
      </c>
      <c r="M212" s="5">
        <f t="shared" si="414"/>
        <v>21.40979091</v>
      </c>
      <c r="N212" s="7">
        <f t="shared" si="415"/>
        <v>28617</v>
      </c>
      <c r="O212" s="7">
        <f t="shared" si="416"/>
        <v>3331</v>
      </c>
      <c r="P212" s="7">
        <f t="shared" si="417"/>
        <v>31948</v>
      </c>
      <c r="Q212" s="8">
        <f t="shared" si="418"/>
        <v>0.01896726403</v>
      </c>
      <c r="R212" s="8">
        <f t="shared" si="419"/>
        <v>0.1155487319</v>
      </c>
      <c r="S212" s="8">
        <f t="shared" si="420"/>
        <v>0.01344979648</v>
      </c>
      <c r="T212" s="8">
        <f t="shared" si="421"/>
        <v>1.000027685</v>
      </c>
      <c r="U212" s="7">
        <f t="shared" si="422"/>
        <v>25108</v>
      </c>
      <c r="V212" s="7">
        <f t="shared" si="423"/>
        <v>6840</v>
      </c>
      <c r="W212" s="7">
        <f t="shared" si="424"/>
        <v>31948</v>
      </c>
      <c r="X212" s="8">
        <f t="shared" si="425"/>
        <v>0.01400841292</v>
      </c>
      <c r="Y212" s="8">
        <f t="shared" si="426"/>
        <v>0.1106927147</v>
      </c>
      <c r="Z212" s="8">
        <f t="shared" si="427"/>
        <v>0.03015525602</v>
      </c>
      <c r="AA212" s="8">
        <f t="shared" si="428"/>
        <v>1.000027837</v>
      </c>
    </row>
    <row r="213" ht="15.75" customHeight="1">
      <c r="B213" s="5" t="s">
        <v>162</v>
      </c>
      <c r="C213" s="5" t="s">
        <v>168</v>
      </c>
      <c r="D213" s="6">
        <v>7006.0</v>
      </c>
      <c r="E213" s="6">
        <v>29932.0</v>
      </c>
      <c r="F213" s="6">
        <v>7521.0</v>
      </c>
      <c r="G213" s="5">
        <f t="shared" si="411"/>
        <v>25.12695443</v>
      </c>
      <c r="H213" s="5">
        <v>481.0</v>
      </c>
      <c r="I213" s="5">
        <f t="shared" si="412"/>
        <v>1.606975812</v>
      </c>
      <c r="J213" s="6">
        <v>20872.0</v>
      </c>
      <c r="K213" s="5">
        <f t="shared" si="413"/>
        <v>69.73139115</v>
      </c>
      <c r="L213" s="6">
        <v>9060.0</v>
      </c>
      <c r="M213" s="5">
        <f t="shared" si="414"/>
        <v>30.26860885</v>
      </c>
      <c r="N213" s="7">
        <f t="shared" si="415"/>
        <v>21930</v>
      </c>
      <c r="O213" s="7">
        <f t="shared" si="416"/>
        <v>8002</v>
      </c>
      <c r="P213" s="7">
        <f t="shared" si="417"/>
        <v>29932</v>
      </c>
      <c r="Q213" s="8">
        <f t="shared" si="418"/>
        <v>0.09098268219</v>
      </c>
      <c r="R213" s="8">
        <f t="shared" si="419"/>
        <v>0.227044803</v>
      </c>
      <c r="S213" s="8">
        <f t="shared" si="420"/>
        <v>0.08284598784</v>
      </c>
      <c r="T213" s="8">
        <f t="shared" si="421"/>
        <v>1.000025825</v>
      </c>
      <c r="U213" s="7">
        <f t="shared" si="422"/>
        <v>20872</v>
      </c>
      <c r="V213" s="7">
        <f t="shared" si="423"/>
        <v>9060</v>
      </c>
      <c r="W213" s="7">
        <f t="shared" si="424"/>
        <v>29932</v>
      </c>
      <c r="X213" s="8">
        <f t="shared" si="425"/>
        <v>0.02309318311</v>
      </c>
      <c r="Y213" s="8">
        <f t="shared" si="426"/>
        <v>0.1300921285</v>
      </c>
      <c r="Z213" s="8">
        <f t="shared" si="427"/>
        <v>0.05646965718</v>
      </c>
      <c r="AA213" s="8">
        <f t="shared" si="428"/>
        <v>1.000029064</v>
      </c>
    </row>
    <row r="214" ht="15.75" customHeight="1">
      <c r="N214" s="7">
        <f t="shared" ref="N214:S214" si="429">SUM(N208:N213)</f>
        <v>171428</v>
      </c>
      <c r="O214" s="7">
        <f t="shared" si="429"/>
        <v>25822</v>
      </c>
      <c r="P214" s="7">
        <f t="shared" si="429"/>
        <v>197250</v>
      </c>
      <c r="Q214" s="9">
        <f t="shared" si="429"/>
        <v>0.2381093092</v>
      </c>
      <c r="R214" s="9">
        <f t="shared" si="429"/>
        <v>0.8345105883</v>
      </c>
      <c r="S214" s="9">
        <f t="shared" si="429"/>
        <v>0.1654894117</v>
      </c>
      <c r="T214" s="9">
        <f t="shared" si="421"/>
        <v>1.000000839</v>
      </c>
      <c r="U214" s="7">
        <f t="shared" ref="U214:Z214" si="430">SUM(U208:U213)</f>
        <v>148687</v>
      </c>
      <c r="V214" s="7">
        <f t="shared" si="430"/>
        <v>48563</v>
      </c>
      <c r="W214" s="7">
        <f t="shared" si="430"/>
        <v>197250</v>
      </c>
      <c r="X214" s="9">
        <f t="shared" si="430"/>
        <v>0.08196826382</v>
      </c>
      <c r="Y214" s="9">
        <f t="shared" si="430"/>
        <v>0.7482380281</v>
      </c>
      <c r="Z214" s="9">
        <f t="shared" si="430"/>
        <v>0.2517619719</v>
      </c>
      <c r="AA214" s="9">
        <f t="shared" si="428"/>
        <v>1.000001276</v>
      </c>
    </row>
    <row r="215" ht="15.75" customHeight="1"/>
    <row r="216" ht="15.75" customHeight="1"/>
    <row r="217" ht="15.75" customHeight="1">
      <c r="B217" s="1" t="s">
        <v>0</v>
      </c>
      <c r="C217" s="1" t="s">
        <v>2</v>
      </c>
      <c r="D217" s="1" t="s">
        <v>3</v>
      </c>
      <c r="E217" s="1" t="s">
        <v>4</v>
      </c>
      <c r="F217" s="1" t="s">
        <v>5</v>
      </c>
      <c r="G217" s="1" t="s">
        <v>6</v>
      </c>
      <c r="H217" s="1" t="s">
        <v>7</v>
      </c>
      <c r="I217" s="1" t="s">
        <v>8</v>
      </c>
      <c r="J217" s="1" t="s">
        <v>9</v>
      </c>
      <c r="K217" s="1" t="s">
        <v>10</v>
      </c>
      <c r="L217" s="1" t="s">
        <v>11</v>
      </c>
      <c r="M217" s="1" t="s">
        <v>12</v>
      </c>
      <c r="N217" s="10" t="s">
        <v>13</v>
      </c>
      <c r="O217" s="10" t="s">
        <v>14</v>
      </c>
      <c r="P217" s="10" t="s">
        <v>15</v>
      </c>
      <c r="Q217" s="10" t="s">
        <v>16</v>
      </c>
      <c r="R217" s="10" t="s">
        <v>17</v>
      </c>
      <c r="S217" s="10" t="s">
        <v>18</v>
      </c>
      <c r="T217" s="10" t="s">
        <v>19</v>
      </c>
      <c r="U217" s="10" t="s">
        <v>20</v>
      </c>
      <c r="V217" s="10" t="s">
        <v>21</v>
      </c>
      <c r="W217" s="10" t="s">
        <v>15</v>
      </c>
      <c r="X217" s="10" t="s">
        <v>16</v>
      </c>
      <c r="Y217" s="10" t="s">
        <v>17</v>
      </c>
      <c r="Z217" s="10" t="s">
        <v>18</v>
      </c>
      <c r="AA217" s="10" t="s">
        <v>19</v>
      </c>
    </row>
    <row r="218" ht="15.75" customHeight="1">
      <c r="B218" s="5" t="s">
        <v>169</v>
      </c>
      <c r="C218" s="5" t="s">
        <v>170</v>
      </c>
      <c r="D218" s="6">
        <v>7774.0</v>
      </c>
      <c r="E218" s="6">
        <v>30701.0</v>
      </c>
      <c r="F218" s="6">
        <v>1588.0</v>
      </c>
      <c r="G218" s="5">
        <f t="shared" ref="G218:G224" si="431">(F218/E218)*100</f>
        <v>5.172469952</v>
      </c>
      <c r="H218" s="5">
        <v>165.0</v>
      </c>
      <c r="I218" s="5">
        <f t="shared" ref="I218:I224" si="432">(H218/E218)*100</f>
        <v>0.5374417771</v>
      </c>
      <c r="J218" s="6">
        <v>25079.0</v>
      </c>
      <c r="K218" s="5">
        <f t="shared" ref="K218:K224" si="433">(J218/E218)*100</f>
        <v>81.6878929</v>
      </c>
      <c r="L218" s="6">
        <v>5622.0</v>
      </c>
      <c r="M218" s="5">
        <f t="shared" ref="M218:M224" si="434">(L218/E218)*100</f>
        <v>18.3121071</v>
      </c>
      <c r="N218" s="7">
        <f t="shared" ref="N218:N224" si="435">E218-F218-H218</f>
        <v>28948</v>
      </c>
      <c r="O218" s="7">
        <f t="shared" ref="O218:O224" si="436">F218+H218</f>
        <v>1753</v>
      </c>
      <c r="P218" s="7">
        <f t="shared" ref="P218:P224" si="437">E218</f>
        <v>30701</v>
      </c>
      <c r="Q218" s="8">
        <f t="shared" ref="Q218:Q224" si="438">ABS((N218/$N$225)-(O218/$O$225))*0.5</f>
        <v>0.01725054857</v>
      </c>
      <c r="R218" s="8">
        <f t="shared" ref="R218:R224" si="439">(O218*N218)/($O$225*P218)</f>
        <v>0.05668399339</v>
      </c>
      <c r="S218" s="8">
        <f t="shared" ref="S218:S224" si="440">(O218*O218)/($O$225*P218)</f>
        <v>0.003432604685</v>
      </c>
      <c r="T218" s="8">
        <f t="shared" ref="T218:T225" si="441">(R218-P218)/(1-P218)</f>
        <v>1.000030727</v>
      </c>
      <c r="U218" s="7">
        <f t="shared" ref="U218:U224" si="442">J218</f>
        <v>25079</v>
      </c>
      <c r="V218" s="7">
        <f t="shared" ref="V218:V224" si="443">L218</f>
        <v>5622</v>
      </c>
      <c r="W218" s="7">
        <f t="shared" ref="W218:W224" si="444">J218+L218</f>
        <v>30701</v>
      </c>
      <c r="X218" s="8">
        <f t="shared" ref="X218:X224" si="445">ABS((U218/$U$225)-(V218/$V$225))*0.5</f>
        <v>0.02386925998</v>
      </c>
      <c r="Y218" s="8">
        <f t="shared" ref="Y218:Y224" si="446">(V218*U218)/($V$225*W218)</f>
        <v>0.04717168092</v>
      </c>
      <c r="Z218" s="8">
        <f t="shared" ref="Z218:Z224" si="447">(V218*V218)/($V$225*W218)</f>
        <v>0.01057455202</v>
      </c>
      <c r="AA218" s="8">
        <f t="shared" ref="AA218:AA225" si="448">(Y218-W218)/(1-W218)</f>
        <v>1.000031037</v>
      </c>
    </row>
    <row r="219" ht="15.75" customHeight="1">
      <c r="B219" s="5" t="s">
        <v>169</v>
      </c>
      <c r="C219" s="5" t="s">
        <v>171</v>
      </c>
      <c r="D219" s="6">
        <v>15740.0</v>
      </c>
      <c r="E219" s="6">
        <v>69177.0</v>
      </c>
      <c r="F219" s="6">
        <v>5535.0</v>
      </c>
      <c r="G219" s="5">
        <f t="shared" si="431"/>
        <v>8.001214276</v>
      </c>
      <c r="H219" s="6">
        <v>1684.0</v>
      </c>
      <c r="I219" s="5">
        <f t="shared" si="432"/>
        <v>2.434335111</v>
      </c>
      <c r="J219" s="6">
        <v>48276.0</v>
      </c>
      <c r="K219" s="5">
        <f t="shared" si="433"/>
        <v>69.78620062</v>
      </c>
      <c r="L219" s="6">
        <v>20901.0</v>
      </c>
      <c r="M219" s="5">
        <f t="shared" si="434"/>
        <v>30.21379938</v>
      </c>
      <c r="N219" s="7">
        <f t="shared" si="435"/>
        <v>61958</v>
      </c>
      <c r="O219" s="7">
        <f t="shared" si="436"/>
        <v>7219</v>
      </c>
      <c r="P219" s="7">
        <f t="shared" si="437"/>
        <v>69177</v>
      </c>
      <c r="Q219" s="8">
        <f t="shared" si="438"/>
        <v>0.02252647896</v>
      </c>
      <c r="R219" s="8">
        <f t="shared" si="439"/>
        <v>0.2217303734</v>
      </c>
      <c r="S219" s="8">
        <f t="shared" si="440"/>
        <v>0.0258347843</v>
      </c>
      <c r="T219" s="8">
        <f t="shared" si="441"/>
        <v>1.000011251</v>
      </c>
      <c r="U219" s="7">
        <f t="shared" si="442"/>
        <v>48276</v>
      </c>
      <c r="V219" s="7">
        <f t="shared" si="443"/>
        <v>20901</v>
      </c>
      <c r="W219" s="7">
        <f t="shared" si="444"/>
        <v>69177</v>
      </c>
      <c r="X219" s="8">
        <f t="shared" si="445"/>
        <v>0.005815236512</v>
      </c>
      <c r="Y219" s="8">
        <f t="shared" si="446"/>
        <v>0.1498198773</v>
      </c>
      <c r="Z219" s="8">
        <f t="shared" si="447"/>
        <v>0.06486422352</v>
      </c>
      <c r="AA219" s="8">
        <f t="shared" si="448"/>
        <v>1.00001229</v>
      </c>
    </row>
    <row r="220" ht="15.75" customHeight="1">
      <c r="B220" s="5" t="s">
        <v>169</v>
      </c>
      <c r="C220" s="5" t="s">
        <v>169</v>
      </c>
      <c r="D220" s="6">
        <v>10566.0</v>
      </c>
      <c r="E220" s="6">
        <v>43270.0</v>
      </c>
      <c r="F220" s="6">
        <v>2870.0</v>
      </c>
      <c r="G220" s="5">
        <f t="shared" si="431"/>
        <v>6.632770973</v>
      </c>
      <c r="H220" s="5">
        <v>608.0</v>
      </c>
      <c r="I220" s="5">
        <f t="shared" si="432"/>
        <v>1.405130575</v>
      </c>
      <c r="J220" s="6">
        <v>33210.0</v>
      </c>
      <c r="K220" s="5">
        <f t="shared" si="433"/>
        <v>76.75063554</v>
      </c>
      <c r="L220" s="6">
        <v>10060.0</v>
      </c>
      <c r="M220" s="5">
        <f t="shared" si="434"/>
        <v>23.24936446</v>
      </c>
      <c r="N220" s="7">
        <f t="shared" si="435"/>
        <v>39792</v>
      </c>
      <c r="O220" s="7">
        <f t="shared" si="436"/>
        <v>3478</v>
      </c>
      <c r="P220" s="7">
        <f t="shared" si="437"/>
        <v>43270</v>
      </c>
      <c r="Q220" s="8">
        <f t="shared" si="438"/>
        <v>0.00539438302</v>
      </c>
      <c r="R220" s="8">
        <f t="shared" si="439"/>
        <v>0.1096859322</v>
      </c>
      <c r="S220" s="8">
        <f t="shared" si="440"/>
        <v>0.009587044439</v>
      </c>
      <c r="T220" s="8">
        <f t="shared" si="441"/>
        <v>1.000020576</v>
      </c>
      <c r="U220" s="7">
        <f t="shared" si="442"/>
        <v>33210</v>
      </c>
      <c r="V220" s="7">
        <f t="shared" si="443"/>
        <v>10060</v>
      </c>
      <c r="W220" s="7">
        <f t="shared" si="444"/>
        <v>43270</v>
      </c>
      <c r="X220" s="8">
        <f t="shared" si="445"/>
        <v>0.01817675161</v>
      </c>
      <c r="Y220" s="8">
        <f t="shared" si="446"/>
        <v>0.07930722943</v>
      </c>
      <c r="Z220" s="8">
        <f t="shared" si="447"/>
        <v>0.02402380994</v>
      </c>
      <c r="AA220" s="8">
        <f t="shared" si="448"/>
        <v>1.000021278</v>
      </c>
    </row>
    <row r="221" ht="15.75" customHeight="1">
      <c r="B221" s="5" t="s">
        <v>169</v>
      </c>
      <c r="C221" s="5" t="s">
        <v>172</v>
      </c>
      <c r="D221" s="6">
        <v>13866.0</v>
      </c>
      <c r="E221" s="6">
        <v>60103.0</v>
      </c>
      <c r="F221" s="6">
        <v>4383.0</v>
      </c>
      <c r="G221" s="5">
        <f t="shared" si="431"/>
        <v>7.292481241</v>
      </c>
      <c r="H221" s="5">
        <v>753.0</v>
      </c>
      <c r="I221" s="5">
        <f t="shared" si="432"/>
        <v>1.252849275</v>
      </c>
      <c r="J221" s="6">
        <v>38303.0</v>
      </c>
      <c r="K221" s="5">
        <f t="shared" si="433"/>
        <v>63.728932</v>
      </c>
      <c r="L221" s="6">
        <v>21800.0</v>
      </c>
      <c r="M221" s="5">
        <f t="shared" si="434"/>
        <v>36.271068</v>
      </c>
      <c r="N221" s="7">
        <f t="shared" si="435"/>
        <v>54967</v>
      </c>
      <c r="O221" s="7">
        <f t="shared" si="436"/>
        <v>5136</v>
      </c>
      <c r="P221" s="7">
        <f t="shared" si="437"/>
        <v>60103</v>
      </c>
      <c r="Q221" s="8">
        <f t="shared" si="438"/>
        <v>0.001765074806</v>
      </c>
      <c r="R221" s="8">
        <f t="shared" si="439"/>
        <v>0.1610806524</v>
      </c>
      <c r="S221" s="8">
        <f t="shared" si="440"/>
        <v>0.01505103482</v>
      </c>
      <c r="T221" s="8">
        <f t="shared" si="441"/>
        <v>1.000013958</v>
      </c>
      <c r="U221" s="7">
        <f t="shared" si="442"/>
        <v>38303</v>
      </c>
      <c r="V221" s="7">
        <f t="shared" si="443"/>
        <v>21800</v>
      </c>
      <c r="W221" s="7">
        <f t="shared" si="444"/>
        <v>60103</v>
      </c>
      <c r="X221" s="8">
        <f t="shared" si="445"/>
        <v>0.03140597645</v>
      </c>
      <c r="Y221" s="8">
        <f t="shared" si="446"/>
        <v>0.1427006499</v>
      </c>
      <c r="Z221" s="8">
        <f t="shared" si="447"/>
        <v>0.08121750695</v>
      </c>
      <c r="AA221" s="8">
        <f t="shared" si="448"/>
        <v>1.000014264</v>
      </c>
    </row>
    <row r="222" ht="15.75" customHeight="1">
      <c r="B222" s="5" t="s">
        <v>169</v>
      </c>
      <c r="C222" s="5" t="s">
        <v>173</v>
      </c>
      <c r="D222" s="6">
        <v>9223.0</v>
      </c>
      <c r="E222" s="6">
        <v>40905.0</v>
      </c>
      <c r="F222" s="6">
        <v>3230.0</v>
      </c>
      <c r="G222" s="5">
        <f t="shared" si="431"/>
        <v>7.89634519</v>
      </c>
      <c r="H222" s="5">
        <v>719.0</v>
      </c>
      <c r="I222" s="5">
        <f t="shared" si="432"/>
        <v>1.757731329</v>
      </c>
      <c r="J222" s="6">
        <v>27961.0</v>
      </c>
      <c r="K222" s="5">
        <f t="shared" si="433"/>
        <v>68.35594671</v>
      </c>
      <c r="L222" s="6">
        <v>12944.0</v>
      </c>
      <c r="M222" s="5">
        <f t="shared" si="434"/>
        <v>31.64405329</v>
      </c>
      <c r="N222" s="7">
        <f t="shared" si="435"/>
        <v>36956</v>
      </c>
      <c r="O222" s="7">
        <f t="shared" si="436"/>
        <v>3949</v>
      </c>
      <c r="P222" s="7">
        <f t="shared" si="437"/>
        <v>40905</v>
      </c>
      <c r="Q222" s="8">
        <f t="shared" si="438"/>
        <v>0.007316538353</v>
      </c>
      <c r="R222" s="8">
        <f t="shared" si="439"/>
        <v>0.1223511838</v>
      </c>
      <c r="S222" s="8">
        <f t="shared" si="440"/>
        <v>0.0130740563</v>
      </c>
      <c r="T222" s="8">
        <f t="shared" si="441"/>
        <v>1.000021456</v>
      </c>
      <c r="U222" s="7">
        <f t="shared" si="442"/>
        <v>27961</v>
      </c>
      <c r="V222" s="7">
        <f t="shared" si="443"/>
        <v>12944</v>
      </c>
      <c r="W222" s="7">
        <f t="shared" si="444"/>
        <v>40905</v>
      </c>
      <c r="X222" s="8">
        <f t="shared" si="445"/>
        <v>0.007673621881</v>
      </c>
      <c r="Y222" s="8">
        <f t="shared" si="446"/>
        <v>0.09088194728</v>
      </c>
      <c r="Z222" s="8">
        <f t="shared" si="447"/>
        <v>0.04207202624</v>
      </c>
      <c r="AA222" s="8">
        <f t="shared" si="448"/>
        <v>1.000022226</v>
      </c>
    </row>
    <row r="223" ht="15.75" customHeight="1">
      <c r="B223" s="5" t="s">
        <v>169</v>
      </c>
      <c r="C223" s="5" t="s">
        <v>174</v>
      </c>
      <c r="D223" s="6">
        <v>12367.0</v>
      </c>
      <c r="E223" s="6">
        <v>51014.0</v>
      </c>
      <c r="F223" s="6">
        <v>4160.0</v>
      </c>
      <c r="G223" s="5">
        <f t="shared" si="431"/>
        <v>8.154624221</v>
      </c>
      <c r="H223" s="6">
        <v>1252.0</v>
      </c>
      <c r="I223" s="5">
        <f t="shared" si="432"/>
        <v>2.454228251</v>
      </c>
      <c r="J223" s="6">
        <v>35339.0</v>
      </c>
      <c r="K223" s="5">
        <f t="shared" si="433"/>
        <v>69.27314071</v>
      </c>
      <c r="L223" s="6">
        <v>15675.0</v>
      </c>
      <c r="M223" s="5">
        <f t="shared" si="434"/>
        <v>30.72685929</v>
      </c>
      <c r="N223" s="7">
        <f t="shared" si="435"/>
        <v>45602</v>
      </c>
      <c r="O223" s="7">
        <f t="shared" si="436"/>
        <v>5412</v>
      </c>
      <c r="P223" s="7">
        <f t="shared" si="437"/>
        <v>51014</v>
      </c>
      <c r="Q223" s="8">
        <f t="shared" si="438"/>
        <v>0.01827237392</v>
      </c>
      <c r="R223" s="8">
        <f t="shared" si="439"/>
        <v>0.1659070269</v>
      </c>
      <c r="S223" s="8">
        <f t="shared" si="440"/>
        <v>0.01968968093</v>
      </c>
      <c r="T223" s="8">
        <f t="shared" si="441"/>
        <v>1.000016351</v>
      </c>
      <c r="U223" s="7">
        <f t="shared" si="442"/>
        <v>35339</v>
      </c>
      <c r="V223" s="7">
        <f t="shared" si="443"/>
        <v>15675</v>
      </c>
      <c r="W223" s="7">
        <f t="shared" si="444"/>
        <v>51014</v>
      </c>
      <c r="X223" s="8">
        <f t="shared" si="445"/>
        <v>0.006183022479</v>
      </c>
      <c r="Y223" s="8">
        <f t="shared" si="446"/>
        <v>0.1115334779</v>
      </c>
      <c r="Z223" s="8">
        <f t="shared" si="447"/>
        <v>0.0494718941</v>
      </c>
      <c r="AA223" s="8">
        <f t="shared" si="448"/>
        <v>1.000017416</v>
      </c>
    </row>
    <row r="224" ht="15.75" customHeight="1">
      <c r="B224" s="5" t="s">
        <v>169</v>
      </c>
      <c r="C224" s="5" t="s">
        <v>175</v>
      </c>
      <c r="D224" s="6">
        <v>8170.0</v>
      </c>
      <c r="E224" s="6">
        <v>39937.0</v>
      </c>
      <c r="F224" s="6">
        <v>1929.0</v>
      </c>
      <c r="G224" s="5">
        <f t="shared" si="431"/>
        <v>4.830107419</v>
      </c>
      <c r="H224" s="5">
        <v>284.0</v>
      </c>
      <c r="I224" s="5">
        <f t="shared" si="432"/>
        <v>0.711120014</v>
      </c>
      <c r="J224" s="6">
        <v>29582.0</v>
      </c>
      <c r="K224" s="5">
        <f t="shared" si="433"/>
        <v>74.07166287</v>
      </c>
      <c r="L224" s="6">
        <v>10355.0</v>
      </c>
      <c r="M224" s="5">
        <f t="shared" si="434"/>
        <v>25.92833713</v>
      </c>
      <c r="N224" s="7">
        <f t="shared" si="435"/>
        <v>37724</v>
      </c>
      <c r="O224" s="7">
        <f t="shared" si="436"/>
        <v>2213</v>
      </c>
      <c r="P224" s="7">
        <f t="shared" si="437"/>
        <v>39937</v>
      </c>
      <c r="Q224" s="8">
        <f t="shared" si="438"/>
        <v>0.02370538484</v>
      </c>
      <c r="R224" s="8">
        <f t="shared" si="439"/>
        <v>0.07168630442</v>
      </c>
      <c r="S224" s="8">
        <f t="shared" si="440"/>
        <v>0.004205327953</v>
      </c>
      <c r="T224" s="8">
        <f t="shared" si="441"/>
        <v>1.000023245</v>
      </c>
      <c r="U224" s="7">
        <f t="shared" si="442"/>
        <v>29582</v>
      </c>
      <c r="V224" s="7">
        <f t="shared" si="443"/>
        <v>10355</v>
      </c>
      <c r="W224" s="7">
        <f t="shared" si="444"/>
        <v>39937</v>
      </c>
      <c r="X224" s="8">
        <f t="shared" si="445"/>
        <v>0.009031845731</v>
      </c>
      <c r="Y224" s="8">
        <f t="shared" si="446"/>
        <v>0.07878345358</v>
      </c>
      <c r="Z224" s="8">
        <f t="shared" si="447"/>
        <v>0.02757767094</v>
      </c>
      <c r="AA224" s="8">
        <f t="shared" si="448"/>
        <v>1.000023067</v>
      </c>
    </row>
    <row r="225" ht="15.75" customHeight="1">
      <c r="N225" s="7">
        <f t="shared" ref="N225:S225" si="449">SUM(N218:N224)</f>
        <v>305947</v>
      </c>
      <c r="O225" s="7">
        <f t="shared" si="449"/>
        <v>29160</v>
      </c>
      <c r="P225" s="7">
        <f t="shared" si="449"/>
        <v>335107</v>
      </c>
      <c r="Q225" s="9">
        <f t="shared" si="449"/>
        <v>0.09623078247</v>
      </c>
      <c r="R225" s="9">
        <f t="shared" si="449"/>
        <v>0.9091254666</v>
      </c>
      <c r="S225" s="9">
        <f t="shared" si="449"/>
        <v>0.09087453342</v>
      </c>
      <c r="T225" s="9">
        <f t="shared" si="441"/>
        <v>1.000000271</v>
      </c>
      <c r="U225" s="7">
        <f t="shared" ref="U225:Z225" si="450">SUM(U218:U224)</f>
        <v>237750</v>
      </c>
      <c r="V225" s="7">
        <f t="shared" si="450"/>
        <v>97357</v>
      </c>
      <c r="W225" s="7">
        <f t="shared" si="450"/>
        <v>335107</v>
      </c>
      <c r="X225" s="9">
        <f t="shared" si="450"/>
        <v>0.1021557146</v>
      </c>
      <c r="Y225" s="9">
        <f t="shared" si="450"/>
        <v>0.7001983163</v>
      </c>
      <c r="Z225" s="9">
        <f t="shared" si="450"/>
        <v>0.2998016837</v>
      </c>
      <c r="AA225" s="9">
        <f t="shared" si="448"/>
        <v>1.000000895</v>
      </c>
    </row>
    <row r="226" ht="15.75" customHeight="1"/>
    <row r="227" ht="15.75" customHeight="1"/>
    <row r="228" ht="15.75" customHeight="1">
      <c r="B228" s="1" t="s">
        <v>0</v>
      </c>
      <c r="C228" s="1" t="s">
        <v>2</v>
      </c>
      <c r="D228" s="1" t="s">
        <v>3</v>
      </c>
      <c r="E228" s="1" t="s">
        <v>4</v>
      </c>
      <c r="F228" s="1" t="s">
        <v>5</v>
      </c>
      <c r="G228" s="1" t="s">
        <v>6</v>
      </c>
      <c r="H228" s="1" t="s">
        <v>7</v>
      </c>
      <c r="I228" s="1" t="s">
        <v>8</v>
      </c>
      <c r="J228" s="1" t="s">
        <v>9</v>
      </c>
      <c r="K228" s="1" t="s">
        <v>10</v>
      </c>
      <c r="L228" s="1" t="s">
        <v>11</v>
      </c>
      <c r="M228" s="1" t="s">
        <v>12</v>
      </c>
      <c r="N228" s="10" t="s">
        <v>13</v>
      </c>
      <c r="O228" s="10" t="s">
        <v>14</v>
      </c>
      <c r="P228" s="10" t="s">
        <v>15</v>
      </c>
      <c r="Q228" s="10" t="s">
        <v>16</v>
      </c>
      <c r="R228" s="10" t="s">
        <v>17</v>
      </c>
      <c r="S228" s="10" t="s">
        <v>18</v>
      </c>
      <c r="T228" s="10" t="s">
        <v>19</v>
      </c>
      <c r="U228" s="10" t="s">
        <v>20</v>
      </c>
      <c r="V228" s="10" t="s">
        <v>21</v>
      </c>
      <c r="W228" s="10" t="s">
        <v>15</v>
      </c>
      <c r="X228" s="10" t="s">
        <v>16</v>
      </c>
      <c r="Y228" s="10" t="s">
        <v>17</v>
      </c>
      <c r="Z228" s="10" t="s">
        <v>18</v>
      </c>
      <c r="AA228" s="10" t="s">
        <v>19</v>
      </c>
    </row>
    <row r="229" ht="15.75" customHeight="1">
      <c r="B229" s="5" t="s">
        <v>176</v>
      </c>
      <c r="C229" s="5" t="s">
        <v>177</v>
      </c>
      <c r="D229" s="6">
        <v>7072.0</v>
      </c>
      <c r="E229" s="6">
        <v>28887.0</v>
      </c>
      <c r="F229" s="6">
        <v>4136.0</v>
      </c>
      <c r="G229" s="5">
        <f>(F229/E229)*100</f>
        <v>14.31785924</v>
      </c>
      <c r="H229" s="5">
        <v>300.0</v>
      </c>
      <c r="I229" s="5">
        <f>(H229/E229)*100</f>
        <v>1.038529442</v>
      </c>
      <c r="J229" s="6">
        <v>20933.0</v>
      </c>
      <c r="K229" s="5">
        <f>(J229/E229)*100</f>
        <v>72.46512272</v>
      </c>
      <c r="L229" s="6">
        <v>7954.0</v>
      </c>
      <c r="M229" s="5">
        <f>(L229/E229)*100</f>
        <v>27.53487728</v>
      </c>
      <c r="N229" s="7">
        <f>E229-F229-H229</f>
        <v>24451</v>
      </c>
      <c r="O229" s="7">
        <f>F229+H229</f>
        <v>4436</v>
      </c>
      <c r="P229" s="7">
        <f>E229</f>
        <v>28887</v>
      </c>
      <c r="Q229" s="8">
        <f>ABS((N229/$N$230)-(O229/$O$230))*0.5</f>
        <v>0</v>
      </c>
      <c r="R229" s="8">
        <f>(O229*N229)/($O$230*P229)</f>
        <v>0.8464361131</v>
      </c>
      <c r="S229" s="8">
        <f>(O229*O229)/($O$230*P229)</f>
        <v>0.1535638869</v>
      </c>
      <c r="T229" s="8">
        <f t="shared" ref="T229:T230" si="452">(R229-P229)/(1-P229)</f>
        <v>1.000005316</v>
      </c>
      <c r="U229" s="7">
        <f>J229</f>
        <v>20933</v>
      </c>
      <c r="V229" s="7">
        <f>L229</f>
        <v>7954</v>
      </c>
      <c r="W229" s="7">
        <f>J229+L229</f>
        <v>28887</v>
      </c>
      <c r="X229" s="8">
        <f>ABS((U229/$U$230)-(V229/$V$230))*0.5</f>
        <v>0</v>
      </c>
      <c r="Y229" s="8">
        <f>(V229*U229)/($V$230*W229)</f>
        <v>0.7246512272</v>
      </c>
      <c r="Z229" s="8">
        <f>(V229*V229)/($V$230*W229)</f>
        <v>0.2753487728</v>
      </c>
      <c r="AA229" s="8">
        <f t="shared" ref="AA229:AA230" si="454">(Y229-W229)/(1-W229)</f>
        <v>1.000009532</v>
      </c>
    </row>
    <row r="230" ht="15.75" customHeight="1">
      <c r="N230" s="7">
        <f t="shared" ref="N230:S230" si="451">SUM(N229)</f>
        <v>24451</v>
      </c>
      <c r="O230" s="7">
        <f t="shared" si="451"/>
        <v>4436</v>
      </c>
      <c r="P230" s="7">
        <f t="shared" si="451"/>
        <v>28887</v>
      </c>
      <c r="Q230" s="9">
        <f t="shared" si="451"/>
        <v>0</v>
      </c>
      <c r="R230" s="9">
        <f t="shared" si="451"/>
        <v>0.8464361131</v>
      </c>
      <c r="S230" s="9">
        <f t="shared" si="451"/>
        <v>0.1535638869</v>
      </c>
      <c r="T230" s="9">
        <f t="shared" si="452"/>
        <v>1.000005316</v>
      </c>
      <c r="U230" s="7">
        <f t="shared" ref="U230:Z230" si="453">SUM(U229)</f>
        <v>20933</v>
      </c>
      <c r="V230" s="7">
        <f t="shared" si="453"/>
        <v>7954</v>
      </c>
      <c r="W230" s="7">
        <f t="shared" si="453"/>
        <v>28887</v>
      </c>
      <c r="X230" s="9">
        <f t="shared" si="453"/>
        <v>0</v>
      </c>
      <c r="Y230" s="9">
        <f t="shared" si="453"/>
        <v>0.7246512272</v>
      </c>
      <c r="Z230" s="9">
        <f t="shared" si="453"/>
        <v>0.2753487728</v>
      </c>
      <c r="AA230" s="9">
        <f t="shared" si="454"/>
        <v>1.000009532</v>
      </c>
    </row>
    <row r="231" ht="15.75" customHeight="1"/>
    <row r="232" ht="15.75" customHeight="1"/>
    <row r="233" ht="15.75" customHeight="1">
      <c r="B233" s="1" t="s">
        <v>0</v>
      </c>
      <c r="C233" s="1" t="s">
        <v>2</v>
      </c>
      <c r="D233" s="1" t="s">
        <v>3</v>
      </c>
      <c r="E233" s="1" t="s">
        <v>4</v>
      </c>
      <c r="F233" s="1" t="s">
        <v>5</v>
      </c>
      <c r="G233" s="1" t="s">
        <v>6</v>
      </c>
      <c r="H233" s="1" t="s">
        <v>7</v>
      </c>
      <c r="I233" s="1" t="s">
        <v>8</v>
      </c>
      <c r="J233" s="1" t="s">
        <v>9</v>
      </c>
      <c r="K233" s="1" t="s">
        <v>10</v>
      </c>
      <c r="L233" s="1" t="s">
        <v>11</v>
      </c>
      <c r="M233" s="1" t="s">
        <v>12</v>
      </c>
      <c r="N233" s="10" t="s">
        <v>13</v>
      </c>
      <c r="O233" s="10" t="s">
        <v>14</v>
      </c>
      <c r="P233" s="10" t="s">
        <v>15</v>
      </c>
      <c r="Q233" s="10" t="s">
        <v>16</v>
      </c>
      <c r="R233" s="10" t="s">
        <v>17</v>
      </c>
      <c r="S233" s="10" t="s">
        <v>18</v>
      </c>
      <c r="T233" s="10" t="s">
        <v>19</v>
      </c>
      <c r="U233" s="10" t="s">
        <v>20</v>
      </c>
      <c r="V233" s="10" t="s">
        <v>21</v>
      </c>
      <c r="W233" s="10" t="s">
        <v>15</v>
      </c>
      <c r="X233" s="10" t="s">
        <v>16</v>
      </c>
      <c r="Y233" s="10" t="s">
        <v>17</v>
      </c>
      <c r="Z233" s="10" t="s">
        <v>18</v>
      </c>
      <c r="AA233" s="10" t="s">
        <v>19</v>
      </c>
    </row>
    <row r="234" ht="15.75" customHeight="1">
      <c r="B234" s="5" t="s">
        <v>178</v>
      </c>
      <c r="C234" s="5" t="s">
        <v>179</v>
      </c>
      <c r="D234" s="6">
        <v>16118.0</v>
      </c>
      <c r="E234" s="6">
        <v>68161.0</v>
      </c>
      <c r="F234" s="6">
        <v>5049.0</v>
      </c>
      <c r="G234" s="5">
        <f t="shared" ref="G234:G240" si="455">(F234/E234)*100</f>
        <v>7.407461745</v>
      </c>
      <c r="H234" s="6">
        <v>1693.0</v>
      </c>
      <c r="I234" s="5">
        <f t="shared" ref="I234:I240" si="456">(H234/E234)*100</f>
        <v>2.483825061</v>
      </c>
      <c r="J234" s="6">
        <v>49473.0</v>
      </c>
      <c r="K234" s="5">
        <f t="shared" ref="K234:K240" si="457">(J234/E234)*100</f>
        <v>72.58256188</v>
      </c>
      <c r="L234" s="6">
        <v>18688.0</v>
      </c>
      <c r="M234" s="5">
        <f t="shared" ref="M234:M240" si="458">(L234/E234)*100</f>
        <v>27.41743812</v>
      </c>
      <c r="N234" s="7">
        <f t="shared" ref="N234:N240" si="459">E234-F234-H234</f>
        <v>61419</v>
      </c>
      <c r="O234" s="7">
        <f t="shared" ref="O234:O240" si="460">F234+H234</f>
        <v>6742</v>
      </c>
      <c r="P234" s="7">
        <f t="shared" ref="P234:P240" si="461">E234</f>
        <v>68161</v>
      </c>
      <c r="Q234" s="8">
        <f t="shared" ref="Q234:Q240" si="462">ABS((N234/$N$241)-(O234/$O$241))*0.5</f>
        <v>0.006468718121</v>
      </c>
      <c r="R234" s="8">
        <f t="shared" ref="R234:R240" si="463">(O234*N234)/($O$241*P234)</f>
        <v>0.1268241293</v>
      </c>
      <c r="S234" s="8">
        <f t="shared" ref="S234:S240" si="464">(O234*O234)/($O$241*P234)</f>
        <v>0.01392155978</v>
      </c>
      <c r="T234" s="8">
        <f t="shared" ref="T234:T241" si="465">(R234-P234)/(1-P234)</f>
        <v>1.000012811</v>
      </c>
      <c r="U234" s="7">
        <f t="shared" ref="U234:U240" si="466">J234</f>
        <v>49473</v>
      </c>
      <c r="V234" s="7">
        <f t="shared" ref="V234:V240" si="467">L234</f>
        <v>18688</v>
      </c>
      <c r="W234" s="7">
        <f t="shared" ref="W234:W240" si="468">J234+L234</f>
        <v>68161</v>
      </c>
      <c r="X234" s="8">
        <f t="shared" ref="X234:X240" si="469">ABS((U234/$U$241)-(V234/$V$241))*0.5</f>
        <v>0.007577799398</v>
      </c>
      <c r="Y234" s="8">
        <f t="shared" ref="Y234:Y240" si="470">(V234*U234)/($V$241*W234)</f>
        <v>0.118734499</v>
      </c>
      <c r="Z234" s="8">
        <f t="shared" ref="Z234:Z240" si="471">(V234*V234)/($V$241*W234)</f>
        <v>0.0448509352</v>
      </c>
      <c r="AA234" s="8">
        <f t="shared" ref="AA234:AA241" si="472">(Y234-W234)/(1-W234)</f>
        <v>1.000012929</v>
      </c>
    </row>
    <row r="235" ht="15.75" customHeight="1">
      <c r="B235" s="5" t="s">
        <v>178</v>
      </c>
      <c r="C235" s="5" t="s">
        <v>180</v>
      </c>
      <c r="D235" s="6">
        <v>16304.0</v>
      </c>
      <c r="E235" s="6">
        <v>68115.0</v>
      </c>
      <c r="F235" s="6">
        <v>5772.0</v>
      </c>
      <c r="G235" s="5">
        <f t="shared" si="455"/>
        <v>8.473904426</v>
      </c>
      <c r="H235" s="6">
        <v>3056.0</v>
      </c>
      <c r="I235" s="5">
        <f t="shared" si="456"/>
        <v>4.486530133</v>
      </c>
      <c r="J235" s="6">
        <v>50987.0</v>
      </c>
      <c r="K235" s="5">
        <f t="shared" si="457"/>
        <v>74.85429054</v>
      </c>
      <c r="L235" s="6">
        <v>17128.0</v>
      </c>
      <c r="M235" s="5">
        <f t="shared" si="458"/>
        <v>25.14570946</v>
      </c>
      <c r="N235" s="7">
        <f t="shared" si="459"/>
        <v>59287</v>
      </c>
      <c r="O235" s="7">
        <f t="shared" si="460"/>
        <v>8828</v>
      </c>
      <c r="P235" s="7">
        <f t="shared" si="461"/>
        <v>68115</v>
      </c>
      <c r="Q235" s="8">
        <f t="shared" si="462"/>
        <v>0.01797225696</v>
      </c>
      <c r="R235" s="8">
        <f t="shared" si="463"/>
        <v>0.1604077666</v>
      </c>
      <c r="S235" s="8">
        <f t="shared" si="464"/>
        <v>0.02388516477</v>
      </c>
      <c r="T235" s="8">
        <f t="shared" si="465"/>
        <v>1.000012326</v>
      </c>
      <c r="U235" s="7">
        <f t="shared" si="466"/>
        <v>50987</v>
      </c>
      <c r="V235" s="7">
        <f t="shared" si="467"/>
        <v>17128</v>
      </c>
      <c r="W235" s="7">
        <f t="shared" si="468"/>
        <v>68115</v>
      </c>
      <c r="X235" s="8">
        <f t="shared" si="469"/>
        <v>0.00152109749</v>
      </c>
      <c r="Y235" s="8">
        <f t="shared" si="470"/>
        <v>0.1122290168</v>
      </c>
      <c r="Z235" s="8">
        <f t="shared" si="471"/>
        <v>0.03770095515</v>
      </c>
      <c r="AA235" s="8">
        <f t="shared" si="472"/>
        <v>1.000013034</v>
      </c>
    </row>
    <row r="236" ht="15.75" customHeight="1">
      <c r="B236" s="5" t="s">
        <v>180</v>
      </c>
      <c r="C236" s="5" t="s">
        <v>181</v>
      </c>
      <c r="D236" s="6">
        <v>16611.0</v>
      </c>
      <c r="E236" s="6">
        <v>67130.0</v>
      </c>
      <c r="F236" s="6">
        <v>6794.0</v>
      </c>
      <c r="G236" s="5">
        <f t="shared" si="455"/>
        <v>10.1206614</v>
      </c>
      <c r="H236" s="6">
        <v>1561.0</v>
      </c>
      <c r="I236" s="5">
        <f t="shared" si="456"/>
        <v>2.325338895</v>
      </c>
      <c r="J236" s="6">
        <v>50324.0</v>
      </c>
      <c r="K236" s="5">
        <f t="shared" si="457"/>
        <v>74.9649933</v>
      </c>
      <c r="L236" s="6">
        <v>16806.0</v>
      </c>
      <c r="M236" s="5">
        <f t="shared" si="458"/>
        <v>25.0350067</v>
      </c>
      <c r="N236" s="7">
        <f t="shared" si="459"/>
        <v>58775</v>
      </c>
      <c r="O236" s="7">
        <f t="shared" si="460"/>
        <v>8355</v>
      </c>
      <c r="P236" s="7">
        <f t="shared" si="461"/>
        <v>67130</v>
      </c>
      <c r="Q236" s="8">
        <f t="shared" si="462"/>
        <v>0.01367565889</v>
      </c>
      <c r="R236" s="8">
        <f t="shared" si="463"/>
        <v>0.1527104646</v>
      </c>
      <c r="S236" s="8">
        <f t="shared" si="464"/>
        <v>0.02170814005</v>
      </c>
      <c r="T236" s="8">
        <f t="shared" si="465"/>
        <v>1.000012622</v>
      </c>
      <c r="U236" s="7">
        <f t="shared" si="466"/>
        <v>50324</v>
      </c>
      <c r="V236" s="7">
        <f t="shared" si="467"/>
        <v>16806</v>
      </c>
      <c r="W236" s="7">
        <f t="shared" si="468"/>
        <v>67130</v>
      </c>
      <c r="X236" s="8">
        <f t="shared" si="469"/>
        <v>0.001935838611</v>
      </c>
      <c r="Y236" s="8">
        <f t="shared" si="470"/>
        <v>0.1102820096</v>
      </c>
      <c r="Z236" s="8">
        <f t="shared" si="471"/>
        <v>0.03682933497</v>
      </c>
      <c r="AA236" s="8">
        <f t="shared" si="472"/>
        <v>1.000013254</v>
      </c>
    </row>
    <row r="237" ht="15.75" customHeight="1">
      <c r="B237" s="5" t="s">
        <v>180</v>
      </c>
      <c r="C237" s="5" t="s">
        <v>182</v>
      </c>
      <c r="D237" s="6">
        <v>14013.0</v>
      </c>
      <c r="E237" s="6">
        <v>57688.0</v>
      </c>
      <c r="F237" s="6">
        <v>6498.0</v>
      </c>
      <c r="G237" s="5">
        <f t="shared" si="455"/>
        <v>11.26404105</v>
      </c>
      <c r="H237" s="6">
        <v>1435.0</v>
      </c>
      <c r="I237" s="5">
        <f t="shared" si="456"/>
        <v>2.487519068</v>
      </c>
      <c r="J237" s="6">
        <v>41412.0</v>
      </c>
      <c r="K237" s="5">
        <f t="shared" si="457"/>
        <v>71.78616003</v>
      </c>
      <c r="L237" s="6">
        <v>16276.0</v>
      </c>
      <c r="M237" s="5">
        <f t="shared" si="458"/>
        <v>28.21383997</v>
      </c>
      <c r="N237" s="7">
        <f t="shared" si="459"/>
        <v>49755</v>
      </c>
      <c r="O237" s="7">
        <f t="shared" si="460"/>
        <v>7933</v>
      </c>
      <c r="P237" s="7">
        <f t="shared" si="461"/>
        <v>57688</v>
      </c>
      <c r="Q237" s="8">
        <f t="shared" si="462"/>
        <v>0.02055579134</v>
      </c>
      <c r="R237" s="8">
        <f t="shared" si="463"/>
        <v>0.1428351371</v>
      </c>
      <c r="S237" s="8">
        <f t="shared" si="464"/>
        <v>0.02277381454</v>
      </c>
      <c r="T237" s="8">
        <f t="shared" si="465"/>
        <v>1.000014859</v>
      </c>
      <c r="U237" s="7">
        <f t="shared" si="466"/>
        <v>41412</v>
      </c>
      <c r="V237" s="7">
        <f t="shared" si="467"/>
        <v>16276</v>
      </c>
      <c r="W237" s="7">
        <f t="shared" si="468"/>
        <v>57688</v>
      </c>
      <c r="X237" s="8">
        <f t="shared" si="469"/>
        <v>0.009113459453</v>
      </c>
      <c r="Y237" s="8">
        <f t="shared" si="470"/>
        <v>0.1022751699</v>
      </c>
      <c r="Z237" s="8">
        <f t="shared" si="471"/>
        <v>0.04019681892</v>
      </c>
      <c r="AA237" s="8">
        <f t="shared" si="472"/>
        <v>1.000015562</v>
      </c>
    </row>
    <row r="238" ht="15.75" customHeight="1">
      <c r="B238" s="5" t="s">
        <v>180</v>
      </c>
      <c r="C238" s="5" t="s">
        <v>183</v>
      </c>
      <c r="D238" s="6">
        <v>12750.0</v>
      </c>
      <c r="E238" s="6">
        <v>52167.0</v>
      </c>
      <c r="F238" s="6">
        <v>3193.0</v>
      </c>
      <c r="G238" s="5">
        <f t="shared" si="455"/>
        <v>6.120727663</v>
      </c>
      <c r="H238" s="6">
        <v>1277.0</v>
      </c>
      <c r="I238" s="5">
        <f t="shared" si="456"/>
        <v>2.447907681</v>
      </c>
      <c r="J238" s="6">
        <v>39473.0</v>
      </c>
      <c r="K238" s="5">
        <f t="shared" si="457"/>
        <v>75.66660916</v>
      </c>
      <c r="L238" s="6">
        <v>12694.0</v>
      </c>
      <c r="M238" s="5">
        <f t="shared" si="458"/>
        <v>24.33339084</v>
      </c>
      <c r="N238" s="7">
        <f t="shared" si="459"/>
        <v>47697</v>
      </c>
      <c r="O238" s="7">
        <f t="shared" si="460"/>
        <v>4470</v>
      </c>
      <c r="P238" s="7">
        <f t="shared" si="461"/>
        <v>52167</v>
      </c>
      <c r="Q238" s="8">
        <f t="shared" si="462"/>
        <v>0.01301615264</v>
      </c>
      <c r="R238" s="8">
        <f t="shared" si="463"/>
        <v>0.08531965263</v>
      </c>
      <c r="S238" s="8">
        <f t="shared" si="464"/>
        <v>0.007995866558</v>
      </c>
      <c r="T238" s="8">
        <f t="shared" si="465"/>
        <v>1.000017534</v>
      </c>
      <c r="U238" s="7">
        <f t="shared" si="466"/>
        <v>39473</v>
      </c>
      <c r="V238" s="7">
        <f t="shared" si="467"/>
        <v>12694</v>
      </c>
      <c r="W238" s="7">
        <f t="shared" si="468"/>
        <v>52167</v>
      </c>
      <c r="X238" s="8">
        <f t="shared" si="469"/>
        <v>0.00365534922</v>
      </c>
      <c r="Y238" s="8">
        <f t="shared" si="470"/>
        <v>0.08407842583</v>
      </c>
      <c r="Z238" s="8">
        <f t="shared" si="471"/>
        <v>0.02703852095</v>
      </c>
      <c r="AA238" s="8">
        <f t="shared" si="472"/>
        <v>1.000017558</v>
      </c>
    </row>
    <row r="239" ht="15.75" customHeight="1">
      <c r="B239" s="5" t="s">
        <v>180</v>
      </c>
      <c r="C239" s="5" t="s">
        <v>184</v>
      </c>
      <c r="D239" s="6">
        <v>14425.0</v>
      </c>
      <c r="E239" s="6">
        <v>59061.0</v>
      </c>
      <c r="F239" s="6">
        <v>4320.0</v>
      </c>
      <c r="G239" s="5">
        <f t="shared" si="455"/>
        <v>7.314471479</v>
      </c>
      <c r="H239" s="6">
        <v>1205.0</v>
      </c>
      <c r="I239" s="5">
        <f t="shared" si="456"/>
        <v>2.040263456</v>
      </c>
      <c r="J239" s="6">
        <v>42229.0</v>
      </c>
      <c r="K239" s="5">
        <f t="shared" si="457"/>
        <v>71.50065187</v>
      </c>
      <c r="L239" s="6">
        <v>16832.0</v>
      </c>
      <c r="M239" s="5">
        <f t="shared" si="458"/>
        <v>28.49934813</v>
      </c>
      <c r="N239" s="7">
        <f t="shared" si="459"/>
        <v>53536</v>
      </c>
      <c r="O239" s="7">
        <f t="shared" si="460"/>
        <v>5525</v>
      </c>
      <c r="P239" s="7">
        <f t="shared" si="461"/>
        <v>59061</v>
      </c>
      <c r="Q239" s="8">
        <f t="shared" si="462"/>
        <v>0.009309283169</v>
      </c>
      <c r="R239" s="8">
        <f t="shared" si="463"/>
        <v>0.1045499331</v>
      </c>
      <c r="S239" s="8">
        <f t="shared" si="464"/>
        <v>0.0107897187</v>
      </c>
      <c r="T239" s="8">
        <f t="shared" si="465"/>
        <v>1.000015162</v>
      </c>
      <c r="U239" s="7">
        <f t="shared" si="466"/>
        <v>42229</v>
      </c>
      <c r="V239" s="7">
        <f t="shared" si="467"/>
        <v>16832</v>
      </c>
      <c r="W239" s="7">
        <f t="shared" si="468"/>
        <v>59061</v>
      </c>
      <c r="X239" s="8">
        <f t="shared" si="469"/>
        <v>0.01032134337</v>
      </c>
      <c r="Y239" s="8">
        <f t="shared" si="470"/>
        <v>0.1053482994</v>
      </c>
      <c r="Z239" s="8">
        <f t="shared" si="471"/>
        <v>0.04199063618</v>
      </c>
      <c r="AA239" s="8">
        <f t="shared" si="472"/>
        <v>1.000015148</v>
      </c>
    </row>
    <row r="240" ht="15.75" customHeight="1">
      <c r="B240" s="5" t="s">
        <v>180</v>
      </c>
      <c r="C240" s="5" t="s">
        <v>185</v>
      </c>
      <c r="D240" s="6">
        <v>18366.0</v>
      </c>
      <c r="E240" s="6">
        <v>75227.0</v>
      </c>
      <c r="F240" s="6">
        <v>5266.0</v>
      </c>
      <c r="G240" s="5">
        <f t="shared" si="455"/>
        <v>7.000146224</v>
      </c>
      <c r="H240" s="5">
        <v>783.0</v>
      </c>
      <c r="I240" s="5">
        <f t="shared" si="456"/>
        <v>1.040849695</v>
      </c>
      <c r="J240" s="6">
        <v>59411.0</v>
      </c>
      <c r="K240" s="5">
        <f t="shared" si="457"/>
        <v>78.97563375</v>
      </c>
      <c r="L240" s="6">
        <v>15816.0</v>
      </c>
      <c r="M240" s="5">
        <f t="shared" si="458"/>
        <v>21.02436625</v>
      </c>
      <c r="N240" s="7">
        <f t="shared" si="459"/>
        <v>69178</v>
      </c>
      <c r="O240" s="7">
        <f t="shared" si="460"/>
        <v>6049</v>
      </c>
      <c r="P240" s="7">
        <f t="shared" si="461"/>
        <v>75227</v>
      </c>
      <c r="Q240" s="8">
        <f t="shared" si="462"/>
        <v>0.02340955326</v>
      </c>
      <c r="R240" s="8">
        <f t="shared" si="463"/>
        <v>0.116124591</v>
      </c>
      <c r="S240" s="8">
        <f t="shared" si="464"/>
        <v>0.01015406127</v>
      </c>
      <c r="T240" s="8">
        <f t="shared" si="465"/>
        <v>1.00001175</v>
      </c>
      <c r="U240" s="7">
        <f t="shared" si="466"/>
        <v>59411</v>
      </c>
      <c r="V240" s="7">
        <f t="shared" si="467"/>
        <v>15816</v>
      </c>
      <c r="W240" s="7">
        <f t="shared" si="468"/>
        <v>75227</v>
      </c>
      <c r="X240" s="8">
        <f t="shared" si="469"/>
        <v>0.0199003169</v>
      </c>
      <c r="Y240" s="8">
        <f t="shared" si="470"/>
        <v>0.1093381148</v>
      </c>
      <c r="Z240" s="8">
        <f t="shared" si="471"/>
        <v>0.02910726336</v>
      </c>
      <c r="AA240" s="8">
        <f t="shared" si="472"/>
        <v>1.00001184</v>
      </c>
    </row>
    <row r="241" ht="15.75" customHeight="1">
      <c r="N241" s="7">
        <f t="shared" ref="N241:S241" si="473">SUM(N234:N240)</f>
        <v>399647</v>
      </c>
      <c r="O241" s="7">
        <f t="shared" si="473"/>
        <v>47902</v>
      </c>
      <c r="P241" s="7">
        <f t="shared" si="473"/>
        <v>447549</v>
      </c>
      <c r="Q241" s="9">
        <f t="shared" si="473"/>
        <v>0.1044074144</v>
      </c>
      <c r="R241" s="9">
        <f t="shared" si="473"/>
        <v>0.8887716743</v>
      </c>
      <c r="S241" s="9">
        <f t="shared" si="473"/>
        <v>0.1112283257</v>
      </c>
      <c r="T241" s="9">
        <f t="shared" si="465"/>
        <v>1.000000249</v>
      </c>
      <c r="U241" s="7">
        <f t="shared" ref="U241:Z241" si="474">SUM(U234:U240)</f>
        <v>333309</v>
      </c>
      <c r="V241" s="7">
        <f t="shared" si="474"/>
        <v>114240</v>
      </c>
      <c r="W241" s="7">
        <f t="shared" si="474"/>
        <v>447549</v>
      </c>
      <c r="X241" s="9">
        <f t="shared" si="474"/>
        <v>0.05402520445</v>
      </c>
      <c r="Y241" s="9">
        <f t="shared" si="474"/>
        <v>0.7422855353</v>
      </c>
      <c r="Z241" s="9">
        <f t="shared" si="474"/>
        <v>0.2577144647</v>
      </c>
      <c r="AA241" s="9">
        <f t="shared" si="472"/>
        <v>1.000000576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