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hidePivotFieldList="1"/>
  <mc:AlternateContent xmlns:mc="http://schemas.openxmlformats.org/markup-compatibility/2006">
    <mc:Choice Requires="x15">
      <x15ac:absPath xmlns:x15ac="http://schemas.microsoft.com/office/spreadsheetml/2010/11/ac" url="/Users/unboxedkart/Downloads/"/>
    </mc:Choice>
  </mc:AlternateContent>
  <xr:revisionPtr revIDLastSave="0" documentId="13_ncr:1_{0B49D959-584B-3447-98EE-D15940F2099A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ales report" sheetId="1" r:id="rId1"/>
    <sheet name="Online Sales Tracker" sheetId="5" r:id="rId2"/>
  </sheets>
  <externalReferences>
    <externalReference r:id="rId3"/>
  </externalReferences>
  <calcPr calcId="191029"/>
  <pivotCaches>
    <pivotCache cacheId="29" r:id="rId4"/>
    <pivotCache cacheId="3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5" l="1"/>
  <c r="H18" i="5"/>
  <c r="H17" i="5"/>
  <c r="H16" i="5"/>
  <c r="H15" i="5"/>
  <c r="H8" i="5"/>
  <c r="H9" i="5"/>
  <c r="H10" i="5"/>
  <c r="H11" i="5"/>
  <c r="H12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C15" i="5"/>
  <c r="G19" i="5"/>
  <c r="E19" i="5"/>
  <c r="C19" i="5"/>
  <c r="E17" i="5"/>
  <c r="F15" i="5"/>
  <c r="G8" i="5"/>
  <c r="G9" i="5"/>
  <c r="F10" i="5"/>
  <c r="G11" i="5"/>
  <c r="G7" i="5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<sst xmlns="http://schemas.openxmlformats.org/spreadsheetml/2006/main" count="198" uniqueCount="41">
  <si>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</si>
  <si>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</si>
  <si>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</si>
  <si>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</si>
  <si>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</si>
  <si>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</si>
  <si>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</si>
  <si>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</si>
  <si>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</si>
  <si>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</si>
  <si>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</si>
  <si>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</si>
  <si>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</si>
  <si>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</si>
  <si>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</si>
  <si>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</si>
  <si>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</si>
  <si>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</si>
  <si>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</si>
  <si>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</si>
  <si>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Cost Price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</si>
  <si>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</si>
  <si>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</si>
  <si>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</si>
  <si>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</si>
  <si>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</si>
  <si>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</si>
  <si>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</si>
  <si>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</si>
  <si>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</si>
  <si>
    <t>Sum of Website</t>
  </si>
  <si>
    <t>Row Labels</t>
  </si>
  <si>
    <t>Grand Total</t>
  </si>
  <si>
    <t>Sum of Volume</t>
  </si>
  <si>
    <t>Sum of Amazon</t>
  </si>
  <si>
    <t>Sum of Big basket</t>
  </si>
  <si>
    <t>Bigbasket</t>
  </si>
  <si>
    <t>Sum of Flipkart</t>
  </si>
  <si>
    <t>Sum of Shopclues</t>
  </si>
  <si>
    <t>Sum of Profit</t>
  </si>
  <si>
    <t>Sum of Big 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</si>
</sst>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3" borderId="1" xfId="2" applyNumberFormat="1" applyFont="1" applyFill="1" applyBorder="1" applyAlignment="1">
      <alignment horizontal="center" vertical="center"/>
    </xf>
    <xf numFmtId="9" fontId="11" fillId="3" borderId="1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3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Currency" xfId="2" builtinId="4"/>
    <cellStyle name="Hyperlink" xfId="3" builtinId="8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09344"/>
        <c:axId val="173610880"/>
      </c:barChart>
      <c:catAx>
        <c:axId val="17360934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73610880"/>
        <c:crosses val="autoZero"/>
        <c:auto val="1"/>
        <c:lblAlgn val="ctr"/>
        <c:lblOffset val="100"/>
        <c:noMultiLvlLbl val="0"/>
      </c:catAx>
      <c:valAx>
        <c:axId val="173610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609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4_Sales Tracking Analysis.xlsx]Online Sales Tracker!PivotTable11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'Online Sales Tracker'!$L$29</c:f>
              <c:strCache>
                <c:ptCount val="1"/>
                <c:pt idx="0">
                  <c:v>Sum of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'Online Sales Tracker'!$K$30:$K$35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Tracker'!$L$30:$L$35</c:f>
              <c:numCache>
                <c:formatCode>General</c:formatCode>
                <c:ptCount val="5"/>
                <c:pt idx="0">
                  <c:v>125</c:v>
                </c:pt>
                <c:pt idx="1">
                  <c:v>295</c:v>
                </c:pt>
                <c:pt idx="2">
                  <c:v>260</c:v>
                </c:pt>
                <c:pt idx="3">
                  <c:v>185</c:v>
                </c:pt>
                <c:pt idx="4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2-274F-9B81-EC8D02F68427}"/>
            </c:ext>
          </c:extLst>
        </c:ser>
        <c:ser>
          <c:idx val="1"/>
          <c:order val="1"/>
          <c:tx>
            <c:strRef>
              <c:f>'Online Sales Tracker'!$M$29</c:f>
              <c:strCache>
                <c:ptCount val="1"/>
                <c:pt idx="0">
                  <c:v>Sum of Website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'Online Sales Tracker'!$K$30:$K$35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Tracker'!$M$30:$M$35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2-274F-9B81-EC8D02F68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685792"/>
        <c:axId val="1671767232"/>
      </c:lineChart>
      <c:catAx>
        <c:axId val="16716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767232"/>
        <c:crosses val="autoZero"/>
        <c:auto val="1"/>
        <c:lblAlgn val="ctr"/>
        <c:lblOffset val="100"/>
        <c:noMultiLvlLbl val="0"/>
      </c:catAx>
      <c:valAx>
        <c:axId val="16717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6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4_Sales Tracking Analysis.xlsx]Online Sales Tracker!PivotTable12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'Online Sales Tracker'!$O$29</c:f>
              <c:strCache>
                <c:ptCount val="1"/>
                <c:pt idx="0">
                  <c:v>Sum of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'Online Sales Tracker'!$N$30:$N$35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Tracker'!$O$30:$O$35</c:f>
              <c:numCache>
                <c:formatCode>General</c:formatCode>
                <c:ptCount val="5"/>
                <c:pt idx="0">
                  <c:v>125</c:v>
                </c:pt>
                <c:pt idx="1">
                  <c:v>295</c:v>
                </c:pt>
                <c:pt idx="2">
                  <c:v>260</c:v>
                </c:pt>
                <c:pt idx="3">
                  <c:v>185</c:v>
                </c:pt>
                <c:pt idx="4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F-2642-AEF1-1ED61BE69BA9}"/>
            </c:ext>
          </c:extLst>
        </c:ser>
        <c:ser>
          <c:idx val="1"/>
          <c:order val="1"/>
          <c:tx>
            <c:strRef>
              <c:f>'Online Sales Tracker'!$P$29</c:f>
              <c:strCache>
                <c:ptCount val="1"/>
                <c:pt idx="0">
                  <c:v>Sum of 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'Online Sales Tracker'!$N$30:$N$35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Tracker'!$P$30:$P$35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F-2642-AEF1-1ED61BE69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396672"/>
        <c:axId val="1671724576"/>
      </c:lineChart>
      <c:catAx>
        <c:axId val="16723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724576"/>
        <c:crosses val="autoZero"/>
        <c:auto val="1"/>
        <c:lblAlgn val="ctr"/>
        <c:lblOffset val="100"/>
        <c:noMultiLvlLbl val="0"/>
      </c:catAx>
      <c:valAx>
        <c:axId val="16717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9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4_Sales Tracking Analysis.xlsx]Online Sales Tracker!PivotTable13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'Online Sales Tracker'!$L$42</c:f>
              <c:strCache>
                <c:ptCount val="1"/>
                <c:pt idx="0">
                  <c:v>Sum of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'Online Sales Tracker'!$K$43:$K$48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Tracker'!$L$43:$L$48</c:f>
              <c:numCache>
                <c:formatCode>General</c:formatCode>
                <c:ptCount val="5"/>
                <c:pt idx="0">
                  <c:v>125</c:v>
                </c:pt>
                <c:pt idx="1">
                  <c:v>295</c:v>
                </c:pt>
                <c:pt idx="2">
                  <c:v>260</c:v>
                </c:pt>
                <c:pt idx="3">
                  <c:v>185</c:v>
                </c:pt>
                <c:pt idx="4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E-5644-93E9-D71C04625493}"/>
            </c:ext>
          </c:extLst>
        </c:ser>
        <c:ser>
          <c:idx val="1"/>
          <c:order val="1"/>
          <c:tx>
            <c:strRef>
              <c:f>'Online Sales Tracker'!$M$42</c:f>
              <c:strCache>
                <c:ptCount val="1"/>
                <c:pt idx="0">
                  <c:v>Sum of Big basket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'Online Sales Tracker'!$K$43:$K$48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Tracker'!$M$43:$M$48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E-5644-93E9-D71C0462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137439"/>
        <c:axId val="942437407"/>
      </c:lineChart>
      <c:catAx>
        <c:axId val="94213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37407"/>
        <c:crosses val="autoZero"/>
        <c:auto val="1"/>
        <c:lblAlgn val="ctr"/>
        <c:lblOffset val="100"/>
        <c:noMultiLvlLbl val="0"/>
      </c:catAx>
      <c:valAx>
        <c:axId val="9424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3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4_Sales Tracking Analysis.xlsx]Online Sales Tracker!PivotTable14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'Online Sales Tracker'!$P$42</c:f>
              <c:strCache>
                <c:ptCount val="1"/>
                <c:pt idx="0">
                  <c:v>Sum of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'Online Sales Tracker'!$O$43:$O$48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Tracker'!$P$43:$P$48</c:f>
              <c:numCache>
                <c:formatCode>General</c:formatCode>
                <c:ptCount val="5"/>
                <c:pt idx="0">
                  <c:v>125</c:v>
                </c:pt>
                <c:pt idx="1">
                  <c:v>295</c:v>
                </c:pt>
                <c:pt idx="2">
                  <c:v>260</c:v>
                </c:pt>
                <c:pt idx="3">
                  <c:v>185</c:v>
                </c:pt>
                <c:pt idx="4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F-2047-9803-94885F6CDB50}"/>
            </c:ext>
          </c:extLst>
        </c:ser>
        <c:ser>
          <c:idx val="1"/>
          <c:order val="1"/>
          <c:tx>
            <c:strRef>
              <c:f>'Online Sales Tracker'!$Q$42</c:f>
              <c:strCache>
                <c:ptCount val="1"/>
                <c:pt idx="0">
                  <c:v>Sum of Flipkart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'Online Sales Tracker'!$O$43:$O$48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Tracker'!$Q$43:$Q$48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F-2047-9803-94885F6CD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536543"/>
        <c:axId val="962538255"/>
      </c:lineChart>
      <c:catAx>
        <c:axId val="96253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38255"/>
        <c:crosses val="autoZero"/>
        <c:auto val="1"/>
        <c:lblAlgn val="ctr"/>
        <c:lblOffset val="100"/>
        <c:noMultiLvlLbl val="0"/>
      </c:catAx>
      <c:valAx>
        <c:axId val="96253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4_Sales Tracking Analysis.xlsx]Online Sales Tracker!PivotTable15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'Online Sales Tracker'!$L$55</c:f>
              <c:strCache>
                <c:ptCount val="1"/>
                <c:pt idx="0">
                  <c:v>Sum of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'Online Sales Tracker'!$K$56:$K$61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Tracker'!$L$56:$L$61</c:f>
              <c:numCache>
                <c:formatCode>General</c:formatCode>
                <c:ptCount val="5"/>
                <c:pt idx="0">
                  <c:v>125</c:v>
                </c:pt>
                <c:pt idx="1">
                  <c:v>295</c:v>
                </c:pt>
                <c:pt idx="2">
                  <c:v>260</c:v>
                </c:pt>
                <c:pt idx="3">
                  <c:v>185</c:v>
                </c:pt>
                <c:pt idx="4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E-0A4B-986B-BFFD5245FAB8}"/>
            </c:ext>
          </c:extLst>
        </c:ser>
        <c:ser>
          <c:idx val="1"/>
          <c:order val="1"/>
          <c:tx>
            <c:strRef>
              <c:f>'Online Sales Tracker'!$M$55</c:f>
              <c:strCache>
                <c:ptCount val="1"/>
                <c:pt idx="0">
                  <c:v>Sum of Shopclues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'Online Sales Tracker'!$K$56:$K$61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Tracker'!$M$56:$M$61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E-0A4B-986B-BFFD5245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591647"/>
        <c:axId val="990149647"/>
      </c:lineChart>
      <c:catAx>
        <c:axId val="99059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49647"/>
        <c:crosses val="autoZero"/>
        <c:auto val="1"/>
        <c:lblAlgn val="ctr"/>
        <c:lblOffset val="100"/>
        <c:noMultiLvlLbl val="0"/>
      </c:catAx>
      <c:valAx>
        <c:axId val="9901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9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89632"/>
        <c:axId val="177144960"/>
      </c:barChart>
      <c:catAx>
        <c:axId val="177589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144960"/>
        <c:crosses val="autoZero"/>
        <c:auto val="1"/>
        <c:lblAlgn val="ctr"/>
        <c:lblOffset val="100"/>
        <c:noMultiLvlLbl val="0"/>
      </c:catAx>
      <c:valAx>
        <c:axId val="177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58963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31750</xdr:colOff>
      <xdr:row>34</xdr:row>
      <xdr:rowOff>177800</xdr:rowOff>
    </xdr:from>
    <xdr:to>
      <xdr:col>2</xdr:col>
      <xdr:colOff>1054100</xdr:colOff>
      <xdr:row>43</xdr:row>
      <xdr:rowOff>25400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1A42E44-BCB9-776B-CFBE-1C2C0FCEA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539750</xdr:colOff>
      <xdr:row>34</xdr:row>
      <xdr:rowOff>158750</xdr:rowOff>
    </xdr:from>
    <xdr:to>
      <xdr:col>5</xdr:col>
      <xdr:colOff>520700</xdr:colOff>
      <xdr:row>43</xdr:row>
      <xdr:rowOff>50800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624CDFD-D75D-0038-BAAD-16CA0CEE9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1073150</xdr:colOff>
      <xdr:row>35</xdr:row>
      <xdr:rowOff>0</xdr:rowOff>
    </xdr:from>
    <xdr:to>
      <xdr:col>8</xdr:col>
      <xdr:colOff>38100</xdr:colOff>
      <xdr:row>43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5B292AD-4724-C85C-7881-F86853740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933450</xdr:colOff>
      <xdr:row>43</xdr:row>
      <xdr:rowOff>146050</xdr:rowOff>
    </xdr:from>
    <xdr:to>
      <xdr:col>4</xdr:col>
      <xdr:colOff>63500</xdr:colOff>
      <xdr:row>52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822AEA9-647C-9A52-3B84-D2FE625CD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1155700</xdr:colOff>
      <xdr:row>44</xdr:row>
      <xdr:rowOff>12700</xdr:rowOff>
    </xdr:from>
    <xdr:to>
      <xdr:col>7</xdr:col>
      <xdr:colOff>203200</xdr:colOff>
      <xdr:row>52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6666040-653C-F1EE-75AE-EEC5FF5C8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jal" refreshedDate="45767.929391782411" createdVersion="8" refreshedVersion="8" minRefreshableVersion="3" recordCount="5" xr:uid="{2763BE0C-27E0-D540-9722-ABED9F29D60A}">
  <cacheSource type="worksheet">
    <worksheetSource ref="B6:H11" sheet="Online Sales Tracker"/>
  </cacheSource>
  <cacheFields count="7">
    <cacheField name="Product" numFmtId="0">
      <sharedItems count="5">
        <s v="A"/>
        <s v="B"/>
        <s v="C"/>
        <s v="D"/>
        <s v="E"/>
      </sharedItems>
    </cacheField>
    <cacheField name="Website" numFmtId="0">
      <sharedItems containsSemiMixedTypes="0" containsString="0" containsNumber="1" containsInteger="1" minValue="0" maxValue="80" count="5">
        <n v="10"/>
        <n v="20"/>
        <n v="80"/>
        <n v="45"/>
        <n v="0"/>
      </sharedItems>
    </cacheField>
    <cacheField name="Amazon" numFmtId="0">
      <sharedItems containsSemiMixedTypes="0" containsString="0" containsNumber="1" containsInteger="1" minValue="20" maxValue="60"/>
    </cacheField>
    <cacheField name="Big basket" numFmtId="0">
      <sharedItems containsSemiMixedTypes="0" containsString="0" containsNumber="1" containsInteger="1" minValue="0" maxValue="115"/>
    </cacheField>
    <cacheField name="Flipkart" numFmtId="0">
      <sharedItems containsSemiMixedTypes="0" containsString="0" containsNumber="1" containsInteger="1" minValue="0" maxValue="200"/>
    </cacheField>
    <cacheField name="Shopclues" numFmtId="0">
      <sharedItems containsSemiMixedTypes="0" containsString="0" containsNumber="1" containsInteger="1" minValue="0" maxValue="100"/>
    </cacheField>
    <cacheField name="Volume" numFmtId="0">
      <sharedItems containsSemiMixedTypes="0" containsString="0" containsNumber="1" containsInteger="1" minValue="125" maxValue="2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jal" refreshedDate="45767.949739004631" createdVersion="8" refreshedVersion="8" minRefreshableVersion="3" recordCount="5" xr:uid="{4F931509-9BF6-2342-B73F-A7F47E9D4FE2}">
  <cacheSource type="worksheet">
    <worksheetSource ref="B14:H19" sheet="Online Sales Tracker"/>
  </cacheSource>
  <cacheFields count="7">
    <cacheField name="Product" numFmtId="0">
      <sharedItems count="5">
        <s v="A"/>
        <s v="B"/>
        <s v="C"/>
        <s v="D"/>
        <s v="E"/>
      </sharedItems>
    </cacheField>
    <cacheField name="Website" numFmtId="0">
      <sharedItems containsSemiMixedTypes="0" containsString="0" containsNumber="1" containsInteger="1" minValue="0" maxValue="640"/>
    </cacheField>
    <cacheField name="Amazon" numFmtId="0">
      <sharedItems containsSemiMixedTypes="0" containsString="0" containsNumber="1" containsInteger="1" minValue="120" maxValue="320"/>
    </cacheField>
    <cacheField name="Big Basket" numFmtId="0">
      <sharedItems containsSemiMixedTypes="0" containsString="0" containsNumber="1" containsInteger="1" minValue="0" maxValue="575"/>
    </cacheField>
    <cacheField name="Flipkart" numFmtId="0">
      <sharedItems containsSemiMixedTypes="0" containsString="0" containsNumber="1" containsInteger="1" minValue="0" maxValue="700"/>
    </cacheField>
    <cacheField name="Shopclues" numFmtId="0">
      <sharedItems containsSemiMixedTypes="0" containsString="0" containsNumber="1" containsInteger="1" minValue="0" maxValue="800"/>
    </cacheField>
    <cacheField name="Profit" numFmtId="0">
      <sharedItems containsSemiMixedTypes="0" containsString="0" containsNumber="1" containsInteger="1" minValue="520" maxValue="20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25"/>
    <n v="40"/>
    <n v="0"/>
    <n v="50"/>
    <n v="125"/>
  </r>
  <r>
    <x v="1"/>
    <x v="1"/>
    <n v="60"/>
    <n v="115"/>
    <n v="50"/>
    <n v="50"/>
    <n v="295"/>
  </r>
  <r>
    <x v="2"/>
    <x v="2"/>
    <n v="40"/>
    <n v="0"/>
    <n v="40"/>
    <n v="100"/>
    <n v="260"/>
  </r>
  <r>
    <x v="3"/>
    <x v="3"/>
    <n v="20"/>
    <n v="25"/>
    <n v="70"/>
    <n v="25"/>
    <n v="185"/>
  </r>
  <r>
    <x v="4"/>
    <x v="4"/>
    <n v="60"/>
    <n v="0"/>
    <n v="200"/>
    <n v="0"/>
    <n v="2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50"/>
    <n v="125"/>
    <n v="200"/>
    <n v="0"/>
    <n v="250"/>
    <n v="625"/>
  </r>
  <r>
    <x v="1"/>
    <n v="100"/>
    <n v="300"/>
    <n v="575"/>
    <n v="250"/>
    <n v="250"/>
    <n v="1475"/>
  </r>
  <r>
    <x v="2"/>
    <n v="640"/>
    <n v="320"/>
    <n v="0"/>
    <n v="320"/>
    <n v="800"/>
    <n v="2080"/>
  </r>
  <r>
    <x v="3"/>
    <n v="450"/>
    <n v="200"/>
    <n v="250"/>
    <n v="700"/>
    <n v="250"/>
    <n v="1850"/>
  </r>
  <r>
    <x v="4"/>
    <n v="0"/>
    <n v="120"/>
    <n v="0"/>
    <n v="400"/>
    <n v="0"/>
    <n v="5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0D3EF-006F-BA45-84F6-4BDA7A203E7E}" name="PivotTable20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K91:M97" firstHeaderRow="0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hopclues" fld="5" baseField="0" baseItem="0"/>
    <dataField name="Sum of Profit" fld="6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DEE54-8D9F-6542-B506-01932CA568C6}" name="PivotTable1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29:M35" firstHeaderRow="0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6">
        <item x="4"/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olume" fld="6" baseField="0" baseItem="0"/>
    <dataField name="Sum of Website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82278-9D9B-E04F-B1CE-FDAF16F0C9E4}" name="PivotTable19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81:Q87" firstHeaderRow="0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lipkart" fld="4" baseField="0" baseItem="0"/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0B4BF-6CA4-274E-B076-2EE582BF2A44}" name="PivotTable18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81:M87" firstHeaderRow="0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ig Basket" fld="3" baseField="0" baseItem="0"/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6D29E-6645-F045-ADBA-DE4FD76966E1}" name="PivotTable17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70:Q76" firstHeaderRow="0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azon" fld="2" baseField="0" baseItem="0"/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93996-FE5D-B24E-B91D-151302F24C4B}" name="PivotTable16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70:M76" firstHeaderRow="0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ebsite" fld="1" baseField="0" baseItem="0"/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6E8F2-6A05-7047-AA18-8D9E8C8B7E21}" name="PivotTable1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55:M61" firstHeaderRow="0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olume" fld="6" baseField="0" baseItem="0"/>
    <dataField name="Sum of Shopclue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140F5-F98D-6C41-8762-988F34270158}" name="PivotTable1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O42:Q48" firstHeaderRow="0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olume" fld="6" baseField="0" baseItem="0"/>
    <dataField name="Sum of Flipkart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6D3BC-89F5-3C4C-927A-DD31E48DC4B6}" name="PivotTable1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42:M48" firstHeaderRow="0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olume" fld="6" baseField="0" baseItem="0"/>
    <dataField name="Sum of Big basket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007F2-AF04-AF42-9650-DC44BA0D3578}" name="PivotTable1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29:P35" firstHeaderRow="0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olume" fld="6" baseField="0" baseItem="0"/>
    <dataField name="Sum of Amazon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opLeftCell="A4" workbookViewId="0">
      <selection activeCell="L8" sqref="L8:L35"/>
    </sheetView>
  </sheetViews>
  <sheetFormatPr baseColWidth="10" defaultColWidth="9.1640625" defaultRowHeight="14" x14ac:dyDescent="0.2"/>
  <cols>
    <col min="1" max="1" width="3.1640625" style="3" customWidth="1"/>
    <col min="2" max="3" width="11.33203125" style="3" bestFit="1" customWidth="1"/>
    <col min="4" max="4" width="10.5" style="3" bestFit="1" customWidth="1"/>
    <col min="5" max="5" width="11.5" style="3" bestFit="1" customWidth="1"/>
    <col min="6" max="6" width="17.5" style="3" customWidth="1"/>
    <col min="7" max="7" width="13.6640625" style="3" bestFit="1" customWidth="1"/>
    <col min="8" max="8" width="12.5" style="3" bestFit="1" customWidth="1"/>
    <col min="9" max="9" width="8.5" style="3" bestFit="1" customWidth="1"/>
    <col min="10" max="10" width="10" style="3" bestFit="1" customWidth="1"/>
    <col min="11" max="11" width="14.83203125" style="3" bestFit="1" customWidth="1"/>
    <col min="12" max="12" width="11.6640625" style="3" customWidth="1"/>
    <col min="13" max="13" width="3.1640625" style="3" customWidth="1"/>
    <col min="14" max="16" width="10.33203125" style="3" customWidth="1"/>
    <col min="17" max="17" width="12.33203125" style="3" bestFit="1" customWidth="1"/>
    <col min="18" max="18" width="10.5" style="3" bestFit="1" customWidth="1"/>
    <col min="19" max="19" width="12.1640625" style="3" bestFit="1" customWidth="1"/>
    <col min="20" max="16384" width="9.1640625" style="3"/>
  </cols>
  <sheetData>
    <row r="5" spans="1:14" ht="15" thickBot="1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32" thickBot="1" x14ac:dyDescent="0.25">
      <c r="A6" s="5"/>
      <c r="B6" s="32" t="s">
        <v>27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6"/>
    </row>
    <row r="7" spans="1:14" ht="19" thickBot="1" x14ac:dyDescent="0.25">
      <c r="A7" s="5"/>
      <c r="B7" s="22" t="s">
        <v>13</v>
      </c>
      <c r="C7" s="22" t="s">
        <v>17</v>
      </c>
      <c r="D7" s="22" t="s">
        <v>0</v>
      </c>
      <c r="E7" s="22" t="s">
        <v>21</v>
      </c>
      <c r="F7" s="22" t="s">
        <v>22</v>
      </c>
      <c r="G7" s="22" t="s">
        <v>20</v>
      </c>
      <c r="H7" s="22" t="s">
        <v>28</v>
      </c>
      <c r="I7" s="22" t="s">
        <v>6</v>
      </c>
      <c r="J7" s="22" t="s">
        <v>7</v>
      </c>
      <c r="K7" s="22" t="s">
        <v>8</v>
      </c>
      <c r="L7" s="22" t="s">
        <v>15</v>
      </c>
      <c r="M7" s="4"/>
    </row>
    <row r="8" spans="1:14" ht="15" thickBot="1" x14ac:dyDescent="0.25">
      <c r="A8" s="5"/>
      <c r="B8" s="25">
        <v>43009</v>
      </c>
      <c r="C8" s="26" t="str">
        <f>TEXT(B8,"dddd")</f>
        <v>Sunday</v>
      </c>
      <c r="D8" s="27" t="s">
        <v>1</v>
      </c>
      <c r="E8" s="27">
        <v>25</v>
      </c>
      <c r="F8" s="28" t="s">
        <v>10</v>
      </c>
      <c r="G8" s="29">
        <v>10</v>
      </c>
      <c r="H8" s="29">
        <v>15</v>
      </c>
      <c r="I8" s="29">
        <f>H8-G8</f>
        <v>5</v>
      </c>
      <c r="J8" s="30">
        <f>I8/H8</f>
        <v>0.33333333333333331</v>
      </c>
      <c r="K8" s="29">
        <f>I8*E8</f>
        <v>125</v>
      </c>
      <c r="L8" s="29">
        <f>H8*E8</f>
        <v>375</v>
      </c>
      <c r="M8" s="4"/>
    </row>
    <row r="9" spans="1:14" ht="15" thickBot="1" x14ac:dyDescent="0.25">
      <c r="A9" s="5"/>
      <c r="B9" s="25">
        <v>43009</v>
      </c>
      <c r="C9" s="26" t="str">
        <f t="shared" ref="C9:C35" si="0">TEXT(B9,"dddd")</f>
        <v>Sunday</v>
      </c>
      <c r="D9" s="27" t="s">
        <v>1</v>
      </c>
      <c r="E9" s="27">
        <v>10</v>
      </c>
      <c r="F9" s="28" t="s">
        <v>9</v>
      </c>
      <c r="G9" s="29">
        <v>10</v>
      </c>
      <c r="H9" s="29">
        <v>15</v>
      </c>
      <c r="I9" s="29">
        <f t="shared" ref="I9:I35" si="1">H9-G9</f>
        <v>5</v>
      </c>
      <c r="J9" s="30">
        <f t="shared" ref="J9:J35" si="2">I9/H9</f>
        <v>0.33333333333333331</v>
      </c>
      <c r="K9" s="29">
        <f t="shared" ref="K9:K35" si="3">I9*E9</f>
        <v>50</v>
      </c>
      <c r="L9" s="29">
        <f t="shared" ref="L9:L35" si="4">H9*E9</f>
        <v>150</v>
      </c>
      <c r="M9" s="4"/>
    </row>
    <row r="10" spans="1:14" ht="15" thickBot="1" x14ac:dyDescent="0.25">
      <c r="A10" s="5"/>
      <c r="B10" s="25">
        <v>43009</v>
      </c>
      <c r="C10" s="26" t="str">
        <f t="shared" si="0"/>
        <v>Sunday</v>
      </c>
      <c r="D10" s="27" t="s">
        <v>5</v>
      </c>
      <c r="E10" s="27">
        <v>50</v>
      </c>
      <c r="F10" s="28" t="s">
        <v>10</v>
      </c>
      <c r="G10" s="29">
        <v>8</v>
      </c>
      <c r="H10" s="29">
        <v>10</v>
      </c>
      <c r="I10" s="29">
        <f t="shared" si="1"/>
        <v>2</v>
      </c>
      <c r="J10" s="30">
        <f t="shared" si="2"/>
        <v>0.2</v>
      </c>
      <c r="K10" s="29">
        <f t="shared" si="3"/>
        <v>100</v>
      </c>
      <c r="L10" s="29">
        <f t="shared" si="4"/>
        <v>500</v>
      </c>
      <c r="M10" s="4"/>
    </row>
    <row r="11" spans="1:14" ht="15" thickBot="1" x14ac:dyDescent="0.25">
      <c r="A11" s="5"/>
      <c r="B11" s="25">
        <v>43010</v>
      </c>
      <c r="C11" s="26" t="str">
        <f t="shared" si="0"/>
        <v>Monday</v>
      </c>
      <c r="D11" s="27" t="s">
        <v>2</v>
      </c>
      <c r="E11" s="27">
        <v>25</v>
      </c>
      <c r="F11" s="28" t="s">
        <v>16</v>
      </c>
      <c r="G11" s="29">
        <v>5</v>
      </c>
      <c r="H11" s="29">
        <v>10</v>
      </c>
      <c r="I11" s="29">
        <f t="shared" si="1"/>
        <v>5</v>
      </c>
      <c r="J11" s="30">
        <f t="shared" si="2"/>
        <v>0.5</v>
      </c>
      <c r="K11" s="29">
        <f t="shared" si="3"/>
        <v>125</v>
      </c>
      <c r="L11" s="29">
        <f t="shared" si="4"/>
        <v>250</v>
      </c>
      <c r="M11" s="4"/>
    </row>
    <row r="12" spans="1:14" ht="15" thickBot="1" x14ac:dyDescent="0.25">
      <c r="A12" s="5"/>
      <c r="B12" s="25">
        <v>43010</v>
      </c>
      <c r="C12" s="26" t="str">
        <f t="shared" si="0"/>
        <v>Monday</v>
      </c>
      <c r="D12" s="27" t="s">
        <v>3</v>
      </c>
      <c r="E12" s="27">
        <v>25</v>
      </c>
      <c r="F12" s="28" t="s">
        <v>9</v>
      </c>
      <c r="G12" s="29">
        <v>12</v>
      </c>
      <c r="H12" s="29">
        <v>20</v>
      </c>
      <c r="I12" s="29">
        <f t="shared" si="1"/>
        <v>8</v>
      </c>
      <c r="J12" s="30">
        <f t="shared" si="2"/>
        <v>0.4</v>
      </c>
      <c r="K12" s="29">
        <f t="shared" si="3"/>
        <v>200</v>
      </c>
      <c r="L12" s="29">
        <f t="shared" si="4"/>
        <v>500</v>
      </c>
      <c r="M12" s="4"/>
    </row>
    <row r="13" spans="1:14" ht="15" thickBot="1" x14ac:dyDescent="0.25">
      <c r="A13" s="5"/>
      <c r="B13" s="25">
        <v>43012</v>
      </c>
      <c r="C13" s="26" t="str">
        <f t="shared" si="0"/>
        <v>Wednesday</v>
      </c>
      <c r="D13" s="27" t="s">
        <v>5</v>
      </c>
      <c r="E13" s="27">
        <v>10</v>
      </c>
      <c r="F13" s="28" t="s">
        <v>10</v>
      </c>
      <c r="G13" s="29">
        <v>8</v>
      </c>
      <c r="H13" s="29">
        <v>10</v>
      </c>
      <c r="I13" s="29">
        <f t="shared" si="1"/>
        <v>2</v>
      </c>
      <c r="J13" s="30">
        <f t="shared" si="2"/>
        <v>0.2</v>
      </c>
      <c r="K13" s="29">
        <f t="shared" si="3"/>
        <v>20</v>
      </c>
      <c r="L13" s="29">
        <f t="shared" si="4"/>
        <v>100</v>
      </c>
      <c r="M13" s="4"/>
    </row>
    <row r="14" spans="1:14" ht="15" thickBot="1" x14ac:dyDescent="0.25">
      <c r="A14" s="5"/>
      <c r="B14" s="25">
        <v>43012</v>
      </c>
      <c r="C14" s="26" t="str">
        <f t="shared" si="0"/>
        <v>Wednesday</v>
      </c>
      <c r="D14" s="27" t="s">
        <v>4</v>
      </c>
      <c r="E14" s="27">
        <v>20</v>
      </c>
      <c r="F14" s="28" t="s">
        <v>11</v>
      </c>
      <c r="G14" s="29">
        <v>20</v>
      </c>
      <c r="H14" s="29">
        <v>30</v>
      </c>
      <c r="I14" s="29">
        <f t="shared" si="1"/>
        <v>10</v>
      </c>
      <c r="J14" s="30">
        <f t="shared" si="2"/>
        <v>0.33333333333333331</v>
      </c>
      <c r="K14" s="29">
        <f t="shared" si="3"/>
        <v>200</v>
      </c>
      <c r="L14" s="29">
        <f t="shared" si="4"/>
        <v>600</v>
      </c>
      <c r="M14" s="4"/>
    </row>
    <row r="15" spans="1:14" ht="15" thickBot="1" x14ac:dyDescent="0.25">
      <c r="A15" s="5"/>
      <c r="B15" s="25">
        <v>43013</v>
      </c>
      <c r="C15" s="26" t="str">
        <f t="shared" si="0"/>
        <v>Thursday</v>
      </c>
      <c r="D15" s="27" t="s">
        <v>3</v>
      </c>
      <c r="E15" s="27">
        <v>40</v>
      </c>
      <c r="F15" s="28" t="s">
        <v>10</v>
      </c>
      <c r="G15" s="29">
        <v>12</v>
      </c>
      <c r="H15" s="29">
        <v>20</v>
      </c>
      <c r="I15" s="29">
        <f t="shared" si="1"/>
        <v>8</v>
      </c>
      <c r="J15" s="30">
        <f t="shared" si="2"/>
        <v>0.4</v>
      </c>
      <c r="K15" s="29">
        <f t="shared" si="3"/>
        <v>320</v>
      </c>
      <c r="L15" s="29">
        <f t="shared" si="4"/>
        <v>800</v>
      </c>
      <c r="M15" s="4"/>
      <c r="N15" s="7"/>
    </row>
    <row r="16" spans="1:14" ht="15" thickBot="1" x14ac:dyDescent="0.25">
      <c r="A16" s="5"/>
      <c r="B16" s="25">
        <v>43013</v>
      </c>
      <c r="C16" s="26" t="str">
        <f t="shared" si="0"/>
        <v>Thursday</v>
      </c>
      <c r="D16" s="27" t="s">
        <v>4</v>
      </c>
      <c r="E16" s="27">
        <v>50</v>
      </c>
      <c r="F16" s="28" t="s">
        <v>11</v>
      </c>
      <c r="G16" s="29">
        <v>20</v>
      </c>
      <c r="H16" s="29">
        <v>30</v>
      </c>
      <c r="I16" s="29">
        <f t="shared" si="1"/>
        <v>10</v>
      </c>
      <c r="J16" s="30">
        <f t="shared" si="2"/>
        <v>0.33333333333333331</v>
      </c>
      <c r="K16" s="29">
        <f t="shared" si="3"/>
        <v>500</v>
      </c>
      <c r="L16" s="29">
        <f t="shared" si="4"/>
        <v>1500</v>
      </c>
      <c r="M16" s="4"/>
    </row>
    <row r="17" spans="1:13" ht="15" thickBot="1" x14ac:dyDescent="0.25">
      <c r="A17" s="5"/>
      <c r="B17" s="25">
        <v>43014</v>
      </c>
      <c r="C17" s="26" t="str">
        <f t="shared" si="0"/>
        <v>Friday</v>
      </c>
      <c r="D17" s="27" t="s">
        <v>5</v>
      </c>
      <c r="E17" s="27">
        <v>100</v>
      </c>
      <c r="F17" s="28" t="s">
        <v>11</v>
      </c>
      <c r="G17" s="29">
        <v>8</v>
      </c>
      <c r="H17" s="29">
        <v>10</v>
      </c>
      <c r="I17" s="29">
        <f t="shared" si="1"/>
        <v>2</v>
      </c>
      <c r="J17" s="30">
        <f t="shared" si="2"/>
        <v>0.2</v>
      </c>
      <c r="K17" s="29">
        <f t="shared" si="3"/>
        <v>200</v>
      </c>
      <c r="L17" s="29">
        <f t="shared" si="4"/>
        <v>1000</v>
      </c>
      <c r="M17" s="4"/>
    </row>
    <row r="18" spans="1:13" ht="15" thickBot="1" x14ac:dyDescent="0.25">
      <c r="A18" s="5"/>
      <c r="B18" s="25">
        <v>43015</v>
      </c>
      <c r="C18" s="26" t="str">
        <f t="shared" si="0"/>
        <v>Saturday</v>
      </c>
      <c r="D18" s="27" t="s">
        <v>4</v>
      </c>
      <c r="E18" s="27">
        <v>25</v>
      </c>
      <c r="F18" s="28" t="s">
        <v>16</v>
      </c>
      <c r="G18" s="29">
        <v>20</v>
      </c>
      <c r="H18" s="29">
        <v>30</v>
      </c>
      <c r="I18" s="29">
        <f t="shared" si="1"/>
        <v>10</v>
      </c>
      <c r="J18" s="30">
        <f t="shared" si="2"/>
        <v>0.33333333333333331</v>
      </c>
      <c r="K18" s="29">
        <f t="shared" si="3"/>
        <v>250</v>
      </c>
      <c r="L18" s="29">
        <f t="shared" si="4"/>
        <v>750</v>
      </c>
      <c r="M18" s="4"/>
    </row>
    <row r="19" spans="1:13" ht="15" thickBot="1" x14ac:dyDescent="0.25">
      <c r="A19" s="5"/>
      <c r="B19" s="25">
        <v>43016</v>
      </c>
      <c r="C19" s="26" t="str">
        <f t="shared" si="0"/>
        <v>Sunday</v>
      </c>
      <c r="D19" s="27" t="s">
        <v>1</v>
      </c>
      <c r="E19" s="27">
        <v>40</v>
      </c>
      <c r="F19" s="28" t="s">
        <v>16</v>
      </c>
      <c r="G19" s="29">
        <v>10</v>
      </c>
      <c r="H19" s="29">
        <v>15</v>
      </c>
      <c r="I19" s="29">
        <f t="shared" si="1"/>
        <v>5</v>
      </c>
      <c r="J19" s="30">
        <f t="shared" si="2"/>
        <v>0.33333333333333331</v>
      </c>
      <c r="K19" s="29">
        <f t="shared" si="3"/>
        <v>200</v>
      </c>
      <c r="L19" s="29">
        <f t="shared" si="4"/>
        <v>600</v>
      </c>
      <c r="M19" s="4"/>
    </row>
    <row r="20" spans="1:13" ht="15" thickBot="1" x14ac:dyDescent="0.25">
      <c r="A20" s="5"/>
      <c r="B20" s="25">
        <v>43018</v>
      </c>
      <c r="C20" s="26" t="str">
        <f t="shared" si="0"/>
        <v>Tuesday</v>
      </c>
      <c r="D20" s="27" t="s">
        <v>2</v>
      </c>
      <c r="E20" s="27">
        <v>20</v>
      </c>
      <c r="F20" s="28" t="s">
        <v>9</v>
      </c>
      <c r="G20" s="29">
        <v>5</v>
      </c>
      <c r="H20" s="29">
        <v>10</v>
      </c>
      <c r="I20" s="29">
        <f t="shared" si="1"/>
        <v>5</v>
      </c>
      <c r="J20" s="30">
        <f t="shared" si="2"/>
        <v>0.5</v>
      </c>
      <c r="K20" s="29">
        <f t="shared" si="3"/>
        <v>100</v>
      </c>
      <c r="L20" s="29">
        <f t="shared" si="4"/>
        <v>200</v>
      </c>
      <c r="M20" s="4"/>
    </row>
    <row r="21" spans="1:13" ht="15" thickBot="1" x14ac:dyDescent="0.25">
      <c r="A21" s="5"/>
      <c r="B21" s="25">
        <v>43018</v>
      </c>
      <c r="C21" s="26" t="str">
        <f t="shared" si="0"/>
        <v>Tuesday</v>
      </c>
      <c r="D21" s="27" t="s">
        <v>3</v>
      </c>
      <c r="E21" s="27">
        <v>100</v>
      </c>
      <c r="F21" s="28" t="s">
        <v>12</v>
      </c>
      <c r="G21" s="29">
        <v>12</v>
      </c>
      <c r="H21" s="29">
        <v>20</v>
      </c>
      <c r="I21" s="29">
        <f t="shared" si="1"/>
        <v>8</v>
      </c>
      <c r="J21" s="30">
        <f t="shared" si="2"/>
        <v>0.4</v>
      </c>
      <c r="K21" s="29">
        <f t="shared" si="3"/>
        <v>800</v>
      </c>
      <c r="L21" s="29">
        <f t="shared" si="4"/>
        <v>2000</v>
      </c>
      <c r="M21" s="4"/>
    </row>
    <row r="22" spans="1:13" ht="15" thickBot="1" x14ac:dyDescent="0.25">
      <c r="A22" s="5"/>
      <c r="B22" s="25">
        <v>43019</v>
      </c>
      <c r="C22" s="26" t="str">
        <f t="shared" si="0"/>
        <v>Wednesday</v>
      </c>
      <c r="D22" s="27" t="s">
        <v>3</v>
      </c>
      <c r="E22" s="27">
        <v>25</v>
      </c>
      <c r="F22" s="28" t="s">
        <v>9</v>
      </c>
      <c r="G22" s="29">
        <v>12</v>
      </c>
      <c r="H22" s="29">
        <v>20</v>
      </c>
      <c r="I22" s="29">
        <f t="shared" si="1"/>
        <v>8</v>
      </c>
      <c r="J22" s="30">
        <f t="shared" si="2"/>
        <v>0.4</v>
      </c>
      <c r="K22" s="29">
        <f t="shared" si="3"/>
        <v>200</v>
      </c>
      <c r="L22" s="29">
        <f t="shared" si="4"/>
        <v>500</v>
      </c>
      <c r="M22" s="4"/>
    </row>
    <row r="23" spans="1:13" ht="15" thickBot="1" x14ac:dyDescent="0.25">
      <c r="A23" s="5"/>
      <c r="B23" s="25">
        <v>43021</v>
      </c>
      <c r="C23" s="26" t="str">
        <f t="shared" si="0"/>
        <v>Friday</v>
      </c>
      <c r="D23" s="27" t="s">
        <v>2</v>
      </c>
      <c r="E23" s="27">
        <v>40</v>
      </c>
      <c r="F23" s="28" t="s">
        <v>16</v>
      </c>
      <c r="G23" s="29">
        <v>5</v>
      </c>
      <c r="H23" s="29">
        <v>10</v>
      </c>
      <c r="I23" s="29">
        <f t="shared" si="1"/>
        <v>5</v>
      </c>
      <c r="J23" s="30">
        <f t="shared" si="2"/>
        <v>0.5</v>
      </c>
      <c r="K23" s="29">
        <f t="shared" si="3"/>
        <v>200</v>
      </c>
      <c r="L23" s="29">
        <f t="shared" si="4"/>
        <v>400</v>
      </c>
      <c r="M23" s="4"/>
    </row>
    <row r="24" spans="1:13" ht="15" thickBot="1" x14ac:dyDescent="0.25">
      <c r="A24" s="5"/>
      <c r="B24" s="25">
        <v>43022</v>
      </c>
      <c r="C24" s="26" t="str">
        <f t="shared" si="0"/>
        <v>Saturday</v>
      </c>
      <c r="D24" s="27" t="s">
        <v>4</v>
      </c>
      <c r="E24" s="27">
        <v>25</v>
      </c>
      <c r="F24" s="28" t="s">
        <v>9</v>
      </c>
      <c r="G24" s="29">
        <v>20</v>
      </c>
      <c r="H24" s="29">
        <v>30</v>
      </c>
      <c r="I24" s="29">
        <f t="shared" si="1"/>
        <v>10</v>
      </c>
      <c r="J24" s="30">
        <f t="shared" si="2"/>
        <v>0.33333333333333331</v>
      </c>
      <c r="K24" s="29">
        <f t="shared" si="3"/>
        <v>250</v>
      </c>
      <c r="L24" s="29">
        <f t="shared" si="4"/>
        <v>750</v>
      </c>
      <c r="M24" s="4"/>
    </row>
    <row r="25" spans="1:13" ht="15" thickBot="1" x14ac:dyDescent="0.25">
      <c r="A25" s="5"/>
      <c r="B25" s="25">
        <v>43024</v>
      </c>
      <c r="C25" s="26" t="str">
        <f t="shared" si="0"/>
        <v>Monday</v>
      </c>
      <c r="D25" s="27" t="s">
        <v>2</v>
      </c>
      <c r="E25" s="27">
        <v>50</v>
      </c>
      <c r="F25" s="28" t="s">
        <v>11</v>
      </c>
      <c r="G25" s="29">
        <v>5</v>
      </c>
      <c r="H25" s="29">
        <v>10</v>
      </c>
      <c r="I25" s="29">
        <f t="shared" si="1"/>
        <v>5</v>
      </c>
      <c r="J25" s="30">
        <f t="shared" si="2"/>
        <v>0.5</v>
      </c>
      <c r="K25" s="29">
        <f t="shared" si="3"/>
        <v>250</v>
      </c>
      <c r="L25" s="29">
        <f t="shared" si="4"/>
        <v>500</v>
      </c>
      <c r="M25" s="4"/>
    </row>
    <row r="26" spans="1:13" ht="15" thickBot="1" x14ac:dyDescent="0.25">
      <c r="A26" s="5"/>
      <c r="B26" s="25">
        <v>43024</v>
      </c>
      <c r="C26" s="26" t="str">
        <f t="shared" si="0"/>
        <v>Monday</v>
      </c>
      <c r="D26" s="27" t="s">
        <v>3</v>
      </c>
      <c r="E26" s="27">
        <v>30</v>
      </c>
      <c r="F26" s="28" t="s">
        <v>9</v>
      </c>
      <c r="G26" s="29">
        <v>12</v>
      </c>
      <c r="H26" s="29">
        <v>20</v>
      </c>
      <c r="I26" s="29">
        <f t="shared" si="1"/>
        <v>8</v>
      </c>
      <c r="J26" s="30">
        <f t="shared" si="2"/>
        <v>0.4</v>
      </c>
      <c r="K26" s="29">
        <f t="shared" si="3"/>
        <v>240</v>
      </c>
      <c r="L26" s="29">
        <f t="shared" si="4"/>
        <v>600</v>
      </c>
      <c r="M26" s="4"/>
    </row>
    <row r="27" spans="1:13" ht="15" thickBot="1" x14ac:dyDescent="0.25">
      <c r="A27" s="5"/>
      <c r="B27" s="25">
        <v>43025</v>
      </c>
      <c r="C27" s="26" t="str">
        <f t="shared" si="0"/>
        <v>Tuesday</v>
      </c>
      <c r="D27" s="27" t="s">
        <v>4</v>
      </c>
      <c r="E27" s="27">
        <v>25</v>
      </c>
      <c r="F27" s="28" t="s">
        <v>12</v>
      </c>
      <c r="G27" s="29">
        <v>20</v>
      </c>
      <c r="H27" s="29">
        <v>30</v>
      </c>
      <c r="I27" s="29">
        <f t="shared" si="1"/>
        <v>10</v>
      </c>
      <c r="J27" s="30">
        <f t="shared" si="2"/>
        <v>0.33333333333333331</v>
      </c>
      <c r="K27" s="29">
        <f t="shared" si="3"/>
        <v>250</v>
      </c>
      <c r="L27" s="29">
        <f t="shared" si="4"/>
        <v>750</v>
      </c>
      <c r="M27" s="4"/>
    </row>
    <row r="28" spans="1:13" ht="15" thickBot="1" x14ac:dyDescent="0.25">
      <c r="A28" s="5"/>
      <c r="B28" s="25">
        <v>43029</v>
      </c>
      <c r="C28" s="26" t="str">
        <f t="shared" si="0"/>
        <v>Saturday</v>
      </c>
      <c r="D28" s="27" t="s">
        <v>2</v>
      </c>
      <c r="E28" s="27">
        <v>60</v>
      </c>
      <c r="F28" s="28" t="s">
        <v>10</v>
      </c>
      <c r="G28" s="29">
        <v>5</v>
      </c>
      <c r="H28" s="29">
        <v>10</v>
      </c>
      <c r="I28" s="29">
        <f t="shared" si="1"/>
        <v>5</v>
      </c>
      <c r="J28" s="30">
        <f t="shared" si="2"/>
        <v>0.5</v>
      </c>
      <c r="K28" s="29">
        <f t="shared" si="3"/>
        <v>300</v>
      </c>
      <c r="L28" s="29">
        <f t="shared" si="4"/>
        <v>600</v>
      </c>
      <c r="M28" s="4"/>
    </row>
    <row r="29" spans="1:13" ht="15" thickBot="1" x14ac:dyDescent="0.25">
      <c r="A29" s="5"/>
      <c r="B29" s="25">
        <v>43030</v>
      </c>
      <c r="C29" s="26" t="str">
        <f t="shared" si="0"/>
        <v>Sunday</v>
      </c>
      <c r="D29" s="27" t="s">
        <v>5</v>
      </c>
      <c r="E29" s="27">
        <v>100</v>
      </c>
      <c r="F29" s="28" t="s">
        <v>11</v>
      </c>
      <c r="G29" s="29">
        <v>8</v>
      </c>
      <c r="H29" s="29">
        <v>10</v>
      </c>
      <c r="I29" s="29">
        <f t="shared" si="1"/>
        <v>2</v>
      </c>
      <c r="J29" s="30">
        <f t="shared" si="2"/>
        <v>0.2</v>
      </c>
      <c r="K29" s="29">
        <f t="shared" si="3"/>
        <v>200</v>
      </c>
      <c r="L29" s="29">
        <f t="shared" si="4"/>
        <v>1000</v>
      </c>
      <c r="M29" s="4"/>
    </row>
    <row r="30" spans="1:13" ht="15" thickBot="1" x14ac:dyDescent="0.25">
      <c r="A30" s="5"/>
      <c r="B30" s="25">
        <v>43032</v>
      </c>
      <c r="C30" s="26" t="str">
        <f t="shared" si="0"/>
        <v>Tuesday</v>
      </c>
      <c r="D30" s="27" t="s">
        <v>4</v>
      </c>
      <c r="E30" s="27">
        <v>20</v>
      </c>
      <c r="F30" s="28" t="s">
        <v>9</v>
      </c>
      <c r="G30" s="29">
        <v>20</v>
      </c>
      <c r="H30" s="29">
        <v>30</v>
      </c>
      <c r="I30" s="29">
        <f t="shared" si="1"/>
        <v>10</v>
      </c>
      <c r="J30" s="30">
        <f t="shared" si="2"/>
        <v>0.33333333333333331</v>
      </c>
      <c r="K30" s="29">
        <f t="shared" si="3"/>
        <v>200</v>
      </c>
      <c r="L30" s="29">
        <f t="shared" si="4"/>
        <v>600</v>
      </c>
      <c r="M30" s="4"/>
    </row>
    <row r="31" spans="1:13" ht="15" thickBot="1" x14ac:dyDescent="0.25">
      <c r="A31" s="5"/>
      <c r="B31" s="25">
        <v>43032</v>
      </c>
      <c r="C31" s="26" t="str">
        <f t="shared" si="0"/>
        <v>Tuesday</v>
      </c>
      <c r="D31" s="27" t="s">
        <v>3</v>
      </c>
      <c r="E31" s="27">
        <v>40</v>
      </c>
      <c r="F31" s="28" t="s">
        <v>11</v>
      </c>
      <c r="G31" s="29">
        <v>12</v>
      </c>
      <c r="H31" s="29">
        <v>20</v>
      </c>
      <c r="I31" s="29">
        <f t="shared" si="1"/>
        <v>8</v>
      </c>
      <c r="J31" s="30">
        <f t="shared" si="2"/>
        <v>0.4</v>
      </c>
      <c r="K31" s="29">
        <f t="shared" si="3"/>
        <v>320</v>
      </c>
      <c r="L31" s="29">
        <f t="shared" si="4"/>
        <v>800</v>
      </c>
      <c r="M31" s="4"/>
    </row>
    <row r="32" spans="1:13" ht="15" thickBot="1" x14ac:dyDescent="0.25">
      <c r="A32" s="5"/>
      <c r="B32" s="25">
        <v>43035</v>
      </c>
      <c r="C32" s="26" t="str">
        <f t="shared" si="0"/>
        <v>Friday</v>
      </c>
      <c r="D32" s="27" t="s">
        <v>2</v>
      </c>
      <c r="E32" s="27">
        <v>50</v>
      </c>
      <c r="F32" s="28" t="s">
        <v>12</v>
      </c>
      <c r="G32" s="29">
        <v>5</v>
      </c>
      <c r="H32" s="29">
        <v>10</v>
      </c>
      <c r="I32" s="29">
        <f t="shared" si="1"/>
        <v>5</v>
      </c>
      <c r="J32" s="30">
        <f t="shared" si="2"/>
        <v>0.5</v>
      </c>
      <c r="K32" s="29">
        <f t="shared" si="3"/>
        <v>250</v>
      </c>
      <c r="L32" s="29">
        <f t="shared" si="4"/>
        <v>500</v>
      </c>
      <c r="M32" s="4"/>
    </row>
    <row r="33" spans="1:13" ht="15" thickBot="1" x14ac:dyDescent="0.25">
      <c r="A33" s="5"/>
      <c r="B33" s="25">
        <v>43036</v>
      </c>
      <c r="C33" s="26" t="str">
        <f t="shared" si="0"/>
        <v>Saturday</v>
      </c>
      <c r="D33" s="27" t="s">
        <v>2</v>
      </c>
      <c r="E33" s="27">
        <v>50</v>
      </c>
      <c r="F33" s="28" t="s">
        <v>16</v>
      </c>
      <c r="G33" s="29">
        <v>5</v>
      </c>
      <c r="H33" s="29">
        <v>10</v>
      </c>
      <c r="I33" s="29">
        <f t="shared" si="1"/>
        <v>5</v>
      </c>
      <c r="J33" s="30">
        <f t="shared" si="2"/>
        <v>0.5</v>
      </c>
      <c r="K33" s="29">
        <f t="shared" si="3"/>
        <v>250</v>
      </c>
      <c r="L33" s="29">
        <f t="shared" si="4"/>
        <v>500</v>
      </c>
      <c r="M33" s="4"/>
    </row>
    <row r="34" spans="1:13" ht="15" thickBot="1" x14ac:dyDescent="0.25">
      <c r="A34" s="5"/>
      <c r="B34" s="25">
        <v>43038</v>
      </c>
      <c r="C34" s="26" t="str">
        <f t="shared" si="0"/>
        <v>Monday</v>
      </c>
      <c r="D34" s="27" t="s">
        <v>1</v>
      </c>
      <c r="E34" s="27">
        <v>50</v>
      </c>
      <c r="F34" s="28" t="s">
        <v>12</v>
      </c>
      <c r="G34" s="29">
        <v>10</v>
      </c>
      <c r="H34" s="29">
        <v>15</v>
      </c>
      <c r="I34" s="29">
        <f t="shared" si="1"/>
        <v>5</v>
      </c>
      <c r="J34" s="30">
        <f t="shared" si="2"/>
        <v>0.33333333333333331</v>
      </c>
      <c r="K34" s="29">
        <f t="shared" si="3"/>
        <v>250</v>
      </c>
      <c r="L34" s="29">
        <f t="shared" si="4"/>
        <v>750</v>
      </c>
      <c r="M34" s="4"/>
    </row>
    <row r="35" spans="1:13" ht="15" thickBot="1" x14ac:dyDescent="0.25">
      <c r="A35" s="5"/>
      <c r="B35" s="25">
        <v>43038</v>
      </c>
      <c r="C35" s="26" t="str">
        <f t="shared" si="0"/>
        <v>Monday</v>
      </c>
      <c r="D35" s="27" t="s">
        <v>4</v>
      </c>
      <c r="E35" s="27">
        <v>20</v>
      </c>
      <c r="F35" s="28" t="s">
        <v>10</v>
      </c>
      <c r="G35" s="29">
        <v>20</v>
      </c>
      <c r="H35" s="29">
        <v>30</v>
      </c>
      <c r="I35" s="29">
        <f t="shared" si="1"/>
        <v>10</v>
      </c>
      <c r="J35" s="30">
        <f t="shared" si="2"/>
        <v>0.33333333333333331</v>
      </c>
      <c r="K35" s="29">
        <f t="shared" si="3"/>
        <v>200</v>
      </c>
      <c r="L35" s="29">
        <f t="shared" si="4"/>
        <v>600</v>
      </c>
      <c r="M35" s="4"/>
    </row>
    <row r="36" spans="1:13" x14ac:dyDescent="0.2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Database!#REF!</xm:f>
          </x14:formula1>
          <xm:sqref>C7:C34 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08"/>
  <sheetViews>
    <sheetView tabSelected="1" topLeftCell="B35" workbookViewId="0">
      <selection activeCell="J46" sqref="J46"/>
    </sheetView>
  </sheetViews>
  <sheetFormatPr baseColWidth="10" defaultColWidth="9.1640625" defaultRowHeight="15" x14ac:dyDescent="0.2"/>
  <cols>
    <col min="1" max="1" width="3.1640625" style="2" customWidth="1"/>
    <col min="2" max="8" width="15.6640625" style="2" customWidth="1"/>
    <col min="9" max="9" width="3.1640625" style="2" customWidth="1"/>
    <col min="10" max="10" width="15.6640625" style="2" customWidth="1"/>
    <col min="11" max="11" width="12.1640625" style="2" bestFit="1" customWidth="1"/>
    <col min="12" max="12" width="14.5" style="2" bestFit="1" customWidth="1"/>
    <col min="13" max="13" width="11" style="2" bestFit="1" customWidth="1"/>
    <col min="14" max="15" width="12.1640625" style="2" bestFit="1" customWidth="1"/>
    <col min="16" max="16" width="12.5" style="2" bestFit="1" customWidth="1"/>
    <col min="17" max="17" width="11" style="2" bestFit="1" customWidth="1"/>
    <col min="18" max="16384" width="9.1640625" style="2"/>
  </cols>
  <sheetData>
    <row r="1" spans="1:11" ht="16" thickBot="1" x14ac:dyDescent="0.25">
      <c r="A1" s="1"/>
      <c r="B1" s="1"/>
      <c r="C1" s="1"/>
      <c r="D1" s="1"/>
      <c r="E1" s="1"/>
      <c r="F1" s="1"/>
      <c r="G1" s="1"/>
      <c r="H1" s="1"/>
      <c r="I1" s="1"/>
    </row>
    <row r="2" spans="1:11" ht="50.25" customHeight="1" thickBot="1" x14ac:dyDescent="0.25">
      <c r="A2" s="1"/>
      <c r="B2" s="37"/>
      <c r="C2" s="37"/>
      <c r="D2" s="37"/>
      <c r="E2" s="37"/>
      <c r="F2" s="37"/>
      <c r="G2" s="37"/>
      <c r="H2" s="39"/>
      <c r="I2" s="1"/>
    </row>
    <row r="3" spans="1:11" ht="32.25" customHeight="1" thickBot="1" x14ac:dyDescent="0.25">
      <c r="A3" s="1"/>
      <c r="B3" s="38" t="s">
        <v>24</v>
      </c>
      <c r="C3" s="38"/>
      <c r="D3" s="38"/>
      <c r="E3" s="38"/>
      <c r="F3" s="38"/>
      <c r="G3" s="38"/>
      <c r="H3" s="39"/>
      <c r="I3" s="1"/>
      <c r="K3" s="31" t="s">
        <v>29</v>
      </c>
    </row>
    <row r="4" spans="1:11" ht="32.25" customHeight="1" thickBot="1" x14ac:dyDescent="0.25">
      <c r="A4" s="1"/>
      <c r="B4" s="40" t="s">
        <v>23</v>
      </c>
      <c r="C4" s="41"/>
      <c r="D4" s="41"/>
      <c r="E4" s="41"/>
      <c r="F4" s="41"/>
      <c r="G4" s="41"/>
      <c r="H4" s="42"/>
      <c r="I4" s="1"/>
    </row>
    <row r="5" spans="1:11" ht="26" thickBot="1" x14ac:dyDescent="0.25">
      <c r="A5" s="1"/>
      <c r="B5" s="33" t="s">
        <v>25</v>
      </c>
      <c r="C5" s="34"/>
      <c r="D5" s="34"/>
      <c r="E5" s="34"/>
      <c r="F5" s="34"/>
      <c r="G5" s="34"/>
      <c r="H5" s="35"/>
      <c r="I5" s="1"/>
    </row>
    <row r="6" spans="1:11" ht="20" thickBot="1" x14ac:dyDescent="0.25">
      <c r="A6" s="1"/>
      <c r="B6" s="23" t="s">
        <v>0</v>
      </c>
      <c r="C6" s="23" t="s">
        <v>9</v>
      </c>
      <c r="D6" s="23" t="s">
        <v>10</v>
      </c>
      <c r="E6" s="23" t="s">
        <v>16</v>
      </c>
      <c r="F6" s="23" t="s">
        <v>11</v>
      </c>
      <c r="G6" s="23" t="s">
        <v>12</v>
      </c>
      <c r="H6" s="24" t="s">
        <v>14</v>
      </c>
      <c r="I6" s="1"/>
    </row>
    <row r="7" spans="1:11" ht="16" thickBot="1" x14ac:dyDescent="0.25">
      <c r="A7" s="1"/>
      <c r="B7" s="8" t="s">
        <v>1</v>
      </c>
      <c r="C7" s="8">
        <f>SUMIFS('Sales report'!$E$8:E$35,'Sales report'!$D$8:$D$35,B7,'Sales report'!$F$8:$F$35,C6)</f>
        <v>10</v>
      </c>
      <c r="D7" s="8">
        <f>SUMIFS('Sales report'!$E$8:$E$35,'Sales report'!$D$8:$D$35,B7,'Sales report'!$F$8:$F$35,D6)</f>
        <v>25</v>
      </c>
      <c r="E7" s="8">
        <f>SUMIFS('Sales report'!$E$8:$E$35,'Sales report'!$D$8:$D$35,B7,'Sales report'!$F$8:$F$35,E6)</f>
        <v>40</v>
      </c>
      <c r="F7" s="8">
        <f>SUMIFS('Sales report'!$E$8:$E$35,'Sales report'!$D$8:$D$35,B7,'Sales report'!$F$8:$F$35,F6)</f>
        <v>0</v>
      </c>
      <c r="G7" s="8">
        <f>SUMIFS('Sales report'!$E$8:$E$35,'Sales report'!$D$8:$D$35,B7,'Sales report'!$F$8:$F$35,G6)</f>
        <v>50</v>
      </c>
      <c r="H7" s="9">
        <f>C7+D7+E7+F7+G7</f>
        <v>125</v>
      </c>
      <c r="I7" s="1"/>
    </row>
    <row r="8" spans="1:11" ht="16" thickBot="1" x14ac:dyDescent="0.25">
      <c r="A8" s="1"/>
      <c r="B8" s="8" t="s">
        <v>2</v>
      </c>
      <c r="C8" s="8">
        <f>SUMIFS('Sales report'!$E$8:$E$35,'Sales report'!$D$8:$D$35,B8,'Sales report'!$F$8:$F$35,C6)</f>
        <v>20</v>
      </c>
      <c r="D8" s="8">
        <f>SUMIFS('Sales report'!$E$8:$E$35,'Sales report'!$D$8:$D$35,B8,'Sales report'!$F$8:$F$35,D6)</f>
        <v>60</v>
      </c>
      <c r="E8" s="8">
        <f>SUMIFS('Sales report'!$E$8:$E$35,'Sales report'!$D$8:$D$35,B8,'Sales report'!$F$8:$F$35,E6)</f>
        <v>115</v>
      </c>
      <c r="F8" s="8">
        <f>SUMIFS('Sales report'!$E$8:$E$35,'Sales report'!$D$8:$D$35,B8,'Sales report'!$F$8:$F$35,F6)</f>
        <v>50</v>
      </c>
      <c r="G8" s="8">
        <f>SUMIFS('Sales report'!$E$8:$E$35,'Sales report'!$D$8:$D$35,B8,'Sales report'!$F$8:$F$35,G6)</f>
        <v>50</v>
      </c>
      <c r="H8" s="9">
        <f t="shared" ref="H8:H12" si="0">C8+D8+E8+F8+G8</f>
        <v>295</v>
      </c>
      <c r="I8" s="1"/>
    </row>
    <row r="9" spans="1:11" ht="16" thickBot="1" x14ac:dyDescent="0.25">
      <c r="A9" s="1"/>
      <c r="B9" s="8" t="s">
        <v>3</v>
      </c>
      <c r="C9" s="8">
        <f>SUMIFS('Sales report'!$E$8:$E$35,'Sales report'!$D$8:$D$35,B9,'Sales report'!$F$8:$F$35,C6)</f>
        <v>80</v>
      </c>
      <c r="D9" s="8">
        <f>SUMIFS('Sales report'!$E$8:$E$35,'Sales report'!$D$8:$D$35,B9,'Sales report'!$F$8:$F$35,D6)</f>
        <v>40</v>
      </c>
      <c r="E9" s="8">
        <f>SUMIFS('Sales report'!$E$8:$E$35,'Sales report'!$D$8:$D$35,B9,'Sales report'!$F$8:$F$35,E6)</f>
        <v>0</v>
      </c>
      <c r="F9" s="8">
        <f>SUMIFS('Sales report'!$E$8:$E$35,'Sales report'!$D$8:$D$35,B9,'Sales report'!$F$8:$F$35,F6)</f>
        <v>40</v>
      </c>
      <c r="G9" s="8">
        <f>SUMIFS('Sales report'!$E$8:$E$35,'Sales report'!$D$8:$D$35,B9,'Sales report'!$F$8:$F$35,G6)</f>
        <v>100</v>
      </c>
      <c r="H9" s="9">
        <f t="shared" si="0"/>
        <v>260</v>
      </c>
      <c r="I9" s="1"/>
    </row>
    <row r="10" spans="1:11" ht="16" thickBot="1" x14ac:dyDescent="0.25">
      <c r="A10" s="1"/>
      <c r="B10" s="8" t="s">
        <v>4</v>
      </c>
      <c r="C10" s="8">
        <f>SUMIFS('Sales report'!$E$8:$E$35,'Sales report'!$D$8:$D$35,B10,'Sales report'!$F$8:$F$35,C6)</f>
        <v>45</v>
      </c>
      <c r="D10" s="8">
        <f>SUMIFS('Sales report'!$E$8:$E$35,'Sales report'!$D$8:$D$35,B10,'Sales report'!$F$8:$F$35,D6)</f>
        <v>20</v>
      </c>
      <c r="E10" s="8">
        <f>SUMIFS('Sales report'!$E$8:$E$35,'Sales report'!$D$8:$D$35,B10,'Sales report'!$F$8:$F$35,E6)</f>
        <v>25</v>
      </c>
      <c r="F10" s="8">
        <f>SUMIFS('Sales report'!$E$8:$E$35,'Sales report'!$D$8:$D$35,B10,'Sales report'!$F$8:$F$35,F6)</f>
        <v>70</v>
      </c>
      <c r="G10" s="8">
        <f>SUMIFS('Sales report'!$E$8:$E$35,'Sales report'!$D$8:$D$35,B10,'Sales report'!$F$8:$F$35,G6)</f>
        <v>25</v>
      </c>
      <c r="H10" s="9">
        <f t="shared" si="0"/>
        <v>185</v>
      </c>
      <c r="I10" s="1"/>
    </row>
    <row r="11" spans="1:11" ht="16" thickBot="1" x14ac:dyDescent="0.25">
      <c r="A11" s="1"/>
      <c r="B11" s="8" t="s">
        <v>5</v>
      </c>
      <c r="C11" s="8">
        <f>SUMIFS('Sales report'!$E$8:$E$35,'Sales report'!$D$8:$D$35,B11,'Sales report'!$F$8:$F$35,C6)</f>
        <v>0</v>
      </c>
      <c r="D11" s="8">
        <f>SUMIFS('Sales report'!$E$8:$E$35,'Sales report'!$D$8:$D$35,B11,'Sales report'!$F$8:$F$35,D6)</f>
        <v>60</v>
      </c>
      <c r="E11" s="8">
        <f>SUMIFS('Sales report'!$E$8:$E$35,'Sales report'!$D$8:$D$35,B11,'Sales report'!$F$8:$F$35,E6)</f>
        <v>0</v>
      </c>
      <c r="F11" s="8">
        <f>SUMIFS('Sales report'!$E$8:$E$35,'Sales report'!$D$8:$D$35,B11,'Sales report'!$F$8:$F$35,F6)</f>
        <v>200</v>
      </c>
      <c r="G11" s="8">
        <f>SUMIFS('Sales report'!$E$8:$E$35,'Sales report'!$D$8:$D$35,B11,'Sales report'!$F$8:$F$35,G6)</f>
        <v>0</v>
      </c>
      <c r="H11" s="9">
        <f t="shared" si="0"/>
        <v>260</v>
      </c>
      <c r="I11" s="1"/>
    </row>
    <row r="12" spans="1:11" ht="19" thickBot="1" x14ac:dyDescent="0.25">
      <c r="A12" s="1"/>
      <c r="B12" s="22" t="s">
        <v>18</v>
      </c>
      <c r="C12" s="22">
        <f t="shared" ref="C12:G12" si="1">SUM(C7:C11)</f>
        <v>155</v>
      </c>
      <c r="D12" s="22">
        <f t="shared" si="1"/>
        <v>205</v>
      </c>
      <c r="E12" s="22">
        <f t="shared" si="1"/>
        <v>180</v>
      </c>
      <c r="F12" s="22">
        <f t="shared" si="1"/>
        <v>360</v>
      </c>
      <c r="G12" s="22">
        <f t="shared" si="1"/>
        <v>225</v>
      </c>
      <c r="H12" s="9">
        <f t="shared" si="0"/>
        <v>1125</v>
      </c>
      <c r="I12" s="1"/>
    </row>
    <row r="13" spans="1:11" ht="26" thickBot="1" x14ac:dyDescent="0.25">
      <c r="A13" s="1"/>
      <c r="B13" s="36" t="s">
        <v>26</v>
      </c>
      <c r="C13" s="36"/>
      <c r="D13" s="36"/>
      <c r="E13" s="36"/>
      <c r="F13" s="36"/>
      <c r="G13" s="36"/>
      <c r="H13" s="36"/>
      <c r="I13" s="1"/>
    </row>
    <row r="14" spans="1:11" ht="20" thickBot="1" x14ac:dyDescent="0.25">
      <c r="A14" s="1"/>
      <c r="B14" s="23" t="s">
        <v>0</v>
      </c>
      <c r="C14" s="23" t="s">
        <v>9</v>
      </c>
      <c r="D14" s="23" t="s">
        <v>10</v>
      </c>
      <c r="E14" s="23" t="s">
        <v>19</v>
      </c>
      <c r="F14" s="23" t="s">
        <v>11</v>
      </c>
      <c r="G14" s="23" t="s">
        <v>12</v>
      </c>
      <c r="H14" s="24" t="s">
        <v>6</v>
      </c>
      <c r="I14" s="1"/>
    </row>
    <row r="15" spans="1:11" ht="16" thickBot="1" x14ac:dyDescent="0.25">
      <c r="A15" s="1"/>
      <c r="B15" s="8" t="s">
        <v>1</v>
      </c>
      <c r="C15" s="8">
        <f>SUMIFS('Sales report'!$K$8:$K$35,'Sales report'!$D$8:$D$35,B15,'Sales report'!$F$8:$F$35,C14)</f>
        <v>50</v>
      </c>
      <c r="D15" s="8">
        <f>SUMIFS('Sales report'!$K$8:$K$35,'Sales report'!$D$8:$D$35,B15,'Sales report'!$F$8:$F$35,D6)</f>
        <v>125</v>
      </c>
      <c r="E15" s="8">
        <f>SUMIFS('Sales report'!$K$8:$K$35,'Sales report'!$D$8:$D$35,B15,'Sales report'!$F$8:$F$35,E6)</f>
        <v>200</v>
      </c>
      <c r="F15" s="8">
        <f>SUMIFS('Sales report'!$K$8:$K$35,'Sales report'!$D$8:$D$35,B15,'Sales report'!$F$8:$F$35,F6)</f>
        <v>0</v>
      </c>
      <c r="G15" s="8">
        <f>SUMIFS('Sales report'!$K$8:$K$35,'Sales report'!$D$8:$D$35,B15,'Sales report'!$F$8:$F$35,G6)</f>
        <v>250</v>
      </c>
      <c r="H15" s="9">
        <f>C15+D15+E15+F15+G15</f>
        <v>625</v>
      </c>
      <c r="I15" s="1"/>
    </row>
    <row r="16" spans="1:11" ht="16" thickBot="1" x14ac:dyDescent="0.25">
      <c r="A16" s="1"/>
      <c r="B16" s="8" t="s">
        <v>2</v>
      </c>
      <c r="C16" s="8">
        <f>SUMIFS('Sales report'!$K$8:$K$35,'Sales report'!$D$8:$D$35,B16,'Sales report'!$F$8:$F$35,C14)</f>
        <v>100</v>
      </c>
      <c r="D16" s="8">
        <f>SUMIFS('Sales report'!$K$8:$K$35,'Sales report'!$D$8:$D$35,B16,'Sales report'!$F$8:$F$35,D6)</f>
        <v>300</v>
      </c>
      <c r="E16" s="8">
        <f>SUMIFS('Sales report'!$K$8:$K$35,'Sales report'!$D$8:$D$35,B16,'Sales report'!$F$8:$F$35,E6)</f>
        <v>575</v>
      </c>
      <c r="F16" s="8">
        <f>SUMIFS('Sales report'!$K$8:$K$35,'Sales report'!$D$8:$D$35,B16,'Sales report'!$F$8:$F$35,F6)</f>
        <v>250</v>
      </c>
      <c r="G16" s="8">
        <f>SUMIFS('Sales report'!$K$8:$K$35,'Sales report'!$D$8:$D$35,B16,'Sales report'!$F$8:$F$35,G6)</f>
        <v>250</v>
      </c>
      <c r="H16" s="9">
        <f t="shared" ref="H16:H19" si="2">C16+D16+E16+F16+G16</f>
        <v>1475</v>
      </c>
      <c r="I16" s="1"/>
    </row>
    <row r="17" spans="1:16" ht="16" thickBot="1" x14ac:dyDescent="0.25">
      <c r="A17" s="1"/>
      <c r="B17" s="8" t="s">
        <v>3</v>
      </c>
      <c r="C17" s="8">
        <f>SUMIFS('Sales report'!$K$8:$K$35,'Sales report'!$D$8:$D$35,B17,'Sales report'!$F$8:$F$35,C14)</f>
        <v>640</v>
      </c>
      <c r="D17" s="8">
        <f>SUMIFS('Sales report'!$K$8:$K$35,'Sales report'!$D$8:$D$35,B17,'Sales report'!$F$8:$F$35,D6)</f>
        <v>320</v>
      </c>
      <c r="E17" s="8">
        <f>SUMIFS('Sales report'!$K$8:$K$35,'Sales report'!$D$8:$D$35,B17,'Sales report'!$F$8:$F$35,E6)</f>
        <v>0</v>
      </c>
      <c r="F17" s="8">
        <f>SUMIFS('Sales report'!$K$8:$K$35,'Sales report'!$D$8:$D$35,B17,'Sales report'!$F$8:$F$35,F6)</f>
        <v>320</v>
      </c>
      <c r="G17" s="8">
        <f>SUMIFS('Sales report'!$K$8:$K$35,'Sales report'!$D$8:$D$35,B17,'Sales report'!$F$8:$F$35,G6)</f>
        <v>800</v>
      </c>
      <c r="H17" s="9">
        <f t="shared" si="2"/>
        <v>2080</v>
      </c>
      <c r="I17" s="1"/>
    </row>
    <row r="18" spans="1:16" ht="16" thickBot="1" x14ac:dyDescent="0.25">
      <c r="A18" s="1"/>
      <c r="B18" s="8" t="s">
        <v>4</v>
      </c>
      <c r="C18" s="8">
        <f>SUMIFS('Sales report'!$K$8:$K$35,'Sales report'!$D$8:$D$35,B18,'Sales report'!$F$8:$F$35,C14)</f>
        <v>450</v>
      </c>
      <c r="D18" s="8">
        <f>SUMIFS('Sales report'!$K$8:$K$35,'Sales report'!$D$8:$D$35,B18,'Sales report'!$F$8:$F$35,D6)</f>
        <v>200</v>
      </c>
      <c r="E18" s="8">
        <f>SUMIFS('Sales report'!$K$8:$K$35,'Sales report'!$D$8:$D$35,B18,'Sales report'!$F$8:$F$35,E6)</f>
        <v>250</v>
      </c>
      <c r="F18" s="8">
        <f>SUMIFS('Sales report'!$K$8:$K$35,'Sales report'!$D$8:$D$35,B18,'Sales report'!$F$8:$F$35,F6)</f>
        <v>700</v>
      </c>
      <c r="G18" s="8">
        <f>SUMIFS('Sales report'!$K$8:$K$35,'Sales report'!$D$8:$D$35,B18,'Sales report'!$F$8:$F$35,G6)</f>
        <v>250</v>
      </c>
      <c r="H18" s="9">
        <f t="shared" si="2"/>
        <v>1850</v>
      </c>
      <c r="I18" s="1"/>
    </row>
    <row r="19" spans="1:16" ht="16" thickBot="1" x14ac:dyDescent="0.25">
      <c r="A19" s="1"/>
      <c r="B19" s="8" t="s">
        <v>5</v>
      </c>
      <c r="C19" s="8">
        <f>SUMIFS('Sales report'!$K$8:$K$35,'Sales report'!$D$8:$D$35,B19,'Sales report'!$F$8:$F$35,C14)</f>
        <v>0</v>
      </c>
      <c r="D19" s="8">
        <f>SUMIFS('Sales report'!$K$8:$K$35,'Sales report'!$D$8:$D$35,B19,'Sales report'!$F$8:$F$35,D6)</f>
        <v>120</v>
      </c>
      <c r="E19" s="8">
        <f>SUMIFS('Sales report'!$K$8:$K$35,'Sales report'!$D$8:$D$35,B19,'Sales report'!$F$8:$F$35,E6)</f>
        <v>0</v>
      </c>
      <c r="F19" s="8">
        <f>SUMIFS('Sales report'!$K$8:$K$35,'Sales report'!$D$8:$D$35,B19,'Sales report'!$F$8:$F$35,F6)</f>
        <v>400</v>
      </c>
      <c r="G19" s="8">
        <f>SUMIFS('Sales report'!$K$8:$K$35,'Sales report'!$D$8:$D$35,B19,'Sales report'!$F$8:$F$35,G6)</f>
        <v>0</v>
      </c>
      <c r="H19" s="9">
        <f t="shared" si="2"/>
        <v>520</v>
      </c>
      <c r="I19" s="1"/>
    </row>
    <row r="20" spans="1:16" ht="16" thickBot="1" x14ac:dyDescent="0.25">
      <c r="A20" s="10"/>
      <c r="B20" s="11"/>
      <c r="C20" s="12"/>
      <c r="D20" s="12"/>
      <c r="E20" s="12"/>
      <c r="F20" s="12"/>
      <c r="G20" s="12"/>
      <c r="H20" s="13"/>
      <c r="I20" s="1"/>
    </row>
    <row r="21" spans="1:16" x14ac:dyDescent="0.2">
      <c r="A21" s="10"/>
      <c r="B21" s="14"/>
      <c r="C21" s="15"/>
      <c r="D21" s="15"/>
      <c r="E21" s="15"/>
      <c r="F21" s="15"/>
      <c r="G21" s="15"/>
      <c r="H21" s="16"/>
      <c r="I21" s="1"/>
    </row>
    <row r="22" spans="1:16" x14ac:dyDescent="0.2">
      <c r="A22" s="10"/>
      <c r="B22" s="17"/>
      <c r="C22" s="5"/>
      <c r="D22" s="5"/>
      <c r="E22" s="5"/>
      <c r="F22" s="5"/>
      <c r="G22" s="5"/>
      <c r="H22" s="18"/>
      <c r="I22" s="1"/>
    </row>
    <row r="23" spans="1:16" x14ac:dyDescent="0.2">
      <c r="A23" s="10"/>
      <c r="B23" s="17"/>
      <c r="C23" s="5"/>
      <c r="D23" s="5"/>
      <c r="E23" s="5"/>
      <c r="F23" s="5"/>
      <c r="G23" s="5"/>
      <c r="H23" s="18"/>
      <c r="I23" s="1"/>
    </row>
    <row r="24" spans="1:16" x14ac:dyDescent="0.2">
      <c r="A24" s="10"/>
      <c r="B24" s="17"/>
      <c r="C24" s="5"/>
      <c r="D24" s="5"/>
      <c r="E24" s="5"/>
      <c r="F24" s="5"/>
      <c r="G24" s="5"/>
      <c r="H24" s="18"/>
      <c r="I24" s="1"/>
    </row>
    <row r="25" spans="1:16" x14ac:dyDescent="0.2">
      <c r="A25" s="10"/>
      <c r="B25" s="17"/>
      <c r="C25" s="5"/>
      <c r="D25" s="5"/>
      <c r="E25" s="5"/>
      <c r="F25" s="5"/>
      <c r="G25" s="5"/>
      <c r="H25" s="18"/>
      <c r="I25" s="1"/>
    </row>
    <row r="26" spans="1:16" x14ac:dyDescent="0.2">
      <c r="A26" s="10"/>
      <c r="B26" s="17"/>
      <c r="C26" s="5"/>
      <c r="D26" s="5"/>
      <c r="E26" s="5"/>
      <c r="F26" s="5"/>
      <c r="G26" s="5"/>
      <c r="H26" s="18"/>
      <c r="I26" s="1"/>
    </row>
    <row r="27" spans="1:16" x14ac:dyDescent="0.2">
      <c r="A27" s="10"/>
      <c r="B27" s="17"/>
      <c r="C27" s="5"/>
      <c r="D27" s="5"/>
      <c r="E27" s="5"/>
      <c r="F27" s="5"/>
      <c r="G27" s="5"/>
      <c r="H27" s="18"/>
      <c r="I27" s="1"/>
    </row>
    <row r="28" spans="1:16" x14ac:dyDescent="0.2">
      <c r="A28" s="10"/>
      <c r="B28" s="17"/>
      <c r="C28" s="5"/>
      <c r="D28" s="5"/>
      <c r="E28" s="5"/>
      <c r="F28" s="5"/>
      <c r="G28" s="5"/>
      <c r="H28" s="18"/>
      <c r="I28" s="1"/>
      <c r="K28" s="46" t="s">
        <v>9</v>
      </c>
      <c r="L28" s="46"/>
      <c r="M28" s="46"/>
      <c r="O28" s="46" t="s">
        <v>10</v>
      </c>
      <c r="P28" s="46"/>
    </row>
    <row r="29" spans="1:16" x14ac:dyDescent="0.2">
      <c r="A29" s="10"/>
      <c r="B29" s="17"/>
      <c r="C29" s="5"/>
      <c r="D29" s="5"/>
      <c r="E29" s="5"/>
      <c r="F29" s="5"/>
      <c r="G29" s="5"/>
      <c r="H29" s="18"/>
      <c r="I29" s="1"/>
      <c r="K29" s="44" t="s">
        <v>31</v>
      </c>
      <c r="L29" t="s">
        <v>33</v>
      </c>
      <c r="M29" t="s">
        <v>30</v>
      </c>
      <c r="N29" s="44" t="s">
        <v>31</v>
      </c>
      <c r="O29" t="s">
        <v>33</v>
      </c>
      <c r="P29" t="s">
        <v>34</v>
      </c>
    </row>
    <row r="30" spans="1:16" x14ac:dyDescent="0.2">
      <c r="A30" s="10"/>
      <c r="B30" s="17"/>
      <c r="C30" s="5"/>
      <c r="D30" s="5"/>
      <c r="E30" s="5"/>
      <c r="F30" s="5"/>
      <c r="G30" s="5"/>
      <c r="H30" s="18"/>
      <c r="I30" s="1"/>
      <c r="K30" s="45" t="s">
        <v>1</v>
      </c>
      <c r="L30" s="43">
        <v>125</v>
      </c>
      <c r="M30" s="43">
        <v>10</v>
      </c>
      <c r="N30" s="45" t="s">
        <v>1</v>
      </c>
      <c r="O30" s="43">
        <v>125</v>
      </c>
      <c r="P30" s="43">
        <v>25</v>
      </c>
    </row>
    <row r="31" spans="1:16" x14ac:dyDescent="0.2">
      <c r="A31" s="10"/>
      <c r="B31" s="17"/>
      <c r="C31" s="5"/>
      <c r="D31" s="5"/>
      <c r="E31" s="5"/>
      <c r="F31" s="5"/>
      <c r="G31" s="5"/>
      <c r="H31" s="18"/>
      <c r="I31" s="1"/>
      <c r="K31" s="45" t="s">
        <v>2</v>
      </c>
      <c r="L31" s="43">
        <v>295</v>
      </c>
      <c r="M31" s="43">
        <v>20</v>
      </c>
      <c r="N31" s="45" t="s">
        <v>2</v>
      </c>
      <c r="O31" s="43">
        <v>295</v>
      </c>
      <c r="P31" s="43">
        <v>60</v>
      </c>
    </row>
    <row r="32" spans="1:16" x14ac:dyDescent="0.2">
      <c r="A32" s="10"/>
      <c r="B32" s="17"/>
      <c r="C32" s="5"/>
      <c r="D32" s="5"/>
      <c r="E32" s="5"/>
      <c r="F32" s="5"/>
      <c r="G32" s="5"/>
      <c r="H32" s="18"/>
      <c r="I32" s="1"/>
      <c r="K32" s="45" t="s">
        <v>3</v>
      </c>
      <c r="L32" s="43">
        <v>260</v>
      </c>
      <c r="M32" s="43">
        <v>80</v>
      </c>
      <c r="N32" s="45" t="s">
        <v>3</v>
      </c>
      <c r="O32" s="43">
        <v>260</v>
      </c>
      <c r="P32" s="43">
        <v>40</v>
      </c>
    </row>
    <row r="33" spans="1:30" x14ac:dyDescent="0.2">
      <c r="A33" s="10"/>
      <c r="B33" s="17"/>
      <c r="C33" s="5"/>
      <c r="D33" s="5"/>
      <c r="E33" s="5"/>
      <c r="F33" s="5"/>
      <c r="G33" s="5"/>
      <c r="H33" s="18"/>
      <c r="I33" s="1"/>
      <c r="K33" s="45" t="s">
        <v>4</v>
      </c>
      <c r="L33" s="43">
        <v>185</v>
      </c>
      <c r="M33" s="43">
        <v>45</v>
      </c>
      <c r="N33" s="45" t="s">
        <v>4</v>
      </c>
      <c r="O33" s="43">
        <v>185</v>
      </c>
      <c r="P33" s="43">
        <v>20</v>
      </c>
    </row>
    <row r="34" spans="1:30" ht="16" thickBot="1" x14ac:dyDescent="0.25">
      <c r="A34" s="10"/>
      <c r="B34" s="19"/>
      <c r="C34" s="20"/>
      <c r="D34" s="20"/>
      <c r="E34" s="20"/>
      <c r="F34" s="20"/>
      <c r="G34" s="20"/>
      <c r="H34" s="21"/>
      <c r="I34" s="1"/>
      <c r="K34" s="45" t="s">
        <v>5</v>
      </c>
      <c r="L34" s="43">
        <v>260</v>
      </c>
      <c r="M34" s="43">
        <v>0</v>
      </c>
      <c r="N34" s="45" t="s">
        <v>5</v>
      </c>
      <c r="O34" s="43">
        <v>260</v>
      </c>
      <c r="P34" s="43">
        <v>60</v>
      </c>
    </row>
    <row r="35" spans="1:30" x14ac:dyDescent="0.2">
      <c r="A35" s="10"/>
      <c r="B35" s="5"/>
      <c r="C35" s="5"/>
      <c r="D35" s="5"/>
      <c r="E35" s="5"/>
      <c r="F35" s="5"/>
      <c r="G35" s="5"/>
      <c r="H35" s="5"/>
      <c r="I35" s="1"/>
      <c r="K35" s="45" t="s">
        <v>32</v>
      </c>
      <c r="L35" s="43">
        <v>1125</v>
      </c>
      <c r="M35" s="43">
        <v>155</v>
      </c>
      <c r="N35" s="45" t="s">
        <v>32</v>
      </c>
      <c r="O35" s="43">
        <v>1125</v>
      </c>
      <c r="P35" s="43">
        <v>205</v>
      </c>
    </row>
    <row r="36" spans="1:30" x14ac:dyDescent="0.2">
      <c r="A36" s="10"/>
      <c r="B36" s="5"/>
      <c r="C36" s="5"/>
      <c r="D36" s="5"/>
      <c r="E36" s="5"/>
      <c r="F36" s="5"/>
      <c r="G36" s="5"/>
      <c r="H36" s="5"/>
      <c r="I36" s="1"/>
      <c r="K36"/>
      <c r="L36"/>
      <c r="M36"/>
      <c r="N36"/>
      <c r="O36"/>
      <c r="P36"/>
    </row>
    <row r="37" spans="1:30" x14ac:dyDescent="0.2">
      <c r="A37" s="10"/>
      <c r="B37" s="5"/>
      <c r="C37" s="5"/>
      <c r="D37" s="5"/>
      <c r="E37" s="5"/>
      <c r="F37" s="5"/>
      <c r="G37" s="5"/>
      <c r="H37" s="5"/>
      <c r="I37" s="1"/>
      <c r="K37"/>
      <c r="L37"/>
      <c r="M37"/>
      <c r="N37"/>
      <c r="O37"/>
      <c r="P37"/>
    </row>
    <row r="38" spans="1:30" x14ac:dyDescent="0.2">
      <c r="A38" s="10"/>
      <c r="B38" s="5"/>
      <c r="C38" s="5"/>
      <c r="D38" s="5"/>
      <c r="E38" s="5"/>
      <c r="F38" s="5"/>
      <c r="G38" s="5"/>
      <c r="H38" s="5"/>
      <c r="I38" s="1"/>
      <c r="K38"/>
      <c r="L38"/>
      <c r="M38"/>
      <c r="N38"/>
      <c r="O38"/>
      <c r="P38"/>
    </row>
    <row r="39" spans="1:30" x14ac:dyDescent="0.2">
      <c r="A39" s="10"/>
      <c r="B39" s="5"/>
      <c r="C39" s="5"/>
      <c r="D39" s="5"/>
      <c r="E39" s="5"/>
      <c r="F39" s="5"/>
      <c r="G39" s="5"/>
      <c r="H39" s="5"/>
      <c r="I39" s="1"/>
      <c r="K39"/>
      <c r="L39"/>
      <c r="M39"/>
      <c r="N39"/>
      <c r="O39"/>
      <c r="P39"/>
    </row>
    <row r="40" spans="1:30" x14ac:dyDescent="0.2">
      <c r="A40" s="10"/>
      <c r="B40" s="5"/>
      <c r="C40" s="5"/>
      <c r="D40" s="5"/>
      <c r="E40" s="5"/>
      <c r="F40" s="5"/>
      <c r="G40" s="5"/>
      <c r="H40" s="5"/>
      <c r="I40" s="1"/>
      <c r="K40"/>
      <c r="L40"/>
      <c r="M40"/>
      <c r="N40"/>
      <c r="O40"/>
      <c r="P40"/>
    </row>
    <row r="41" spans="1:30" x14ac:dyDescent="0.2">
      <c r="A41" s="10"/>
      <c r="B41" s="5"/>
      <c r="C41" s="5"/>
      <c r="D41" s="5"/>
      <c r="E41" s="5"/>
      <c r="F41" s="5"/>
      <c r="G41" s="5"/>
      <c r="H41" s="5"/>
      <c r="I41" s="1"/>
      <c r="K41" s="47" t="s">
        <v>36</v>
      </c>
      <c r="L41" s="47"/>
      <c r="M41" s="47"/>
      <c r="N41"/>
      <c r="O41" s="47" t="s">
        <v>11</v>
      </c>
      <c r="P41" s="47"/>
      <c r="Q41" s="47"/>
    </row>
    <row r="42" spans="1:30" x14ac:dyDescent="0.2">
      <c r="A42" s="10"/>
      <c r="B42" s="5"/>
      <c r="C42" s="5"/>
      <c r="D42" s="5"/>
      <c r="E42" s="5"/>
      <c r="F42" s="5"/>
      <c r="G42" s="5"/>
      <c r="H42" s="5"/>
      <c r="I42" s="1"/>
      <c r="K42" s="44" t="s">
        <v>31</v>
      </c>
      <c r="L42" t="s">
        <v>33</v>
      </c>
      <c r="M42" t="s">
        <v>35</v>
      </c>
      <c r="N42"/>
      <c r="O42" s="44" t="s">
        <v>31</v>
      </c>
      <c r="P42" t="s">
        <v>33</v>
      </c>
      <c r="Q42" t="s">
        <v>37</v>
      </c>
    </row>
    <row r="43" spans="1:30" x14ac:dyDescent="0.2">
      <c r="A43" s="10"/>
      <c r="B43" s="5"/>
      <c r="C43" s="5"/>
      <c r="D43" s="5"/>
      <c r="E43" s="5"/>
      <c r="F43" s="5"/>
      <c r="G43" s="5"/>
      <c r="H43" s="5"/>
      <c r="I43" s="1"/>
      <c r="K43" s="45" t="s">
        <v>1</v>
      </c>
      <c r="L43" s="43">
        <v>125</v>
      </c>
      <c r="M43" s="43">
        <v>40</v>
      </c>
      <c r="N43"/>
      <c r="O43" s="45" t="s">
        <v>1</v>
      </c>
      <c r="P43" s="43">
        <v>125</v>
      </c>
      <c r="Q43" s="43">
        <v>0</v>
      </c>
    </row>
    <row r="44" spans="1:30" s="1" customFormat="1" x14ac:dyDescent="0.2">
      <c r="A44" s="10"/>
      <c r="B44" s="5"/>
      <c r="C44" s="5"/>
      <c r="D44" s="5"/>
      <c r="E44" s="5"/>
      <c r="F44" s="5"/>
      <c r="G44" s="5"/>
      <c r="H44" s="5"/>
      <c r="J44" s="2"/>
      <c r="K44" s="45" t="s">
        <v>2</v>
      </c>
      <c r="L44" s="43">
        <v>295</v>
      </c>
      <c r="M44" s="43">
        <v>115</v>
      </c>
      <c r="N44"/>
      <c r="O44" s="45" t="s">
        <v>2</v>
      </c>
      <c r="P44" s="43">
        <v>295</v>
      </c>
      <c r="Q44" s="43">
        <v>50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A45" s="10"/>
      <c r="B45" s="5"/>
      <c r="C45" s="5"/>
      <c r="D45" s="5"/>
      <c r="E45" s="5"/>
      <c r="F45" s="5"/>
      <c r="G45" s="5"/>
      <c r="H45" s="5"/>
      <c r="I45" s="1"/>
      <c r="K45" s="45" t="s">
        <v>3</v>
      </c>
      <c r="L45" s="43">
        <v>260</v>
      </c>
      <c r="M45" s="43">
        <v>0</v>
      </c>
      <c r="N45"/>
      <c r="O45" s="45" t="s">
        <v>3</v>
      </c>
      <c r="P45" s="43">
        <v>260</v>
      </c>
      <c r="Q45" s="43">
        <v>40</v>
      </c>
    </row>
    <row r="46" spans="1:30" x14ac:dyDescent="0.2">
      <c r="A46" s="10"/>
      <c r="B46" s="5"/>
      <c r="C46" s="5"/>
      <c r="D46" s="5"/>
      <c r="E46" s="5"/>
      <c r="F46" s="5"/>
      <c r="G46" s="5"/>
      <c r="H46" s="5"/>
      <c r="I46" s="1"/>
      <c r="K46" s="45" t="s">
        <v>4</v>
      </c>
      <c r="L46" s="43">
        <v>185</v>
      </c>
      <c r="M46" s="43">
        <v>25</v>
      </c>
      <c r="N46"/>
      <c r="O46" s="45" t="s">
        <v>4</v>
      </c>
      <c r="P46" s="43">
        <v>185</v>
      </c>
      <c r="Q46" s="43">
        <v>70</v>
      </c>
    </row>
    <row r="47" spans="1:30" x14ac:dyDescent="0.2">
      <c r="A47" s="10"/>
      <c r="B47" s="5"/>
      <c r="C47" s="5"/>
      <c r="D47" s="5"/>
      <c r="E47" s="5"/>
      <c r="F47" s="5"/>
      <c r="G47" s="5"/>
      <c r="H47" s="5"/>
      <c r="I47" s="1"/>
      <c r="K47" s="45" t="s">
        <v>5</v>
      </c>
      <c r="L47" s="43">
        <v>260</v>
      </c>
      <c r="M47" s="43">
        <v>0</v>
      </c>
      <c r="O47" s="45" t="s">
        <v>5</v>
      </c>
      <c r="P47" s="43">
        <v>260</v>
      </c>
      <c r="Q47" s="43">
        <v>200</v>
      </c>
    </row>
    <row r="48" spans="1:30" x14ac:dyDescent="0.2">
      <c r="A48" s="10"/>
      <c r="B48" s="5"/>
      <c r="C48" s="5"/>
      <c r="D48" s="5"/>
      <c r="E48" s="5"/>
      <c r="F48" s="5"/>
      <c r="G48" s="5"/>
      <c r="H48" s="5"/>
      <c r="I48" s="1"/>
      <c r="K48" s="45" t="s">
        <v>32</v>
      </c>
      <c r="L48" s="43">
        <v>1125</v>
      </c>
      <c r="M48" s="43">
        <v>180</v>
      </c>
      <c r="O48" s="45" t="s">
        <v>32</v>
      </c>
      <c r="P48" s="43">
        <v>1125</v>
      </c>
      <c r="Q48" s="43">
        <v>360</v>
      </c>
    </row>
    <row r="49" spans="1:17" x14ac:dyDescent="0.2">
      <c r="A49" s="10"/>
      <c r="B49" s="5"/>
      <c r="C49" s="5"/>
      <c r="D49" s="5"/>
      <c r="E49" s="5"/>
      <c r="F49" s="5"/>
      <c r="G49" s="5"/>
      <c r="H49" s="5"/>
      <c r="I49" s="1"/>
      <c r="K49"/>
      <c r="L49"/>
      <c r="M49"/>
      <c r="O49"/>
      <c r="P49"/>
      <c r="Q49"/>
    </row>
    <row r="50" spans="1:17" x14ac:dyDescent="0.2">
      <c r="A50" s="10"/>
      <c r="B50" s="5"/>
      <c r="C50" s="5"/>
      <c r="D50" s="5"/>
      <c r="E50" s="5"/>
      <c r="F50" s="5"/>
      <c r="G50" s="5"/>
      <c r="H50" s="5"/>
      <c r="I50" s="1"/>
      <c r="K50"/>
      <c r="L50"/>
      <c r="M50"/>
      <c r="O50"/>
      <c r="P50"/>
      <c r="Q50"/>
    </row>
    <row r="51" spans="1:17" x14ac:dyDescent="0.2">
      <c r="A51" s="10"/>
      <c r="B51" s="5"/>
      <c r="C51" s="5"/>
      <c r="D51" s="5"/>
      <c r="E51" s="5"/>
      <c r="F51" s="5"/>
      <c r="G51" s="5"/>
      <c r="H51" s="5"/>
      <c r="I51" s="1"/>
      <c r="K51"/>
      <c r="L51"/>
      <c r="M51"/>
      <c r="O51"/>
      <c r="P51"/>
      <c r="Q51"/>
    </row>
    <row r="52" spans="1:17" x14ac:dyDescent="0.2">
      <c r="A52" s="10"/>
      <c r="B52" s="5"/>
      <c r="C52" s="5"/>
      <c r="D52" s="5"/>
      <c r="E52" s="5"/>
      <c r="F52" s="5"/>
      <c r="G52" s="5"/>
      <c r="H52" s="5"/>
      <c r="I52" s="1"/>
      <c r="K52"/>
      <c r="L52"/>
      <c r="M52"/>
      <c r="O52"/>
      <c r="P52"/>
      <c r="Q52"/>
    </row>
    <row r="53" spans="1:17" ht="9.75" customHeight="1" x14ac:dyDescent="0.2">
      <c r="A53" s="10"/>
      <c r="B53" s="5"/>
      <c r="C53" s="5"/>
      <c r="D53" s="5"/>
      <c r="E53" s="5"/>
      <c r="F53" s="5"/>
      <c r="G53" s="5"/>
      <c r="H53" s="5"/>
      <c r="I53" s="1"/>
      <c r="K53"/>
      <c r="L53"/>
      <c r="M53"/>
      <c r="O53"/>
      <c r="P53"/>
      <c r="Q53"/>
    </row>
    <row r="54" spans="1:17" x14ac:dyDescent="0.2">
      <c r="A54" s="10"/>
      <c r="B54" s="5"/>
      <c r="C54" s="5"/>
      <c r="D54" s="5"/>
      <c r="E54" s="5"/>
      <c r="F54" s="5"/>
      <c r="G54" s="5"/>
      <c r="H54" s="5"/>
      <c r="I54" s="1"/>
      <c r="K54" s="47" t="s">
        <v>12</v>
      </c>
      <c r="L54" s="47"/>
      <c r="M54" s="47"/>
      <c r="O54"/>
      <c r="P54"/>
      <c r="Q54"/>
    </row>
    <row r="55" spans="1:17" x14ac:dyDescent="0.2">
      <c r="A55" s="10"/>
      <c r="B55" s="5"/>
      <c r="C55" s="5"/>
      <c r="D55" s="5"/>
      <c r="E55" s="5"/>
      <c r="F55" s="5"/>
      <c r="G55" s="5"/>
      <c r="H55" s="5"/>
      <c r="I55" s="1"/>
      <c r="K55" s="44" t="s">
        <v>31</v>
      </c>
      <c r="L55" t="s">
        <v>33</v>
      </c>
      <c r="M55" t="s">
        <v>38</v>
      </c>
      <c r="O55"/>
      <c r="P55"/>
      <c r="Q55"/>
    </row>
    <row r="56" spans="1:17" x14ac:dyDescent="0.2">
      <c r="A56" s="10"/>
      <c r="B56" s="5"/>
      <c r="C56" s="5"/>
      <c r="D56" s="5"/>
      <c r="E56" s="5"/>
      <c r="F56" s="5"/>
      <c r="G56" s="5"/>
      <c r="H56" s="5"/>
      <c r="I56" s="1"/>
      <c r="K56" s="45" t="s">
        <v>1</v>
      </c>
      <c r="L56" s="43">
        <v>125</v>
      </c>
      <c r="M56" s="43">
        <v>50</v>
      </c>
      <c r="O56"/>
      <c r="P56"/>
      <c r="Q56"/>
    </row>
    <row r="57" spans="1:17" x14ac:dyDescent="0.2">
      <c r="A57" s="10"/>
      <c r="B57" s="5"/>
      <c r="C57" s="5"/>
      <c r="D57" s="5"/>
      <c r="E57" s="5"/>
      <c r="F57" s="5"/>
      <c r="G57" s="5"/>
      <c r="H57" s="5"/>
      <c r="I57" s="1"/>
      <c r="K57" s="45" t="s">
        <v>2</v>
      </c>
      <c r="L57" s="43">
        <v>295</v>
      </c>
      <c r="M57" s="43">
        <v>50</v>
      </c>
      <c r="O57"/>
      <c r="P57"/>
      <c r="Q57"/>
    </row>
    <row r="58" spans="1:17" x14ac:dyDescent="0.2">
      <c r="A58" s="10"/>
      <c r="B58" s="5"/>
      <c r="C58" s="5"/>
      <c r="D58" s="5"/>
      <c r="E58" s="5"/>
      <c r="F58" s="5"/>
      <c r="G58" s="5"/>
      <c r="H58" s="5"/>
      <c r="I58" s="1"/>
      <c r="K58" s="45" t="s">
        <v>3</v>
      </c>
      <c r="L58" s="43">
        <v>260</v>
      </c>
      <c r="M58" s="43">
        <v>100</v>
      </c>
      <c r="O58"/>
      <c r="P58"/>
      <c r="Q58"/>
    </row>
    <row r="59" spans="1:17" x14ac:dyDescent="0.2">
      <c r="A59" s="10"/>
      <c r="B59" s="5"/>
      <c r="C59" s="5"/>
      <c r="D59" s="5"/>
      <c r="E59" s="5"/>
      <c r="F59" s="5"/>
      <c r="G59" s="5"/>
      <c r="H59" s="5"/>
      <c r="I59" s="1"/>
      <c r="K59" s="45" t="s">
        <v>4</v>
      </c>
      <c r="L59" s="43">
        <v>185</v>
      </c>
      <c r="M59" s="43">
        <v>25</v>
      </c>
      <c r="O59"/>
      <c r="P59"/>
      <c r="Q59"/>
    </row>
    <row r="60" spans="1:17" x14ac:dyDescent="0.2">
      <c r="A60" s="10"/>
      <c r="B60" s="5"/>
      <c r="C60" s="5"/>
      <c r="D60" s="5"/>
      <c r="E60" s="5"/>
      <c r="F60" s="5"/>
      <c r="G60" s="5"/>
      <c r="H60" s="5"/>
      <c r="I60" s="1"/>
      <c r="K60" s="45" t="s">
        <v>5</v>
      </c>
      <c r="L60" s="43">
        <v>260</v>
      </c>
      <c r="M60" s="43">
        <v>0</v>
      </c>
    </row>
    <row r="61" spans="1:17" x14ac:dyDescent="0.2">
      <c r="A61" s="10"/>
      <c r="B61" s="5"/>
      <c r="C61" s="5"/>
      <c r="D61" s="5"/>
      <c r="E61" s="5"/>
      <c r="F61" s="5"/>
      <c r="G61" s="5"/>
      <c r="H61" s="5"/>
      <c r="I61" s="1"/>
      <c r="K61" s="45" t="s">
        <v>32</v>
      </c>
      <c r="L61" s="43">
        <v>1125</v>
      </c>
      <c r="M61" s="43">
        <v>225</v>
      </c>
    </row>
    <row r="62" spans="1:17" x14ac:dyDescent="0.2">
      <c r="A62" s="10"/>
      <c r="B62" s="5"/>
      <c r="C62" s="5"/>
      <c r="D62" s="5"/>
      <c r="E62" s="5"/>
      <c r="F62" s="5"/>
      <c r="G62" s="5"/>
      <c r="H62" s="5"/>
      <c r="I62" s="1"/>
      <c r="K62"/>
      <c r="L62"/>
      <c r="M62"/>
    </row>
    <row r="63" spans="1:17" x14ac:dyDescent="0.2">
      <c r="A63" s="10"/>
      <c r="B63" s="5"/>
      <c r="C63" s="5"/>
      <c r="D63" s="5"/>
      <c r="E63" s="5"/>
      <c r="F63" s="5"/>
      <c r="G63" s="5"/>
      <c r="H63" s="5"/>
      <c r="I63" s="1"/>
      <c r="K63"/>
      <c r="L63"/>
      <c r="M63"/>
    </row>
    <row r="64" spans="1:17" x14ac:dyDescent="0.2">
      <c r="A64" s="10"/>
      <c r="B64" s="5"/>
      <c r="C64" s="5"/>
      <c r="D64" s="5"/>
      <c r="E64" s="5"/>
      <c r="F64" s="5"/>
      <c r="G64" s="5"/>
      <c r="H64" s="5"/>
      <c r="I64" s="1"/>
      <c r="K64"/>
      <c r="L64"/>
      <c r="M64"/>
    </row>
    <row r="65" spans="1:45" x14ac:dyDescent="0.2">
      <c r="A65" s="10"/>
      <c r="B65" s="5"/>
      <c r="C65" s="5"/>
      <c r="D65" s="5"/>
      <c r="E65" s="5"/>
      <c r="F65" s="5"/>
      <c r="G65" s="5"/>
      <c r="H65" s="5"/>
      <c r="I65" s="1"/>
      <c r="K65"/>
      <c r="L65"/>
      <c r="M65"/>
    </row>
    <row r="66" spans="1:45" ht="15.75" customHeight="1" x14ac:dyDescent="0.2">
      <c r="A66" s="10"/>
      <c r="B66" s="5"/>
      <c r="C66" s="5"/>
      <c r="D66" s="5"/>
      <c r="E66" s="5"/>
      <c r="F66" s="5"/>
      <c r="G66" s="5"/>
      <c r="H66" s="5"/>
      <c r="I66" s="1"/>
      <c r="K66"/>
      <c r="L66"/>
      <c r="M66"/>
    </row>
    <row r="67" spans="1:45" ht="5.25" customHeight="1" x14ac:dyDescent="0.2">
      <c r="A67" s="10"/>
      <c r="B67" s="5"/>
      <c r="C67" s="5"/>
      <c r="D67" s="5"/>
      <c r="E67" s="5"/>
      <c r="F67" s="5"/>
      <c r="G67" s="5"/>
      <c r="H67" s="5"/>
      <c r="I67" s="1"/>
      <c r="K67"/>
      <c r="L67"/>
      <c r="M67"/>
    </row>
    <row r="68" spans="1:45" s="1" customFormat="1" x14ac:dyDescent="0.2">
      <c r="A68" s="10"/>
      <c r="B68" s="5"/>
      <c r="C68" s="5"/>
      <c r="D68" s="5"/>
      <c r="E68" s="5"/>
      <c r="F68" s="5"/>
      <c r="G68" s="5"/>
      <c r="H68" s="5"/>
      <c r="I68" s="10"/>
      <c r="J68" s="2"/>
      <c r="K68"/>
      <c r="L68"/>
      <c r="M68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2">
      <c r="A69" s="10"/>
      <c r="B69" s="5"/>
      <c r="C69" s="5"/>
      <c r="D69" s="5"/>
      <c r="E69" s="5"/>
      <c r="F69" s="5"/>
      <c r="G69" s="5"/>
      <c r="H69" s="5"/>
      <c r="I69" s="10"/>
      <c r="K69" s="47" t="s">
        <v>9</v>
      </c>
      <c r="L69" s="47"/>
      <c r="M69" s="47"/>
      <c r="O69" s="46" t="s">
        <v>10</v>
      </c>
      <c r="P69" s="46"/>
      <c r="Q69" s="46"/>
    </row>
    <row r="70" spans="1:45" x14ac:dyDescent="0.2">
      <c r="A70" s="10"/>
      <c r="B70" s="5"/>
      <c r="C70" s="5"/>
      <c r="D70" s="5"/>
      <c r="E70" s="5"/>
      <c r="F70" s="5"/>
      <c r="G70" s="5"/>
      <c r="H70" s="5"/>
      <c r="I70" s="10"/>
      <c r="K70" s="44" t="s">
        <v>31</v>
      </c>
      <c r="L70" t="s">
        <v>30</v>
      </c>
      <c r="M70" t="s">
        <v>39</v>
      </c>
      <c r="O70" s="44" t="s">
        <v>31</v>
      </c>
      <c r="P70" t="s">
        <v>34</v>
      </c>
      <c r="Q70" t="s">
        <v>39</v>
      </c>
    </row>
    <row r="71" spans="1:45" x14ac:dyDescent="0.2">
      <c r="A71" s="10"/>
      <c r="B71" s="5"/>
      <c r="C71" s="5"/>
      <c r="D71" s="5"/>
      <c r="E71" s="5"/>
      <c r="F71" s="5"/>
      <c r="G71" s="5"/>
      <c r="H71" s="5"/>
      <c r="I71" s="10"/>
      <c r="K71" s="45" t="s">
        <v>1</v>
      </c>
      <c r="L71" s="43">
        <v>50</v>
      </c>
      <c r="M71" s="43">
        <v>625</v>
      </c>
      <c r="O71" s="45" t="s">
        <v>1</v>
      </c>
      <c r="P71" s="43">
        <v>125</v>
      </c>
      <c r="Q71" s="43">
        <v>625</v>
      </c>
    </row>
    <row r="72" spans="1:45" x14ac:dyDescent="0.2">
      <c r="A72" s="10"/>
      <c r="B72" s="5"/>
      <c r="C72" s="5"/>
      <c r="D72" s="5"/>
      <c r="E72" s="5"/>
      <c r="F72" s="5"/>
      <c r="G72" s="5"/>
      <c r="H72" s="5"/>
      <c r="I72" s="10"/>
      <c r="K72" s="45" t="s">
        <v>2</v>
      </c>
      <c r="L72" s="43">
        <v>100</v>
      </c>
      <c r="M72" s="43">
        <v>1475</v>
      </c>
      <c r="O72" s="45" t="s">
        <v>2</v>
      </c>
      <c r="P72" s="43">
        <v>300</v>
      </c>
      <c r="Q72" s="43">
        <v>1475</v>
      </c>
    </row>
    <row r="73" spans="1:45" x14ac:dyDescent="0.2">
      <c r="A73" s="10"/>
      <c r="B73" s="5"/>
      <c r="C73" s="5"/>
      <c r="D73" s="5"/>
      <c r="E73" s="5"/>
      <c r="F73" s="5"/>
      <c r="G73" s="5"/>
      <c r="H73" s="5"/>
      <c r="I73" s="10"/>
      <c r="K73" s="45" t="s">
        <v>3</v>
      </c>
      <c r="L73" s="43">
        <v>640</v>
      </c>
      <c r="M73" s="43">
        <v>2080</v>
      </c>
      <c r="O73" s="45" t="s">
        <v>3</v>
      </c>
      <c r="P73" s="43">
        <v>320</v>
      </c>
      <c r="Q73" s="43">
        <v>2080</v>
      </c>
    </row>
    <row r="74" spans="1:45" x14ac:dyDescent="0.2">
      <c r="A74" s="10"/>
      <c r="B74" s="5"/>
      <c r="C74" s="5"/>
      <c r="D74" s="5"/>
      <c r="E74" s="5"/>
      <c r="F74" s="5"/>
      <c r="G74" s="5"/>
      <c r="H74" s="5"/>
      <c r="I74" s="10"/>
      <c r="K74" s="45" t="s">
        <v>4</v>
      </c>
      <c r="L74" s="43">
        <v>450</v>
      </c>
      <c r="M74" s="43">
        <v>1850</v>
      </c>
      <c r="O74" s="45" t="s">
        <v>4</v>
      </c>
      <c r="P74" s="43">
        <v>200</v>
      </c>
      <c r="Q74" s="43">
        <v>1850</v>
      </c>
    </row>
    <row r="75" spans="1:45" x14ac:dyDescent="0.2">
      <c r="A75" s="10"/>
      <c r="B75" s="5"/>
      <c r="C75" s="5"/>
      <c r="D75" s="5"/>
      <c r="E75" s="5"/>
      <c r="F75" s="5"/>
      <c r="G75" s="5"/>
      <c r="H75" s="5"/>
      <c r="I75" s="10"/>
      <c r="K75" s="45" t="s">
        <v>5</v>
      </c>
      <c r="L75" s="43">
        <v>0</v>
      </c>
      <c r="M75" s="43">
        <v>520</v>
      </c>
      <c r="O75" s="45" t="s">
        <v>5</v>
      </c>
      <c r="P75" s="43">
        <v>120</v>
      </c>
      <c r="Q75" s="43">
        <v>520</v>
      </c>
    </row>
    <row r="76" spans="1:45" x14ac:dyDescent="0.2">
      <c r="A76" s="10"/>
      <c r="B76" s="5"/>
      <c r="C76" s="5"/>
      <c r="D76" s="5"/>
      <c r="E76" s="5"/>
      <c r="F76" s="5"/>
      <c r="G76" s="5"/>
      <c r="H76" s="5"/>
      <c r="I76" s="10"/>
      <c r="K76" s="45" t="s">
        <v>32</v>
      </c>
      <c r="L76" s="43">
        <v>1240</v>
      </c>
      <c r="M76" s="43">
        <v>6550</v>
      </c>
      <c r="O76" s="45" t="s">
        <v>32</v>
      </c>
      <c r="P76" s="43">
        <v>1065</v>
      </c>
      <c r="Q76" s="43">
        <v>6550</v>
      </c>
    </row>
    <row r="77" spans="1:45" ht="6" customHeight="1" x14ac:dyDescent="0.2">
      <c r="A77" s="10"/>
      <c r="B77" s="5"/>
      <c r="C77" s="5"/>
      <c r="D77" s="5"/>
      <c r="E77" s="5"/>
      <c r="F77" s="5"/>
      <c r="G77" s="5"/>
      <c r="H77" s="5"/>
      <c r="I77" s="10"/>
      <c r="K77"/>
      <c r="L77"/>
      <c r="M77"/>
      <c r="O77"/>
      <c r="P77"/>
      <c r="Q77"/>
    </row>
    <row r="78" spans="1:45" s="1" customFormat="1" x14ac:dyDescent="0.2">
      <c r="A78" s="10"/>
      <c r="B78" s="5"/>
      <c r="C78" s="5"/>
      <c r="D78" s="5"/>
      <c r="E78" s="5"/>
      <c r="F78" s="5"/>
      <c r="G78" s="5"/>
      <c r="H78" s="5"/>
      <c r="I78" s="10"/>
      <c r="J78" s="2"/>
      <c r="K78"/>
      <c r="L78"/>
      <c r="M78"/>
      <c r="N78" s="2"/>
      <c r="O78"/>
      <c r="P78"/>
      <c r="Q78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2">
      <c r="A79" s="10"/>
      <c r="B79" s="5"/>
      <c r="C79" s="5"/>
      <c r="D79" s="5"/>
      <c r="E79" s="5"/>
      <c r="F79" s="5"/>
      <c r="G79" s="5"/>
      <c r="H79" s="5"/>
      <c r="I79" s="10"/>
      <c r="K79"/>
      <c r="L79"/>
      <c r="M79"/>
      <c r="O79"/>
      <c r="P79"/>
      <c r="Q79"/>
    </row>
    <row r="80" spans="1:45" x14ac:dyDescent="0.2">
      <c r="A80" s="10"/>
      <c r="B80" s="5"/>
      <c r="C80" s="5"/>
      <c r="D80" s="5"/>
      <c r="E80" s="5"/>
      <c r="F80" s="5"/>
      <c r="G80" s="5"/>
      <c r="H80" s="5"/>
      <c r="I80" s="1"/>
      <c r="K80" s="47" t="s">
        <v>19</v>
      </c>
      <c r="L80" s="47"/>
      <c r="M80" s="47"/>
      <c r="O80" s="47" t="s">
        <v>11</v>
      </c>
      <c r="P80" s="47"/>
      <c r="Q80" s="47"/>
    </row>
    <row r="81" spans="1:17" x14ac:dyDescent="0.2">
      <c r="A81" s="10"/>
      <c r="B81" s="5"/>
      <c r="C81" s="5"/>
      <c r="D81" s="5"/>
      <c r="E81" s="5"/>
      <c r="F81" s="5"/>
      <c r="G81" s="5"/>
      <c r="H81" s="5"/>
      <c r="I81" s="1"/>
      <c r="K81" s="44" t="s">
        <v>31</v>
      </c>
      <c r="L81" t="s">
        <v>40</v>
      </c>
      <c r="M81" t="s">
        <v>39</v>
      </c>
      <c r="O81" s="44" t="s">
        <v>31</v>
      </c>
      <c r="P81" t="s">
        <v>37</v>
      </c>
      <c r="Q81" t="s">
        <v>39</v>
      </c>
    </row>
    <row r="82" spans="1:17" x14ac:dyDescent="0.2">
      <c r="A82" s="10"/>
      <c r="B82" s="5"/>
      <c r="C82" s="5"/>
      <c r="D82" s="5"/>
      <c r="E82" s="5"/>
      <c r="F82" s="5"/>
      <c r="G82" s="5"/>
      <c r="H82" s="5"/>
      <c r="I82" s="1"/>
      <c r="K82" s="45" t="s">
        <v>1</v>
      </c>
      <c r="L82" s="43">
        <v>200</v>
      </c>
      <c r="M82" s="43">
        <v>625</v>
      </c>
      <c r="O82" s="45" t="s">
        <v>1</v>
      </c>
      <c r="P82" s="43">
        <v>0</v>
      </c>
      <c r="Q82" s="43">
        <v>625</v>
      </c>
    </row>
    <row r="83" spans="1:17" x14ac:dyDescent="0.2">
      <c r="A83" s="10"/>
      <c r="B83" s="5"/>
      <c r="C83" s="5"/>
      <c r="D83" s="5"/>
      <c r="E83" s="5"/>
      <c r="F83" s="5"/>
      <c r="G83" s="5"/>
      <c r="H83" s="5"/>
      <c r="I83" s="1"/>
      <c r="K83" s="45" t="s">
        <v>2</v>
      </c>
      <c r="L83" s="43">
        <v>575</v>
      </c>
      <c r="M83" s="43">
        <v>1475</v>
      </c>
      <c r="O83" s="45" t="s">
        <v>2</v>
      </c>
      <c r="P83" s="43">
        <v>250</v>
      </c>
      <c r="Q83" s="43">
        <v>1475</v>
      </c>
    </row>
    <row r="84" spans="1:17" x14ac:dyDescent="0.2">
      <c r="A84" s="10"/>
      <c r="B84" s="5"/>
      <c r="C84" s="5"/>
      <c r="D84" s="5"/>
      <c r="E84" s="5"/>
      <c r="F84" s="5"/>
      <c r="G84" s="5"/>
      <c r="H84" s="5"/>
      <c r="I84" s="1"/>
      <c r="K84" s="45" t="s">
        <v>3</v>
      </c>
      <c r="L84" s="43">
        <v>0</v>
      </c>
      <c r="M84" s="43">
        <v>2080</v>
      </c>
      <c r="O84" s="45" t="s">
        <v>3</v>
      </c>
      <c r="P84" s="43">
        <v>320</v>
      </c>
      <c r="Q84" s="43">
        <v>2080</v>
      </c>
    </row>
    <row r="85" spans="1:17" x14ac:dyDescent="0.2">
      <c r="A85" s="10"/>
      <c r="B85" s="5"/>
      <c r="C85" s="5"/>
      <c r="D85" s="5"/>
      <c r="E85" s="5"/>
      <c r="F85" s="5"/>
      <c r="G85" s="5"/>
      <c r="H85" s="5"/>
      <c r="I85" s="1"/>
      <c r="K85" s="45" t="s">
        <v>4</v>
      </c>
      <c r="L85" s="43">
        <v>250</v>
      </c>
      <c r="M85" s="43">
        <v>1850</v>
      </c>
      <c r="O85" s="45" t="s">
        <v>4</v>
      </c>
      <c r="P85" s="43">
        <v>700</v>
      </c>
      <c r="Q85" s="43">
        <v>1850</v>
      </c>
    </row>
    <row r="86" spans="1:17" x14ac:dyDescent="0.2">
      <c r="A86" s="10"/>
      <c r="B86" s="5"/>
      <c r="C86" s="5"/>
      <c r="D86" s="5"/>
      <c r="E86" s="5"/>
      <c r="F86" s="5"/>
      <c r="G86" s="5"/>
      <c r="H86" s="5"/>
      <c r="I86" s="1"/>
      <c r="K86" s="45" t="s">
        <v>5</v>
      </c>
      <c r="L86" s="43">
        <v>0</v>
      </c>
      <c r="M86" s="43">
        <v>520</v>
      </c>
      <c r="O86" s="45" t="s">
        <v>5</v>
      </c>
      <c r="P86" s="43">
        <v>400</v>
      </c>
      <c r="Q86" s="43">
        <v>520</v>
      </c>
    </row>
    <row r="87" spans="1:17" x14ac:dyDescent="0.2">
      <c r="A87" s="10"/>
      <c r="B87" s="5"/>
      <c r="C87" s="5"/>
      <c r="D87" s="5"/>
      <c r="E87" s="5"/>
      <c r="F87" s="5"/>
      <c r="G87" s="5"/>
      <c r="H87" s="5"/>
      <c r="I87" s="1"/>
      <c r="K87" s="45" t="s">
        <v>32</v>
      </c>
      <c r="L87" s="43">
        <v>1025</v>
      </c>
      <c r="M87" s="43">
        <v>6550</v>
      </c>
      <c r="O87" s="45" t="s">
        <v>32</v>
      </c>
      <c r="P87" s="43">
        <v>1670</v>
      </c>
      <c r="Q87" s="43">
        <v>6550</v>
      </c>
    </row>
    <row r="88" spans="1:17" ht="10.5" customHeight="1" x14ac:dyDescent="0.2">
      <c r="A88" s="10"/>
      <c r="B88" s="5"/>
      <c r="C88" s="5"/>
      <c r="D88" s="5"/>
      <c r="E88" s="5"/>
      <c r="F88" s="5"/>
      <c r="G88" s="5"/>
      <c r="H88" s="5"/>
      <c r="I88" s="1"/>
      <c r="K88"/>
      <c r="L88"/>
      <c r="M88"/>
      <c r="O88"/>
      <c r="P88"/>
      <c r="Q88"/>
    </row>
    <row r="89" spans="1:17" x14ac:dyDescent="0.2">
      <c r="A89" s="10"/>
      <c r="B89" s="10"/>
      <c r="C89" s="10"/>
      <c r="D89" s="10"/>
      <c r="E89" s="10"/>
      <c r="F89" s="10"/>
      <c r="G89" s="10"/>
      <c r="H89" s="10"/>
      <c r="I89" s="10"/>
      <c r="K89"/>
      <c r="L89"/>
      <c r="M89"/>
      <c r="O89"/>
      <c r="P89"/>
      <c r="Q89"/>
    </row>
    <row r="90" spans="1:17" x14ac:dyDescent="0.2">
      <c r="K90" s="47" t="s">
        <v>12</v>
      </c>
      <c r="L90" s="47"/>
      <c r="M90" s="47"/>
      <c r="O90"/>
      <c r="P90"/>
      <c r="Q90"/>
    </row>
    <row r="91" spans="1:17" x14ac:dyDescent="0.2">
      <c r="K91" s="44" t="s">
        <v>31</v>
      </c>
      <c r="L91" t="s">
        <v>38</v>
      </c>
      <c r="M91" t="s">
        <v>39</v>
      </c>
      <c r="O91"/>
      <c r="P91"/>
      <c r="Q91"/>
    </row>
    <row r="92" spans="1:17" x14ac:dyDescent="0.2">
      <c r="K92" s="45" t="s">
        <v>1</v>
      </c>
      <c r="L92" s="43">
        <v>250</v>
      </c>
      <c r="M92" s="43">
        <v>625</v>
      </c>
      <c r="O92"/>
      <c r="P92"/>
      <c r="Q92"/>
    </row>
    <row r="93" spans="1:17" x14ac:dyDescent="0.2">
      <c r="K93" s="45" t="s">
        <v>2</v>
      </c>
      <c r="L93" s="43">
        <v>250</v>
      </c>
      <c r="M93" s="43">
        <v>1475</v>
      </c>
      <c r="O93"/>
      <c r="P93"/>
      <c r="Q93"/>
    </row>
    <row r="94" spans="1:17" x14ac:dyDescent="0.2">
      <c r="K94" s="45" t="s">
        <v>3</v>
      </c>
      <c r="L94" s="43">
        <v>800</v>
      </c>
      <c r="M94" s="43">
        <v>2080</v>
      </c>
      <c r="O94"/>
      <c r="P94"/>
      <c r="Q94"/>
    </row>
    <row r="95" spans="1:17" x14ac:dyDescent="0.2">
      <c r="K95" s="45" t="s">
        <v>4</v>
      </c>
      <c r="L95" s="43">
        <v>250</v>
      </c>
      <c r="M95" s="43">
        <v>1850</v>
      </c>
      <c r="O95"/>
      <c r="P95"/>
      <c r="Q95"/>
    </row>
    <row r="96" spans="1:17" x14ac:dyDescent="0.2">
      <c r="K96" s="45" t="s">
        <v>5</v>
      </c>
      <c r="L96" s="43">
        <v>0</v>
      </c>
      <c r="M96" s="43">
        <v>520</v>
      </c>
      <c r="O96"/>
      <c r="P96"/>
      <c r="Q96"/>
    </row>
    <row r="97" spans="11:17" x14ac:dyDescent="0.2">
      <c r="K97" s="45" t="s">
        <v>32</v>
      </c>
      <c r="L97" s="43">
        <v>1550</v>
      </c>
      <c r="M97" s="43">
        <v>6550</v>
      </c>
      <c r="O97"/>
      <c r="P97"/>
      <c r="Q97"/>
    </row>
    <row r="98" spans="11:17" x14ac:dyDescent="0.2">
      <c r="K98"/>
      <c r="L98"/>
      <c r="M98"/>
      <c r="O98"/>
      <c r="P98"/>
      <c r="Q98"/>
    </row>
    <row r="99" spans="11:17" x14ac:dyDescent="0.2">
      <c r="K99"/>
      <c r="L99"/>
      <c r="M99"/>
    </row>
    <row r="100" spans="11:17" x14ac:dyDescent="0.2">
      <c r="K100"/>
      <c r="L100"/>
      <c r="M100"/>
    </row>
    <row r="101" spans="11:17" x14ac:dyDescent="0.2">
      <c r="K101"/>
      <c r="L101"/>
      <c r="M101"/>
    </row>
    <row r="102" spans="11:17" x14ac:dyDescent="0.2">
      <c r="K102"/>
      <c r="L102"/>
      <c r="M102"/>
    </row>
    <row r="103" spans="11:17" x14ac:dyDescent="0.2">
      <c r="K103"/>
      <c r="L103"/>
      <c r="M103"/>
    </row>
    <row r="104" spans="11:17" x14ac:dyDescent="0.2">
      <c r="K104"/>
      <c r="L104"/>
      <c r="M104"/>
    </row>
    <row r="105" spans="11:17" x14ac:dyDescent="0.2">
      <c r="K105"/>
      <c r="L105"/>
      <c r="M105"/>
    </row>
    <row r="106" spans="11:17" x14ac:dyDescent="0.2">
      <c r="K106"/>
      <c r="L106"/>
      <c r="M106"/>
    </row>
    <row r="107" spans="11:17" x14ac:dyDescent="0.2">
      <c r="K107"/>
      <c r="L107"/>
      <c r="M107"/>
    </row>
    <row r="108" spans="11:17" x14ac:dyDescent="0.2">
      <c r="K108"/>
      <c r="L108"/>
      <c r="M108"/>
    </row>
  </sheetData>
  <mergeCells count="16">
    <mergeCell ref="O69:Q69"/>
    <mergeCell ref="K69:M69"/>
    <mergeCell ref="K80:M80"/>
    <mergeCell ref="O80:Q80"/>
    <mergeCell ref="K90:M90"/>
    <mergeCell ref="K28:M28"/>
    <mergeCell ref="O28:P28"/>
    <mergeCell ref="K41:M41"/>
    <mergeCell ref="O41:Q41"/>
    <mergeCell ref="K54:M54"/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Pranjal Somani</cp:lastModifiedBy>
  <dcterms:created xsi:type="dcterms:W3CDTF">2015-06-05T18:17:20Z</dcterms:created>
  <dcterms:modified xsi:type="dcterms:W3CDTF">2025-04-22T03:03:28Z</dcterms:modified>
</cp:coreProperties>
</file>