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85F78245-374A-4374-83AA-174371BEE0B0}" xr6:coauthVersionLast="47" xr6:coauthVersionMax="47" xr10:uidLastSave="{00000000-0000-0000-0000-000000000000}"/>
  <bookViews>
    <workbookView xWindow="-110" yWindow="-110" windowWidth="19420" windowHeight="10300" xr2:uid="{7490FD37-6F7C-4F67-B4DB-0E6778C02E62}"/>
  </bookViews>
  <sheets>
    <sheet name="Sumprodcut" sheetId="1" r:id="rId1"/>
    <sheet name="Sumprod with condtion" sheetId="2" r:id="rId2"/>
    <sheet name="Home work" sheetId="3" r:id="rId3"/>
    <sheet name="Advance Sumproduct" sheetId="4" r:id="rId4"/>
    <sheet name="Sheet1" sheetId="5" r:id="rId5"/>
  </sheets>
  <definedNames>
    <definedName name="_xlnm._FilterDatabase" localSheetId="3" hidden="1">'Advance Sumproduct'!$A$1:$F$21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23" i="2"/>
  <c r="B22" i="2"/>
  <c r="O11" i="2"/>
  <c r="C19" i="1"/>
  <c r="K17" i="1"/>
  <c r="I17" i="1"/>
  <c r="M7" i="1"/>
  <c r="K7" i="1"/>
  <c r="I7" i="1"/>
  <c r="G7" i="1"/>
  <c r="K8" i="4"/>
  <c r="K9" i="4"/>
  <c r="K7" i="4"/>
  <c r="B19" i="2"/>
  <c r="K19" i="1"/>
  <c r="M17" i="1"/>
  <c r="K6" i="4"/>
  <c r="R23" i="3"/>
  <c r="B23" i="2"/>
  <c r="F23" i="2"/>
  <c r="H24" i="2"/>
  <c r="H23" i="2"/>
  <c r="F19" i="1"/>
  <c r="R16" i="3"/>
  <c r="M9" i="4"/>
  <c r="M8" i="4"/>
  <c r="M7" i="4"/>
  <c r="J3" i="5"/>
  <c r="J4" i="5"/>
  <c r="J5" i="5"/>
  <c r="J6" i="5"/>
  <c r="J7" i="5"/>
  <c r="J8" i="5"/>
  <c r="J9" i="5"/>
  <c r="J10" i="5"/>
  <c r="J11" i="5"/>
  <c r="J2" i="5"/>
  <c r="I2" i="5"/>
  <c r="I3" i="5"/>
  <c r="I4" i="5"/>
  <c r="I5" i="5"/>
  <c r="I6" i="5"/>
  <c r="I7" i="5"/>
  <c r="I8" i="5"/>
  <c r="I9" i="5"/>
  <c r="I10" i="5"/>
  <c r="I11" i="5"/>
  <c r="H3" i="5"/>
  <c r="H4" i="5"/>
  <c r="H5" i="5"/>
  <c r="H6" i="5"/>
  <c r="H7" i="5"/>
  <c r="H8" i="5"/>
  <c r="H9" i="5"/>
  <c r="H10" i="5"/>
  <c r="H11" i="5"/>
  <c r="H2" i="5"/>
  <c r="G2" i="5"/>
  <c r="G3" i="5"/>
  <c r="G4" i="5"/>
  <c r="G5" i="5"/>
  <c r="G6" i="5"/>
  <c r="G7" i="5"/>
  <c r="G8" i="5"/>
  <c r="G9" i="5"/>
  <c r="G10" i="5"/>
  <c r="G11" i="5"/>
  <c r="F2" i="5"/>
  <c r="F3" i="5"/>
  <c r="F4" i="5"/>
  <c r="F5" i="5"/>
  <c r="F6" i="5"/>
  <c r="F7" i="5"/>
  <c r="F8" i="5"/>
  <c r="F9" i="5"/>
  <c r="F10" i="5"/>
  <c r="F11" i="5"/>
  <c r="P8" i="4"/>
  <c r="P9" i="4"/>
  <c r="P7" i="4"/>
  <c r="P6" i="4"/>
  <c r="G20" i="3"/>
  <c r="K19" i="3"/>
  <c r="K23" i="3" s="1"/>
  <c r="J19" i="3"/>
  <c r="J23" i="3" s="1"/>
  <c r="I12" i="3"/>
  <c r="I16" i="3" s="1"/>
  <c r="J12" i="3"/>
  <c r="K12" i="3"/>
  <c r="L12" i="3"/>
  <c r="L16" i="3" s="1"/>
  <c r="M12" i="3"/>
  <c r="M16" i="3" s="1"/>
  <c r="N12" i="3"/>
  <c r="N16" i="3" s="1"/>
  <c r="O12" i="3"/>
  <c r="O19" i="3" s="1"/>
  <c r="O23" i="3" s="1"/>
  <c r="P12" i="3"/>
  <c r="P19" i="3" s="1"/>
  <c r="P23" i="3" s="1"/>
  <c r="Q12" i="3"/>
  <c r="Q16" i="3" s="1"/>
  <c r="H12" i="3"/>
  <c r="H16" i="3" s="1"/>
  <c r="G18" i="2"/>
  <c r="K22" i="1"/>
  <c r="G9" i="1"/>
  <c r="G12" i="1"/>
  <c r="G13" i="1"/>
  <c r="G14" i="1"/>
  <c r="G15" i="1"/>
  <c r="J16" i="3"/>
  <c r="K16" i="3"/>
  <c r="P16" i="3"/>
  <c r="X19" i="3"/>
  <c r="X20" i="3"/>
  <c r="X21" i="3"/>
  <c r="X22" i="3"/>
  <c r="X23" i="3"/>
  <c r="X24" i="3"/>
  <c r="X25" i="3"/>
  <c r="X26" i="3"/>
  <c r="X27" i="3"/>
  <c r="X18" i="3"/>
  <c r="X28" i="3"/>
  <c r="U17" i="3"/>
  <c r="V17" i="3" s="1"/>
  <c r="W17" i="3" s="1"/>
  <c r="E3" i="3"/>
  <c r="E4" i="3"/>
  <c r="E5" i="3"/>
  <c r="E6" i="3"/>
  <c r="E7" i="3"/>
  <c r="E8" i="3"/>
  <c r="E9" i="3"/>
  <c r="E10" i="3"/>
  <c r="E11" i="3"/>
  <c r="E2" i="3"/>
  <c r="L8" i="4"/>
  <c r="L9" i="4"/>
  <c r="L7" i="4"/>
  <c r="G8" i="1"/>
  <c r="G10" i="1"/>
  <c r="G11" i="1"/>
  <c r="G16" i="1"/>
  <c r="M4" i="4"/>
  <c r="K15" i="4"/>
  <c r="K16" i="4"/>
  <c r="K17" i="4"/>
  <c r="K14" i="4"/>
  <c r="Q19" i="3" l="1"/>
  <c r="Q23" i="3" s="1"/>
  <c r="O16" i="3"/>
  <c r="I19" i="3"/>
  <c r="I23" i="3" s="1"/>
  <c r="L19" i="3"/>
  <c r="L23" i="3" s="1"/>
  <c r="M19" i="3"/>
  <c r="M23" i="3" s="1"/>
  <c r="N19" i="3"/>
  <c r="N23" i="3" s="1"/>
  <c r="H19" i="3"/>
  <c r="H23" i="3" s="1"/>
  <c r="G21" i="3"/>
  <c r="G13" i="3"/>
  <c r="E13" i="3"/>
  <c r="E23" i="3" s="1"/>
  <c r="E14" i="3"/>
  <c r="E24" i="3" s="1"/>
  <c r="E15" i="3"/>
  <c r="E25" i="3" s="1"/>
  <c r="E16" i="3"/>
  <c r="E26" i="3" s="1"/>
  <c r="E17" i="3"/>
  <c r="E27" i="3" s="1"/>
  <c r="E18" i="3"/>
  <c r="E28" i="3" s="1"/>
  <c r="E19" i="3"/>
  <c r="E29" i="3" s="1"/>
  <c r="E20" i="3"/>
  <c r="E30" i="3" s="1"/>
  <c r="E21" i="3"/>
  <c r="E31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O19" i="2"/>
  <c r="M19" i="2"/>
  <c r="K19" i="2"/>
  <c r="M16" i="2"/>
  <c r="K16" i="2"/>
  <c r="I16" i="2"/>
  <c r="G16" i="2"/>
  <c r="M15" i="2"/>
  <c r="K15" i="2"/>
  <c r="I15" i="2"/>
  <c r="G15" i="2"/>
  <c r="M14" i="2"/>
  <c r="K14" i="2"/>
  <c r="I14" i="2"/>
  <c r="G14" i="2"/>
  <c r="M13" i="2"/>
  <c r="K13" i="2"/>
  <c r="I13" i="2"/>
  <c r="G13" i="2"/>
  <c r="M12" i="2"/>
  <c r="K12" i="2"/>
  <c r="I12" i="2"/>
  <c r="G12" i="2"/>
  <c r="M11" i="2"/>
  <c r="K11" i="2"/>
  <c r="I11" i="2"/>
  <c r="G11" i="2"/>
  <c r="M10" i="2"/>
  <c r="K10" i="2"/>
  <c r="I10" i="2"/>
  <c r="G10" i="2"/>
  <c r="M9" i="2"/>
  <c r="K9" i="2"/>
  <c r="I9" i="2"/>
  <c r="G9" i="2"/>
  <c r="M8" i="2"/>
  <c r="K8" i="2"/>
  <c r="K17" i="2" s="1"/>
  <c r="I8" i="2"/>
  <c r="I17" i="2" s="1"/>
  <c r="G8" i="2"/>
  <c r="M7" i="2"/>
  <c r="M17" i="2" s="1"/>
  <c r="K7" i="2"/>
  <c r="I7" i="2"/>
  <c r="G7" i="2"/>
  <c r="M8" i="1"/>
  <c r="M9" i="1"/>
  <c r="M10" i="1"/>
  <c r="M11" i="1"/>
  <c r="M12" i="1"/>
  <c r="M13" i="1"/>
  <c r="M14" i="1"/>
  <c r="M15" i="1"/>
  <c r="M16" i="1"/>
  <c r="K8" i="1"/>
  <c r="K9" i="1"/>
  <c r="K10" i="1"/>
  <c r="K11" i="1"/>
  <c r="K12" i="1"/>
  <c r="K13" i="1"/>
  <c r="K14" i="1"/>
  <c r="K15" i="1"/>
  <c r="K16" i="1"/>
  <c r="I8" i="1"/>
  <c r="I9" i="1"/>
  <c r="I10" i="1"/>
  <c r="I11" i="1"/>
  <c r="I12" i="1"/>
  <c r="I13" i="1"/>
  <c r="I14" i="1"/>
  <c r="I15" i="1"/>
  <c r="I16" i="1"/>
  <c r="G22" i="3" l="1"/>
  <c r="Q17" i="1"/>
  <c r="O17" i="1"/>
  <c r="G14" i="3"/>
  <c r="E12" i="3"/>
  <c r="G15" i="3" l="1"/>
  <c r="E22" i="3"/>
  <c r="J21" i="3" s="1"/>
  <c r="J22" i="3" l="1"/>
  <c r="K22" i="3"/>
  <c r="I21" i="3"/>
  <c r="J20" i="3"/>
  <c r="L21" i="3"/>
  <c r="N22" i="3"/>
  <c r="O20" i="3"/>
  <c r="M22" i="3"/>
  <c r="L22" i="3"/>
  <c r="N21" i="3"/>
  <c r="M20" i="3"/>
  <c r="H20" i="3"/>
  <c r="I22" i="3"/>
  <c r="Q21" i="3"/>
  <c r="I20" i="3"/>
  <c r="H22" i="3"/>
  <c r="P22" i="3"/>
  <c r="N20" i="3"/>
  <c r="P20" i="3"/>
  <c r="M21" i="3"/>
  <c r="O22" i="3"/>
  <c r="K20" i="3"/>
  <c r="O21" i="3"/>
  <c r="L20" i="3"/>
  <c r="P21" i="3"/>
  <c r="Q22" i="3"/>
  <c r="Q20" i="3"/>
  <c r="K21" i="3"/>
  <c r="H13" i="3"/>
  <c r="H21" i="3"/>
  <c r="R22" i="3"/>
  <c r="R21" i="3"/>
  <c r="R20" i="3"/>
  <c r="H14" i="3"/>
  <c r="P13" i="3"/>
  <c r="I13" i="3"/>
  <c r="J14" i="3"/>
  <c r="P14" i="3"/>
  <c r="N14" i="3"/>
  <c r="K14" i="3"/>
  <c r="M14" i="3"/>
  <c r="H15" i="3"/>
  <c r="O13" i="3"/>
  <c r="Q14" i="3"/>
  <c r="K13" i="3"/>
  <c r="L15" i="3"/>
  <c r="K15" i="3"/>
  <c r="N15" i="3"/>
  <c r="P15" i="3"/>
  <c r="Q15" i="3"/>
  <c r="O15" i="3"/>
  <c r="M15" i="3"/>
  <c r="I15" i="3"/>
  <c r="J15" i="3"/>
  <c r="O14" i="3"/>
  <c r="N13" i="3"/>
  <c r="I14" i="3"/>
  <c r="L13" i="3"/>
  <c r="M13" i="3"/>
  <c r="J13" i="3"/>
  <c r="L14" i="3"/>
  <c r="Q13" i="3"/>
  <c r="R14" i="3"/>
  <c r="R15" i="3"/>
  <c r="V28" i="3"/>
  <c r="R13" i="3"/>
  <c r="U27" i="3"/>
  <c r="U20" i="3"/>
  <c r="V25" i="3"/>
  <c r="U22" i="3"/>
  <c r="W26" i="3"/>
  <c r="W23" i="3"/>
  <c r="U28" i="3"/>
  <c r="W22" i="3"/>
  <c r="V20" i="3"/>
  <c r="V26" i="3"/>
  <c r="V23" i="3"/>
  <c r="W19" i="3"/>
  <c r="W20" i="3"/>
  <c r="V22" i="3"/>
  <c r="W18" i="3"/>
  <c r="V21" i="3"/>
  <c r="V27" i="3"/>
  <c r="W27" i="3"/>
  <c r="V19" i="3"/>
  <c r="W21" i="3"/>
  <c r="V18" i="3"/>
  <c r="W24" i="3"/>
  <c r="V24" i="3"/>
  <c r="W25" i="3"/>
  <c r="U21" i="3"/>
  <c r="U23" i="3"/>
  <c r="U25" i="3"/>
  <c r="U19" i="3"/>
  <c r="W28" i="3"/>
  <c r="U26" i="3"/>
  <c r="U24" i="3"/>
  <c r="U18" i="3"/>
</calcChain>
</file>

<file path=xl/sharedStrings.xml><?xml version="1.0" encoding="utf-8"?>
<sst xmlns="http://schemas.openxmlformats.org/spreadsheetml/2006/main" count="218" uniqueCount="55">
  <si>
    <t>Sumproduct</t>
  </si>
  <si>
    <r>
      <rPr>
        <b/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person sales</t>
    </r>
  </si>
  <si>
    <r>
      <rPr>
        <b/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person sales</t>
    </r>
  </si>
  <si>
    <t>A + B</t>
  </si>
  <si>
    <t>Sum(A,B)</t>
  </si>
  <si>
    <t xml:space="preserve"> =SUM(B7,E7)</t>
  </si>
  <si>
    <t xml:space="preserve"> =B7+E7</t>
  </si>
  <si>
    <t>A * B</t>
  </si>
  <si>
    <t>Product(A,B)</t>
  </si>
  <si>
    <t xml:space="preserve"> =SUMPRODUCT(B7:B16,E7:E16)</t>
  </si>
  <si>
    <t xml:space="preserve"> =SUMIFS(M7:M16,B7:B16,"&lt;5")</t>
  </si>
  <si>
    <t>ID</t>
  </si>
  <si>
    <t>Name</t>
  </si>
  <si>
    <t>Mark</t>
  </si>
  <si>
    <t>Result</t>
  </si>
  <si>
    <t>Date</t>
  </si>
  <si>
    <t>Ram1</t>
  </si>
  <si>
    <t>Ram2</t>
  </si>
  <si>
    <t>Ram3</t>
  </si>
  <si>
    <t>Ram4</t>
  </si>
  <si>
    <t>Ram5</t>
  </si>
  <si>
    <t>Ram6</t>
  </si>
  <si>
    <t>Ram7</t>
  </si>
  <si>
    <t>Ram8</t>
  </si>
  <si>
    <t>Ram9</t>
  </si>
  <si>
    <t>Ram10</t>
  </si>
  <si>
    <t>Sum of Mark</t>
  </si>
  <si>
    <t>Row Labels</t>
  </si>
  <si>
    <t>Grand Total</t>
  </si>
  <si>
    <t>Column Labels</t>
  </si>
  <si>
    <t xml:space="preserve"> =SUMPRODUCT((B7:B16&lt;5)*(M7:M16))</t>
  </si>
  <si>
    <t>Exam</t>
  </si>
  <si>
    <t>English</t>
  </si>
  <si>
    <t>Maths</t>
  </si>
  <si>
    <t>Science</t>
  </si>
  <si>
    <t>Full year</t>
  </si>
  <si>
    <t>Half year</t>
  </si>
  <si>
    <t xml:space="preserve"> =SUMPRODUCT(($F$2:$F$21=$K$4)*($A$2:$A$21=$K$5)*($C$1:$E$1=$J7)*($C$2:$E$21))</t>
  </si>
  <si>
    <t xml:space="preserve"> =SUMPRODUCT(($F$2:$F$21=$K$12)*($A$2:$A$21=$K$13)*($C$1:$E$1=$J15)*($C$2:$E$21))</t>
  </si>
  <si>
    <t xml:space="preserve"> =SUMPRODUCT(($A$2:$A$21=$K$5)*($F$2:$F$21=$K$4)*($C$1:$E$1=$J7)*($C$3:$E$21))</t>
  </si>
  <si>
    <t xml:space="preserve"> =B7*E7</t>
  </si>
  <si>
    <t xml:space="preserve"> =PRODUCT(B7,E7)</t>
  </si>
  <si>
    <t>if A person value is &lt;5 then take total of M column</t>
  </si>
  <si>
    <t xml:space="preserve"> =SUMPRODUCT((B7:B16)*(E7:E16)*(B7:B16&lt;5))</t>
  </si>
  <si>
    <t>Alt A V V (or) Alt D L</t>
  </si>
  <si>
    <t>For data validatation</t>
  </si>
  <si>
    <t xml:space="preserve"> =IF(C2&gt;34,IF(D2&gt;34,IF(E2&gt;34,"Pass","FAIL"),"Fail"),"Fail")</t>
  </si>
  <si>
    <t>And</t>
  </si>
  <si>
    <t>Result AND</t>
  </si>
  <si>
    <t>OR</t>
  </si>
  <si>
    <t>Result OR</t>
  </si>
  <si>
    <t xml:space="preserve"> =SUMPRODUCT((B7:B16&lt;5)*(B7:B16)*(E7:E16))</t>
  </si>
  <si>
    <t xml:space="preserve"> =SUMIF(B7:B16,"&lt;5",M7:M16)</t>
  </si>
  <si>
    <t xml:space="preserve"> =INDEX($B$2:$B$11,MATCH(K5,A2:A11,0))</t>
  </si>
  <si>
    <t xml:space="preserve"> =SUMPRODUCT((B7:B16)*(E7:E16))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</si>
</sst>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</fills>
  <borders count="2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3" borderId="0" xfId="0" applyFont="1" applyFill="1"/>
    <xf numFmtId="14" fontId="0" fillId="0" borderId="0" xfId="0" applyNumberFormat="1"/>
    <xf numFmtId="0" fontId="1" fillId="4" borderId="1" xfId="0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14" fontId="1" fillId="4" borderId="2" xfId="0" applyNumberFormat="1" applyFont="1" applyFill="1" applyBorder="1" applyAlignment="1">
      <alignment horizontal="left"/>
    </xf>
    <xf numFmtId="0" fontId="1" fillId="4" borderId="2" xfId="0" applyFont="1" applyFill="1" applyBorder="1"/>
    <xf numFmtId="0" fontId="0" fillId="0" borderId="0" xfId="0" applyAlignment="1">
      <alignment horizontal="left"/>
    </xf>
    <xf numFmtId="14" fontId="1" fillId="4" borderId="1" xfId="0" applyNumberFormat="1" applyFont="1" applyFill="1" applyBorder="1"/>
    <xf numFmtId="0" fontId="1" fillId="4" borderId="2" xfId="0" applyFont="1" applyFill="1" applyBorder="1" applyAlignment="1">
      <alignment horizontal="left"/>
    </xf>
    <xf numFmtId="0" fontId="0" fillId="0" borderId="3" xfId="0" applyBorder="1"/>
    <xf numFmtId="14" fontId="0" fillId="0" borderId="3" xfId="0" applyNumberFormat="1" applyBorder="1"/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6" borderId="0" xfId="0" applyFill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6" borderId="4" xfId="0" applyFill="1" applyBorder="1"/>
    <xf numFmtId="0" fontId="0" fillId="0" borderId="5" xfId="0" applyBorder="1" applyAlignment="1">
      <alignment horizontal="center"/>
    </xf>
    <xf numFmtId="14" fontId="0" fillId="0" borderId="6" xfId="0" applyNumberFormat="1" applyBorder="1"/>
    <xf numFmtId="0" fontId="0" fillId="6" borderId="7" xfId="0" applyFill="1" applyBorder="1"/>
    <xf numFmtId="14" fontId="0" fillId="0" borderId="8" xfId="0" applyNumberFormat="1" applyBorder="1"/>
    <xf numFmtId="0" fontId="0" fillId="3" borderId="7" xfId="0" applyFill="1" applyBorder="1"/>
    <xf numFmtId="0" fontId="0" fillId="6" borderId="9" xfId="0" applyFill="1" applyBorder="1"/>
    <xf numFmtId="0" fontId="0" fillId="0" borderId="10" xfId="0" applyBorder="1" applyAlignment="1">
      <alignment horizontal="center"/>
    </xf>
    <xf numFmtId="14" fontId="0" fillId="0" borderId="11" xfId="0" applyNumberFormat="1" applyBorder="1"/>
    <xf numFmtId="0" fontId="0" fillId="0" borderId="4" xfId="0" applyBorder="1"/>
    <xf numFmtId="14" fontId="0" fillId="2" borderId="6" xfId="0" applyNumberFormat="1" applyFill="1" applyBorder="1"/>
    <xf numFmtId="0" fontId="0" fillId="0" borderId="7" xfId="0" applyBorder="1"/>
    <xf numFmtId="14" fontId="0" fillId="2" borderId="8" xfId="0" applyNumberFormat="1" applyFill="1" applyBorder="1"/>
    <xf numFmtId="0" fontId="0" fillId="0" borderId="9" xfId="0" applyBorder="1"/>
    <xf numFmtId="14" fontId="0" fillId="2" borderId="11" xfId="0" applyNumberFormat="1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6" borderId="6" xfId="0" applyFill="1" applyBorder="1"/>
    <xf numFmtId="0" fontId="0" fillId="6" borderId="8" xfId="0" applyFill="1" applyBorder="1"/>
    <xf numFmtId="0" fontId="0" fillId="6" borderId="11" xfId="0" applyFill="1" applyBorder="1"/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14" fontId="1" fillId="5" borderId="14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8" xfId="0" applyBorder="1"/>
    <xf numFmtId="14" fontId="0" fillId="2" borderId="3" xfId="0" applyNumberFormat="1" applyFill="1" applyBorder="1"/>
    <xf numFmtId="0" fontId="1" fillId="2" borderId="3" xfId="0" applyFont="1" applyFill="1" applyBorder="1" applyAlignment="1">
      <alignment horizontal="center"/>
    </xf>
    <xf numFmtId="0" fontId="0" fillId="5" borderId="0" xfId="0" applyFill="1"/>
    <xf numFmtId="0" fontId="1" fillId="7" borderId="2" xfId="0" applyFont="1" applyFill="1" applyBorder="1"/>
    <xf numFmtId="14" fontId="1" fillId="6" borderId="13" xfId="0" applyNumberFormat="1" applyFont="1" applyFill="1" applyBorder="1" applyAlignment="1">
      <alignment horizontal="center"/>
    </xf>
    <xf numFmtId="14" fontId="0" fillId="6" borderId="3" xfId="0" applyNumberFormat="1" applyFill="1" applyBorder="1"/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0" xfId="0" applyFont="1"/>
    <xf numFmtId="14" fontId="0" fillId="2" borderId="0" xfId="0" applyNumberFormat="1" applyFill="1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16"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56.877902777778" createdVersion="8" refreshedVersion="8" minRefreshableVersion="3" recordCount="30" xr:uid="{908FFDCC-E0F7-4E5F-AE50-F877F01F8A30}">
  <cacheSource type="worksheet">
    <worksheetSource ref="A1:E31" sheet="Home work"/>
  </cacheSource>
  <cacheFields count="5">
    <cacheField name="ID" numFmtId="0">
      <sharedItems containsSemiMixedTypes="0" containsString="0" containsNumber="1" containsInteger="1" minValue="1001" maxValue="1010"/>
    </cacheField>
    <cacheField name="Name" numFmtId="0">
      <sharedItems count="10">
        <s v="Ram1"/>
        <s v="Ram2"/>
        <s v="Ram3"/>
        <s v="Ram4"/>
        <s v="Ram5"/>
        <s v="Ram6"/>
        <s v="Ram7"/>
        <s v="Ram8"/>
        <s v="Ram9"/>
        <s v="Ram10"/>
      </sharedItems>
    </cacheField>
    <cacheField name="Mark" numFmtId="0">
      <sharedItems containsSemiMixedTypes="0" containsString="0" containsNumber="1" containsInteger="1" minValue="12" maxValue="98"/>
    </cacheField>
    <cacheField name="Result" numFmtId="0">
      <sharedItems/>
    </cacheField>
    <cacheField name="Date" numFmtId="14">
      <sharedItems containsSemiMixedTypes="0" containsNonDate="0" containsDate="1" containsString="0" minDate="2023-12-01T00:00:00" maxDate="2025-04-12T00:00:00" count="21">
        <d v="2025-04-09T00:00:00"/>
        <d v="2025-04-10T00:00:00"/>
        <d v="2025-04-11T00:00:00"/>
        <d v="2025-02-02T00:00:00" u="1"/>
        <d v="2025-02-03T00:00:00" u="1"/>
        <d v="2025-02-04T00:00:00" u="1"/>
        <d v="2024-12-16T00:00:00" u="1"/>
        <d v="2024-12-17T00:00:00" u="1"/>
        <d v="2024-12-18T00:00:00" u="1"/>
        <d v="2024-11-14T00:00:00" u="1"/>
        <d v="2024-11-15T00:00:00" u="1"/>
        <d v="2024-11-16T00:00:00" u="1"/>
        <d v="2024-01-22T00:00:00" u="1"/>
        <d v="2024-01-23T00:00:00" u="1"/>
        <d v="2024-01-24T00:00:00" u="1"/>
        <d v="2023-12-06T00:00:00" u="1"/>
        <d v="2023-12-07T00:00:00" u="1"/>
        <d v="2023-12-08T00:00:00" u="1"/>
        <d v="2023-12-01T00:00:00" u="1"/>
        <d v="2023-12-02T00:00:00" u="1"/>
        <d v="2023-12-03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01"/>
    <x v="0"/>
    <n v="94"/>
    <s v="Pass"/>
    <x v="0"/>
  </r>
  <r>
    <n v="1002"/>
    <x v="1"/>
    <n v="83"/>
    <s v="Pass"/>
    <x v="0"/>
  </r>
  <r>
    <n v="1003"/>
    <x v="2"/>
    <n v="30"/>
    <s v="Fail"/>
    <x v="0"/>
  </r>
  <r>
    <n v="1004"/>
    <x v="3"/>
    <n v="41"/>
    <s v="Pass"/>
    <x v="0"/>
  </r>
  <r>
    <n v="1005"/>
    <x v="4"/>
    <n v="39"/>
    <s v="Pass"/>
    <x v="0"/>
  </r>
  <r>
    <n v="1006"/>
    <x v="5"/>
    <n v="12"/>
    <s v="Fail"/>
    <x v="0"/>
  </r>
  <r>
    <n v="1007"/>
    <x v="6"/>
    <n v="97"/>
    <s v="Pass"/>
    <x v="0"/>
  </r>
  <r>
    <n v="1008"/>
    <x v="7"/>
    <n v="78"/>
    <s v="Pass"/>
    <x v="0"/>
  </r>
  <r>
    <n v="1009"/>
    <x v="8"/>
    <n v="30"/>
    <s v="Fail"/>
    <x v="0"/>
  </r>
  <r>
    <n v="1010"/>
    <x v="9"/>
    <n v="45"/>
    <s v="Pass"/>
    <x v="0"/>
  </r>
  <r>
    <n v="1001"/>
    <x v="0"/>
    <n v="93"/>
    <s v="Pass"/>
    <x v="1"/>
  </r>
  <r>
    <n v="1002"/>
    <x v="1"/>
    <n v="96"/>
    <s v="Pass"/>
    <x v="1"/>
  </r>
  <r>
    <n v="1003"/>
    <x v="2"/>
    <n v="71"/>
    <s v="Pass"/>
    <x v="1"/>
  </r>
  <r>
    <n v="1004"/>
    <x v="3"/>
    <n v="80"/>
    <s v="Pass"/>
    <x v="1"/>
  </r>
  <r>
    <n v="1005"/>
    <x v="4"/>
    <n v="94"/>
    <s v="Pass"/>
    <x v="1"/>
  </r>
  <r>
    <n v="1006"/>
    <x v="5"/>
    <n v="22"/>
    <s v="Fail"/>
    <x v="1"/>
  </r>
  <r>
    <n v="1007"/>
    <x v="6"/>
    <n v="98"/>
    <s v="Pass"/>
    <x v="1"/>
  </r>
  <r>
    <n v="1008"/>
    <x v="7"/>
    <n v="54"/>
    <s v="Pass"/>
    <x v="1"/>
  </r>
  <r>
    <n v="1009"/>
    <x v="8"/>
    <n v="59"/>
    <s v="Pass"/>
    <x v="1"/>
  </r>
  <r>
    <n v="1010"/>
    <x v="9"/>
    <n v="48"/>
    <s v="Pass"/>
    <x v="1"/>
  </r>
  <r>
    <n v="1001"/>
    <x v="0"/>
    <n v="24"/>
    <s v="Fail"/>
    <x v="2"/>
  </r>
  <r>
    <n v="1002"/>
    <x v="1"/>
    <n v="33"/>
    <s v="Fail"/>
    <x v="2"/>
  </r>
  <r>
    <n v="1003"/>
    <x v="2"/>
    <n v="82"/>
    <s v="Pass"/>
    <x v="2"/>
  </r>
  <r>
    <n v="1004"/>
    <x v="3"/>
    <n v="69"/>
    <s v="Pass"/>
    <x v="2"/>
  </r>
  <r>
    <n v="1005"/>
    <x v="4"/>
    <n v="43"/>
    <s v="Pass"/>
    <x v="2"/>
  </r>
  <r>
    <n v="1006"/>
    <x v="5"/>
    <n v="16"/>
    <s v="Fail"/>
    <x v="2"/>
  </r>
  <r>
    <n v="1007"/>
    <x v="6"/>
    <n v="41"/>
    <s v="Pass"/>
    <x v="2"/>
  </r>
  <r>
    <n v="1008"/>
    <x v="7"/>
    <n v="25"/>
    <s v="Fail"/>
    <x v="2"/>
  </r>
  <r>
    <n v="1009"/>
    <x v="8"/>
    <n v="97"/>
    <s v="Pass"/>
    <x v="2"/>
  </r>
  <r>
    <n v="1010"/>
    <x v="9"/>
    <n v="75"/>
    <s v="Pas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16826-1764-4541-A256-5CC1BC1CB7A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R9" firstHeaderRow="1" firstDataRow="2" firstDataCol="1"/>
  <pivotFields count="5"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axis="axisRow" numFmtId="14" showAll="0">
      <items count="22">
        <item m="1" x="18"/>
        <item m="1" x="19"/>
        <item m="1" x="20"/>
        <item m="1" x="15"/>
        <item m="1" x="16"/>
        <item m="1" x="17"/>
        <item m="1" x="12"/>
        <item m="1" x="13"/>
        <item m="1" x="14"/>
        <item m="1" x="9"/>
        <item m="1" x="10"/>
        <item m="1" x="11"/>
        <item m="1" x="6"/>
        <item m="1" x="7"/>
        <item m="1" x="8"/>
        <item m="1" x="3"/>
        <item m="1" x="4"/>
        <item m="1" x="5"/>
        <item x="0"/>
        <item x="1"/>
        <item x="2"/>
        <item t="default"/>
      </items>
    </pivotField>
  </pivotFields>
  <rowFields count="1">
    <field x="4"/>
  </rowFields>
  <rowItems count="4">
    <i>
      <x v="18"/>
    </i>
    <i>
      <x v="19"/>
    </i>
    <i>
      <x v="20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Mark" fld="2" baseField="0" baseItem="0"/>
  </dataFields>
  <formats count="1">
    <format dxfId="15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1D288-A692-4BC6-852C-6451D39993EA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3:X15" firstHeaderRow="1" firstDataRow="2" firstDataCol="1"/>
  <pivotFields count="5">
    <pivotField showAll="0"/>
    <pivotField axis="axisRow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axis="axisCol" numFmtId="14" showAll="0">
      <items count="22">
        <item m="1" x="18"/>
        <item m="1" x="19"/>
        <item m="1" x="20"/>
        <item m="1" x="15"/>
        <item m="1" x="16"/>
        <item m="1" x="17"/>
        <item m="1" x="12"/>
        <item m="1" x="13"/>
        <item m="1" x="14"/>
        <item m="1" x="9"/>
        <item m="1" x="10"/>
        <item m="1" x="11"/>
        <item m="1" x="6"/>
        <item m="1" x="7"/>
        <item m="1" x="8"/>
        <item m="1" x="3"/>
        <item m="1" x="4"/>
        <item m="1" x="5"/>
        <item x="0"/>
        <item x="1"/>
        <item x="2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 v="18"/>
    </i>
    <i>
      <x v="19"/>
    </i>
    <i>
      <x v="20"/>
    </i>
    <i t="grand">
      <x/>
    </i>
  </colItems>
  <dataFields count="1">
    <dataField name="Sum of Mark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1A16-F98D-4ED5-8DB9-F90CFEE4530E}">
  <sheetPr codeName="Sheet1"/>
  <dimension ref="B2:Q22"/>
  <sheetViews>
    <sheetView tabSelected="1" topLeftCell="A5" workbookViewId="0">
      <selection activeCell="A5" sqref="A5"/>
    </sheetView>
  </sheetViews>
  <sheetFormatPr defaultRowHeight="14.5" x14ac:dyDescent="0.35"/>
  <cols>
    <col min="2" max="2" width="12.90625" bestFit="1" customWidth="1"/>
    <col min="5" max="5" width="12.7265625" bestFit="1" customWidth="1"/>
  </cols>
  <sheetData>
    <row r="2" spans="2:13" x14ac:dyDescent="0.35">
      <c r="G2" t="s">
        <v>6</v>
      </c>
      <c r="I2" t="s">
        <v>5</v>
      </c>
    </row>
    <row r="3" spans="2:13" x14ac:dyDescent="0.35">
      <c r="B3" s="1" t="s">
        <v>0</v>
      </c>
    </row>
    <row r="4" spans="2:13" x14ac:dyDescent="0.35">
      <c r="G4" t="s">
        <v>6</v>
      </c>
      <c r="I4" t="s">
        <v>5</v>
      </c>
      <c r="K4" t="s">
        <v>40</v>
      </c>
      <c r="M4" t="s">
        <v>41</v>
      </c>
    </row>
    <row r="5" spans="2:13" x14ac:dyDescent="0.35">
      <c r="B5" t="s">
        <v>1</v>
      </c>
      <c r="E5" t="s">
        <v>2</v>
      </c>
      <c r="G5" s="2" t="s">
        <v>3</v>
      </c>
      <c r="I5" s="3" t="s">
        <v>4</v>
      </c>
      <c r="K5" s="2" t="s">
        <v>7</v>
      </c>
      <c r="M5" s="3" t="s">
        <v>8</v>
      </c>
    </row>
    <row r="6" spans="2:13" ht="15" thickBot="1" x14ac:dyDescent="0.4">
      <c r="G6" t="s">
        <v>6</v>
      </c>
      <c r="I6" t="s">
        <v>5</v>
      </c>
      <c r="K6" t="s">
        <v>40</v>
      </c>
      <c r="M6" t="s">
        <v>41</v>
      </c>
    </row>
    <row r="7" spans="2:13" x14ac:dyDescent="0.35">
      <c r="B7" s="79">
        <v>10</v>
      </c>
      <c r="E7" s="79">
        <v>3</v>
      </c>
      <c r="G7">
        <f>B7+E7</f>
        <v>13</v>
      </c>
      <c r="I7">
        <f>SUM(B7,E7)</f>
        <v>13</v>
      </c>
      <c r="K7">
        <f>B7*E7</f>
        <v>30</v>
      </c>
      <c r="M7" s="74">
        <f>PRODUCT(B7,E7)</f>
        <v>30</v>
      </c>
    </row>
    <row r="8" spans="2:13" x14ac:dyDescent="0.35">
      <c r="B8" s="80">
        <v>4</v>
      </c>
      <c r="E8" s="80">
        <v>9</v>
      </c>
      <c r="G8">
        <f t="shared" ref="G8:G16" si="0">B8+E8</f>
        <v>13</v>
      </c>
      <c r="I8">
        <f t="shared" ref="I8:I16" si="1">SUM(B8,E8)</f>
        <v>13</v>
      </c>
      <c r="K8">
        <f t="shared" ref="K8:K16" si="2">B8*E8</f>
        <v>36</v>
      </c>
      <c r="M8" s="75">
        <f t="shared" ref="M8:M16" si="3">PRODUCT(B8,E8)</f>
        <v>36</v>
      </c>
    </row>
    <row r="9" spans="2:13" x14ac:dyDescent="0.35">
      <c r="B9" s="80">
        <v>7</v>
      </c>
      <c r="E9" s="80">
        <v>6</v>
      </c>
      <c r="G9">
        <f t="shared" si="0"/>
        <v>13</v>
      </c>
      <c r="I9">
        <f t="shared" si="1"/>
        <v>13</v>
      </c>
      <c r="K9">
        <f t="shared" si="2"/>
        <v>42</v>
      </c>
      <c r="M9" s="75">
        <f t="shared" si="3"/>
        <v>42</v>
      </c>
    </row>
    <row r="10" spans="2:13" x14ac:dyDescent="0.35">
      <c r="B10" s="80">
        <v>2</v>
      </c>
      <c r="E10" s="80">
        <v>9</v>
      </c>
      <c r="G10">
        <f t="shared" si="0"/>
        <v>11</v>
      </c>
      <c r="I10">
        <f t="shared" si="1"/>
        <v>11</v>
      </c>
      <c r="K10">
        <f t="shared" si="2"/>
        <v>18</v>
      </c>
      <c r="M10" s="75">
        <f t="shared" si="3"/>
        <v>18</v>
      </c>
    </row>
    <row r="11" spans="2:13" x14ac:dyDescent="0.35">
      <c r="B11" s="80">
        <v>10</v>
      </c>
      <c r="E11" s="80">
        <v>4</v>
      </c>
      <c r="G11">
        <f t="shared" si="0"/>
        <v>14</v>
      </c>
      <c r="I11">
        <f t="shared" si="1"/>
        <v>14</v>
      </c>
      <c r="K11">
        <f t="shared" si="2"/>
        <v>40</v>
      </c>
      <c r="M11" s="75">
        <f t="shared" si="3"/>
        <v>40</v>
      </c>
    </row>
    <row r="12" spans="2:13" x14ac:dyDescent="0.35">
      <c r="B12" s="80">
        <v>4</v>
      </c>
      <c r="E12" s="80">
        <v>1</v>
      </c>
      <c r="G12">
        <f t="shared" si="0"/>
        <v>5</v>
      </c>
      <c r="I12">
        <f t="shared" si="1"/>
        <v>5</v>
      </c>
      <c r="K12">
        <f t="shared" si="2"/>
        <v>4</v>
      </c>
      <c r="M12" s="75">
        <f t="shared" si="3"/>
        <v>4</v>
      </c>
    </row>
    <row r="13" spans="2:13" x14ac:dyDescent="0.35">
      <c r="B13" s="80">
        <v>8</v>
      </c>
      <c r="E13" s="80">
        <v>5</v>
      </c>
      <c r="G13">
        <f t="shared" si="0"/>
        <v>13</v>
      </c>
      <c r="I13">
        <f t="shared" si="1"/>
        <v>13</v>
      </c>
      <c r="K13">
        <f t="shared" si="2"/>
        <v>40</v>
      </c>
      <c r="M13" s="75">
        <f t="shared" si="3"/>
        <v>40</v>
      </c>
    </row>
    <row r="14" spans="2:13" x14ac:dyDescent="0.35">
      <c r="B14" s="80">
        <v>7</v>
      </c>
      <c r="E14" s="80">
        <v>9</v>
      </c>
      <c r="G14">
        <f t="shared" si="0"/>
        <v>16</v>
      </c>
      <c r="I14">
        <f t="shared" si="1"/>
        <v>16</v>
      </c>
      <c r="K14">
        <f t="shared" si="2"/>
        <v>63</v>
      </c>
      <c r="M14" s="75">
        <f t="shared" si="3"/>
        <v>63</v>
      </c>
    </row>
    <row r="15" spans="2:13" x14ac:dyDescent="0.35">
      <c r="B15" s="80">
        <v>8</v>
      </c>
      <c r="E15" s="80">
        <v>5</v>
      </c>
      <c r="G15">
        <f t="shared" si="0"/>
        <v>13</v>
      </c>
      <c r="I15">
        <f t="shared" si="1"/>
        <v>13</v>
      </c>
      <c r="K15">
        <f t="shared" si="2"/>
        <v>40</v>
      </c>
      <c r="M15" s="75">
        <f t="shared" si="3"/>
        <v>40</v>
      </c>
    </row>
    <row r="16" spans="2:13" ht="15" thickBot="1" x14ac:dyDescent="0.4">
      <c r="B16" s="81">
        <v>3</v>
      </c>
      <c r="E16" s="81">
        <v>8</v>
      </c>
      <c r="G16">
        <f t="shared" si="0"/>
        <v>11</v>
      </c>
      <c r="I16">
        <f t="shared" si="1"/>
        <v>11</v>
      </c>
      <c r="K16">
        <f t="shared" si="2"/>
        <v>24</v>
      </c>
      <c r="M16" s="76">
        <f t="shared" si="3"/>
        <v>24</v>
      </c>
    </row>
    <row r="17" spans="3:17" x14ac:dyDescent="0.35">
      <c r="I17" s="1">
        <f>SUM(I7:I16)</f>
        <v>122</v>
      </c>
      <c r="K17" s="1">
        <f>SUM(K7:K16)</f>
        <v>337</v>
      </c>
      <c r="M17" s="1">
        <f>SUM(M7:M16)</f>
        <v>337</v>
      </c>
      <c r="O17">
        <f>SUMPRODUCT((B7:B16&lt;5)*(M7:M16))</f>
        <v>82</v>
      </c>
      <c r="Q17">
        <f>SUMIFS(M7:M16,B7:B16,"&lt;5")</f>
        <v>82</v>
      </c>
    </row>
    <row r="18" spans="3:17" x14ac:dyDescent="0.35">
      <c r="Q18" t="s">
        <v>10</v>
      </c>
    </row>
    <row r="19" spans="3:17" x14ac:dyDescent="0.35">
      <c r="C19">
        <f>SUMPRODUCT(B7:B16,E7:E16)</f>
        <v>337</v>
      </c>
      <c r="F19" s="1">
        <f>SUMPRODUCT(B7:B16,E7:E16)</f>
        <v>337</v>
      </c>
      <c r="K19" s="4">
        <f>SUMPRODUCT(B7:B16,E7:E16)</f>
        <v>337</v>
      </c>
      <c r="O19" t="s">
        <v>30</v>
      </c>
    </row>
    <row r="20" spans="3:17" x14ac:dyDescent="0.35">
      <c r="K20" t="s">
        <v>9</v>
      </c>
    </row>
    <row r="22" spans="3:17" x14ac:dyDescent="0.35">
      <c r="K22">
        <f>SUMPRODUCT(B7:B16,E7:E16)</f>
        <v>337</v>
      </c>
    </row>
  </sheetData>
  <conditionalFormatting sqref="B7:B16">
    <cfRule type="cellIs" dxfId="14" priority="2" operator="lessThan">
      <formula>5</formula>
    </cfRule>
  </conditionalFormatting>
  <conditionalFormatting sqref="M7:M16">
    <cfRule type="expression" dxfId="13" priority="1">
      <formula>$B7&lt;5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FB28-1299-4292-B04D-CFD25FE3DBDD}">
  <sheetPr codeName="Sheet2"/>
  <dimension ref="B2:O25"/>
  <sheetViews>
    <sheetView topLeftCell="A6" workbookViewId="0">
      <selection activeCell="A6" sqref="A6"/>
    </sheetView>
  </sheetViews>
  <sheetFormatPr defaultRowHeight="14.5" x14ac:dyDescent="0.35"/>
  <cols>
    <col min="2" max="2" width="12.90625" bestFit="1" customWidth="1"/>
    <col min="5" max="5" width="12.7265625" bestFit="1" customWidth="1"/>
  </cols>
  <sheetData>
    <row r="2" spans="2:15" x14ac:dyDescent="0.35">
      <c r="G2" t="s">
        <v>6</v>
      </c>
      <c r="I2" t="s">
        <v>5</v>
      </c>
    </row>
    <row r="3" spans="2:15" x14ac:dyDescent="0.35">
      <c r="B3" s="1" t="s">
        <v>0</v>
      </c>
    </row>
    <row r="5" spans="2:15" x14ac:dyDescent="0.35">
      <c r="B5" t="s">
        <v>1</v>
      </c>
      <c r="E5" t="s">
        <v>2</v>
      </c>
      <c r="G5" s="2" t="s">
        <v>3</v>
      </c>
      <c r="I5" s="3" t="s">
        <v>4</v>
      </c>
      <c r="K5" s="2" t="s">
        <v>7</v>
      </c>
      <c r="M5" s="3" t="s">
        <v>8</v>
      </c>
    </row>
    <row r="7" spans="2:15" x14ac:dyDescent="0.35">
      <c r="B7" s="14">
        <v>6</v>
      </c>
      <c r="E7" s="16">
        <v>3</v>
      </c>
      <c r="G7">
        <f>B7+E7</f>
        <v>9</v>
      </c>
      <c r="I7">
        <f>SUM(B7,E7)</f>
        <v>9</v>
      </c>
      <c r="K7">
        <f>B7*E7</f>
        <v>18</v>
      </c>
      <c r="M7" s="14">
        <f>PRODUCT(B7,E7)</f>
        <v>18</v>
      </c>
    </row>
    <row r="8" spans="2:15" x14ac:dyDescent="0.35">
      <c r="B8" s="14">
        <v>1</v>
      </c>
      <c r="E8" s="16">
        <v>9</v>
      </c>
      <c r="G8">
        <f t="shared" ref="G8:G16" si="0">B8+E8</f>
        <v>10</v>
      </c>
      <c r="I8">
        <f t="shared" ref="I8:I16" si="1">SUM(B8,E8)</f>
        <v>10</v>
      </c>
      <c r="K8">
        <f t="shared" ref="K8:K16" si="2">B8*E8</f>
        <v>9</v>
      </c>
      <c r="M8" s="22">
        <f t="shared" ref="M8:M16" si="3">PRODUCT(B8,E8)</f>
        <v>9</v>
      </c>
    </row>
    <row r="9" spans="2:15" x14ac:dyDescent="0.35">
      <c r="B9" s="14">
        <v>9</v>
      </c>
      <c r="E9" s="16">
        <v>6</v>
      </c>
      <c r="G9">
        <f t="shared" si="0"/>
        <v>15</v>
      </c>
      <c r="I9">
        <f t="shared" si="1"/>
        <v>15</v>
      </c>
      <c r="K9">
        <f t="shared" si="2"/>
        <v>54</v>
      </c>
      <c r="M9" s="14">
        <f t="shared" si="3"/>
        <v>54</v>
      </c>
    </row>
    <row r="10" spans="2:15" x14ac:dyDescent="0.35">
      <c r="B10" s="14">
        <v>7</v>
      </c>
      <c r="E10" s="16">
        <v>9</v>
      </c>
      <c r="G10">
        <f t="shared" si="0"/>
        <v>16</v>
      </c>
      <c r="I10">
        <f t="shared" si="1"/>
        <v>16</v>
      </c>
      <c r="K10">
        <f t="shared" si="2"/>
        <v>63</v>
      </c>
      <c r="M10" s="14">
        <f t="shared" si="3"/>
        <v>63</v>
      </c>
    </row>
    <row r="11" spans="2:15" x14ac:dyDescent="0.35">
      <c r="B11" s="14">
        <v>2</v>
      </c>
      <c r="E11" s="16">
        <v>4</v>
      </c>
      <c r="G11">
        <f t="shared" si="0"/>
        <v>6</v>
      </c>
      <c r="I11">
        <f t="shared" si="1"/>
        <v>6</v>
      </c>
      <c r="K11">
        <f t="shared" si="2"/>
        <v>8</v>
      </c>
      <c r="M11" s="22">
        <f t="shared" si="3"/>
        <v>8</v>
      </c>
      <c r="O11">
        <f>SUMIFS(M7:M16,B7:B16,"&lt;5")</f>
        <v>36</v>
      </c>
    </row>
    <row r="12" spans="2:15" x14ac:dyDescent="0.35">
      <c r="B12" s="14">
        <v>4</v>
      </c>
      <c r="E12" s="16">
        <v>1</v>
      </c>
      <c r="G12">
        <f t="shared" si="0"/>
        <v>5</v>
      </c>
      <c r="I12">
        <f t="shared" si="1"/>
        <v>5</v>
      </c>
      <c r="K12">
        <f t="shared" si="2"/>
        <v>4</v>
      </c>
      <c r="M12" s="22">
        <f t="shared" si="3"/>
        <v>4</v>
      </c>
      <c r="O12" t="s">
        <v>10</v>
      </c>
    </row>
    <row r="13" spans="2:15" x14ac:dyDescent="0.35">
      <c r="B13" s="14">
        <v>3</v>
      </c>
      <c r="E13" s="16">
        <v>5</v>
      </c>
      <c r="G13">
        <f t="shared" si="0"/>
        <v>8</v>
      </c>
      <c r="I13">
        <f t="shared" si="1"/>
        <v>8</v>
      </c>
      <c r="K13">
        <f t="shared" si="2"/>
        <v>15</v>
      </c>
      <c r="M13" s="22">
        <f t="shared" si="3"/>
        <v>15</v>
      </c>
    </row>
    <row r="14" spans="2:15" x14ac:dyDescent="0.35">
      <c r="B14" s="14">
        <v>7</v>
      </c>
      <c r="E14" s="16">
        <v>9</v>
      </c>
      <c r="G14">
        <f t="shared" si="0"/>
        <v>16</v>
      </c>
      <c r="I14">
        <f t="shared" si="1"/>
        <v>16</v>
      </c>
      <c r="K14">
        <f t="shared" si="2"/>
        <v>63</v>
      </c>
      <c r="M14" s="14">
        <f t="shared" si="3"/>
        <v>63</v>
      </c>
    </row>
    <row r="15" spans="2:15" x14ac:dyDescent="0.35">
      <c r="B15" s="55">
        <v>7</v>
      </c>
      <c r="E15" s="16">
        <v>5</v>
      </c>
      <c r="G15">
        <f t="shared" si="0"/>
        <v>12</v>
      </c>
      <c r="I15">
        <f t="shared" si="1"/>
        <v>12</v>
      </c>
      <c r="K15">
        <f t="shared" si="2"/>
        <v>35</v>
      </c>
      <c r="M15" s="14">
        <f t="shared" si="3"/>
        <v>35</v>
      </c>
    </row>
    <row r="16" spans="2:15" x14ac:dyDescent="0.35">
      <c r="B16" s="14">
        <v>9</v>
      </c>
      <c r="E16" s="16">
        <v>8</v>
      </c>
      <c r="G16">
        <f t="shared" si="0"/>
        <v>17</v>
      </c>
      <c r="I16">
        <f t="shared" si="1"/>
        <v>17</v>
      </c>
      <c r="K16">
        <f t="shared" si="2"/>
        <v>72</v>
      </c>
      <c r="M16" s="14">
        <f t="shared" si="3"/>
        <v>72</v>
      </c>
    </row>
    <row r="17" spans="2:15" x14ac:dyDescent="0.35">
      <c r="D17" t="s">
        <v>54</v>
      </c>
      <c r="I17" s="1">
        <f>SUM(I7:I16)</f>
        <v>114</v>
      </c>
      <c r="K17" s="1">
        <f>SUM(K7:K16)</f>
        <v>341</v>
      </c>
      <c r="M17" s="82">
        <f>SUM(M7:M16)</f>
        <v>341</v>
      </c>
    </row>
    <row r="18" spans="2:15" x14ac:dyDescent="0.35">
      <c r="B18" s="77" t="s">
        <v>42</v>
      </c>
      <c r="C18" s="77"/>
      <c r="D18" s="77"/>
      <c r="E18" s="77"/>
      <c r="G18" s="1">
        <f>SUMIFS(M7:M16,B7:B16,"&lt;5")</f>
        <v>36</v>
      </c>
    </row>
    <row r="19" spans="2:15" x14ac:dyDescent="0.35">
      <c r="B19" s="21">
        <f>SUMPRODUCT((B7:B16&lt;5)*(M7:M16))</f>
        <v>36</v>
      </c>
      <c r="D19" s="1">
        <f>SUMPRODUCT((B7:B16)*(E7:E16)*(B7:B16&lt;5))</f>
        <v>36</v>
      </c>
      <c r="G19" t="s">
        <v>10</v>
      </c>
      <c r="K19" s="4">
        <f>SUMPRODUCT(B7:B16,E7:E16)</f>
        <v>341</v>
      </c>
      <c r="M19" s="4">
        <f>SUMIFS(M7:M16,B7:B16,"&lt;5")</f>
        <v>36</v>
      </c>
      <c r="O19">
        <f>SUMPRODUCT((B7:B16&lt;5)*(M7:M16))</f>
        <v>36</v>
      </c>
    </row>
    <row r="20" spans="2:15" x14ac:dyDescent="0.35">
      <c r="D20" t="s">
        <v>43</v>
      </c>
      <c r="K20" t="s">
        <v>9</v>
      </c>
    </row>
    <row r="21" spans="2:15" x14ac:dyDescent="0.35">
      <c r="B21" t="s">
        <v>30</v>
      </c>
      <c r="M21" t="s">
        <v>10</v>
      </c>
    </row>
    <row r="22" spans="2:15" x14ac:dyDescent="0.35">
      <c r="B22">
        <f>SUMPRODUCT((B7:B16&lt;5)*(M7:M16))</f>
        <v>36</v>
      </c>
      <c r="F22" t="s">
        <v>52</v>
      </c>
    </row>
    <row r="23" spans="2:15" x14ac:dyDescent="0.35">
      <c r="B23">
        <f>SUMIFS(M7:M16,B7:B16,"&lt;5")</f>
        <v>36</v>
      </c>
      <c r="D23">
        <f>SUMPRODUCT(B7:B16,E7:E16)</f>
        <v>341</v>
      </c>
      <c r="F23">
        <f>SUMIF(B7:B16,"&lt;5",M7:M16)</f>
        <v>36</v>
      </c>
      <c r="H23">
        <f>SUMPRODUCT((B7:B16&lt;5)*(M7:M16))</f>
        <v>36</v>
      </c>
    </row>
    <row r="24" spans="2:15" x14ac:dyDescent="0.35">
      <c r="B24" t="s">
        <v>10</v>
      </c>
      <c r="H24">
        <f>SUMPRODUCT((B7:B16&lt;5)*(B7:B16)*(E7:E16))</f>
        <v>36</v>
      </c>
    </row>
    <row r="25" spans="2:15" x14ac:dyDescent="0.35">
      <c r="H25" t="s">
        <v>51</v>
      </c>
    </row>
  </sheetData>
  <conditionalFormatting sqref="E7:E16">
    <cfRule type="cellIs" dxfId="8" priority="3" operator="greaterThan">
      <formula>4</formula>
    </cfRule>
    <cfRule type="expression" dxfId="7" priority="4">
      <formula>$E7&lt;5</formula>
    </cfRule>
  </conditionalFormatting>
  <conditionalFormatting sqref="M7:M16">
    <cfRule type="expression" dxfId="6" priority="2">
      <formula>$B7&gt;4</formula>
    </cfRule>
  </conditionalFormatting>
  <conditionalFormatting sqref="B7:B16">
    <cfRule type="cellIs" dxfId="1" priority="1" operator="less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EE84-8B3B-4292-865F-AAA8C3212890}">
  <sheetPr codeName="Sheet3"/>
  <dimension ref="A1:X31"/>
  <sheetViews>
    <sheetView topLeftCell="A2" workbookViewId="0">
      <selection activeCell="H13" sqref="H13"/>
    </sheetView>
  </sheetViews>
  <sheetFormatPr defaultRowHeight="14.5" outlineLevelCol="1" x14ac:dyDescent="0.35"/>
  <cols>
    <col min="1" max="4" width="8.7265625" customWidth="1" outlineLevel="1"/>
    <col min="5" max="5" width="10.08984375" bestFit="1" customWidth="1"/>
    <col min="7" max="7" width="12.36328125" customWidth="1" outlineLevel="1"/>
    <col min="8" max="8" width="15.26953125" customWidth="1" outlineLevel="1"/>
    <col min="9" max="16" width="5.54296875" customWidth="1" outlineLevel="1"/>
    <col min="17" max="17" width="6.54296875" customWidth="1" outlineLevel="1"/>
    <col min="18" max="18" width="10.7265625" bestFit="1" customWidth="1"/>
    <col min="20" max="20" width="12.36328125" bestFit="1" customWidth="1"/>
    <col min="21" max="21" width="15.26953125" bestFit="1" customWidth="1"/>
    <col min="22" max="23" width="10.08984375" bestFit="1" customWidth="1"/>
    <col min="24" max="24" width="10.7265625" bestFit="1" customWidth="1"/>
    <col min="25" max="30" width="5.54296875" bestFit="1" customWidth="1"/>
    <col min="31" max="31" width="10.7265625" bestFit="1" customWidth="1"/>
  </cols>
  <sheetData>
    <row r="1" spans="1:24" x14ac:dyDescent="0.35">
      <c r="A1" s="57" t="s">
        <v>11</v>
      </c>
      <c r="B1" s="57" t="s">
        <v>12</v>
      </c>
      <c r="C1" s="57" t="s">
        <v>13</v>
      </c>
      <c r="D1" s="57" t="s">
        <v>14</v>
      </c>
      <c r="E1" s="57" t="s">
        <v>15</v>
      </c>
    </row>
    <row r="2" spans="1:24" x14ac:dyDescent="0.35">
      <c r="A2" s="14">
        <v>1001</v>
      </c>
      <c r="B2" s="14" t="s">
        <v>16</v>
      </c>
      <c r="C2" s="16">
        <v>94</v>
      </c>
      <c r="D2" s="16" t="str">
        <f>IF(C2&lt;35,"Fail","Pass")</f>
        <v>Pass</v>
      </c>
      <c r="E2" s="15">
        <f ca="1">TODAY()</f>
        <v>45756</v>
      </c>
    </row>
    <row r="3" spans="1:24" x14ac:dyDescent="0.35">
      <c r="A3" s="14">
        <v>1002</v>
      </c>
      <c r="B3" s="14" t="s">
        <v>17</v>
      </c>
      <c r="C3" s="16">
        <v>83</v>
      </c>
      <c r="D3" s="16" t="str">
        <f t="shared" ref="D3:D31" si="0">IF(C3&lt;35,"Fail","Pass")</f>
        <v>Pass</v>
      </c>
      <c r="E3" s="15">
        <f t="shared" ref="E3:E11" ca="1" si="1">TODAY()</f>
        <v>45756</v>
      </c>
      <c r="T3" s="7" t="s">
        <v>26</v>
      </c>
      <c r="U3" s="7" t="s">
        <v>29</v>
      </c>
    </row>
    <row r="4" spans="1:24" x14ac:dyDescent="0.35">
      <c r="A4" s="14">
        <v>1003</v>
      </c>
      <c r="B4" s="14" t="s">
        <v>18</v>
      </c>
      <c r="C4" s="16">
        <v>30</v>
      </c>
      <c r="D4" s="16" t="str">
        <f t="shared" si="0"/>
        <v>Fail</v>
      </c>
      <c r="E4" s="15">
        <f t="shared" ca="1" si="1"/>
        <v>45756</v>
      </c>
      <c r="G4" s="7" t="s">
        <v>26</v>
      </c>
      <c r="H4" s="7" t="s">
        <v>29</v>
      </c>
      <c r="T4" s="7" t="s">
        <v>27</v>
      </c>
      <c r="U4" s="5">
        <v>45756</v>
      </c>
      <c r="V4" s="5">
        <v>45757</v>
      </c>
      <c r="W4" s="5">
        <v>45758</v>
      </c>
      <c r="X4" s="5" t="s">
        <v>28</v>
      </c>
    </row>
    <row r="5" spans="1:24" x14ac:dyDescent="0.35">
      <c r="A5" s="14">
        <v>1004</v>
      </c>
      <c r="B5" s="14" t="s">
        <v>19</v>
      </c>
      <c r="C5" s="16">
        <v>41</v>
      </c>
      <c r="D5" s="16" t="str">
        <f t="shared" si="0"/>
        <v>Pass</v>
      </c>
      <c r="E5" s="15">
        <f t="shared" ca="1" si="1"/>
        <v>45756</v>
      </c>
      <c r="G5" s="7" t="s">
        <v>27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  <c r="N5" t="s">
        <v>22</v>
      </c>
      <c r="O5" t="s">
        <v>23</v>
      </c>
      <c r="P5" t="s">
        <v>24</v>
      </c>
      <c r="Q5" t="s">
        <v>25</v>
      </c>
      <c r="R5" t="s">
        <v>28</v>
      </c>
      <c r="T5" s="11" t="s">
        <v>16</v>
      </c>
      <c r="U5" s="83">
        <v>94</v>
      </c>
      <c r="V5" s="83">
        <v>93</v>
      </c>
      <c r="W5" s="83">
        <v>24</v>
      </c>
      <c r="X5" s="83">
        <v>211</v>
      </c>
    </row>
    <row r="6" spans="1:24" x14ac:dyDescent="0.35">
      <c r="A6" s="14">
        <v>1005</v>
      </c>
      <c r="B6" s="14" t="s">
        <v>20</v>
      </c>
      <c r="C6" s="16">
        <v>39</v>
      </c>
      <c r="D6" s="16" t="str">
        <f t="shared" si="0"/>
        <v>Pass</v>
      </c>
      <c r="E6" s="15">
        <f t="shared" ca="1" si="1"/>
        <v>45756</v>
      </c>
      <c r="G6" s="78">
        <v>45756</v>
      </c>
      <c r="H6" s="83">
        <v>94</v>
      </c>
      <c r="I6" s="83">
        <v>83</v>
      </c>
      <c r="J6" s="83">
        <v>30</v>
      </c>
      <c r="K6" s="83">
        <v>41</v>
      </c>
      <c r="L6" s="83">
        <v>39</v>
      </c>
      <c r="M6" s="83">
        <v>12</v>
      </c>
      <c r="N6" s="83">
        <v>97</v>
      </c>
      <c r="O6" s="83">
        <v>78</v>
      </c>
      <c r="P6" s="83">
        <v>30</v>
      </c>
      <c r="Q6" s="83">
        <v>45</v>
      </c>
      <c r="R6" s="83">
        <v>549</v>
      </c>
      <c r="T6" s="11" t="s">
        <v>25</v>
      </c>
      <c r="U6" s="83">
        <v>45</v>
      </c>
      <c r="V6" s="83">
        <v>48</v>
      </c>
      <c r="W6" s="83">
        <v>75</v>
      </c>
      <c r="X6" s="83">
        <v>168</v>
      </c>
    </row>
    <row r="7" spans="1:24" x14ac:dyDescent="0.35">
      <c r="A7" s="14">
        <v>1006</v>
      </c>
      <c r="B7" s="14" t="s">
        <v>21</v>
      </c>
      <c r="C7" s="16">
        <v>12</v>
      </c>
      <c r="D7" s="16" t="str">
        <f t="shared" si="0"/>
        <v>Fail</v>
      </c>
      <c r="E7" s="15">
        <f t="shared" ca="1" si="1"/>
        <v>45756</v>
      </c>
      <c r="G7" s="78">
        <v>45757</v>
      </c>
      <c r="H7" s="83">
        <v>93</v>
      </c>
      <c r="I7" s="83">
        <v>96</v>
      </c>
      <c r="J7" s="83">
        <v>71</v>
      </c>
      <c r="K7" s="83">
        <v>80</v>
      </c>
      <c r="L7" s="83">
        <v>94</v>
      </c>
      <c r="M7" s="83">
        <v>22</v>
      </c>
      <c r="N7" s="83">
        <v>98</v>
      </c>
      <c r="O7" s="83">
        <v>54</v>
      </c>
      <c r="P7" s="83">
        <v>59</v>
      </c>
      <c r="Q7" s="83">
        <v>48</v>
      </c>
      <c r="R7" s="83">
        <v>715</v>
      </c>
      <c r="T7" s="11" t="s">
        <v>17</v>
      </c>
      <c r="U7" s="83">
        <v>83</v>
      </c>
      <c r="V7" s="83">
        <v>96</v>
      </c>
      <c r="W7" s="83">
        <v>33</v>
      </c>
      <c r="X7" s="83">
        <v>212</v>
      </c>
    </row>
    <row r="8" spans="1:24" x14ac:dyDescent="0.35">
      <c r="A8" s="14">
        <v>1007</v>
      </c>
      <c r="B8" s="14" t="s">
        <v>22</v>
      </c>
      <c r="C8" s="16">
        <v>97</v>
      </c>
      <c r="D8" s="16" t="str">
        <f t="shared" si="0"/>
        <v>Pass</v>
      </c>
      <c r="E8" s="15">
        <f t="shared" ca="1" si="1"/>
        <v>45756</v>
      </c>
      <c r="G8" s="78">
        <v>45758</v>
      </c>
      <c r="H8" s="83">
        <v>24</v>
      </c>
      <c r="I8" s="83">
        <v>33</v>
      </c>
      <c r="J8" s="83">
        <v>82</v>
      </c>
      <c r="K8" s="83">
        <v>69</v>
      </c>
      <c r="L8" s="83">
        <v>43</v>
      </c>
      <c r="M8" s="83">
        <v>16</v>
      </c>
      <c r="N8" s="83">
        <v>41</v>
      </c>
      <c r="O8" s="83">
        <v>25</v>
      </c>
      <c r="P8" s="83">
        <v>97</v>
      </c>
      <c r="Q8" s="83">
        <v>75</v>
      </c>
      <c r="R8" s="83">
        <v>505</v>
      </c>
      <c r="T8" s="11" t="s">
        <v>18</v>
      </c>
      <c r="U8" s="83">
        <v>30</v>
      </c>
      <c r="V8" s="83">
        <v>71</v>
      </c>
      <c r="W8" s="83">
        <v>82</v>
      </c>
      <c r="X8" s="83">
        <v>183</v>
      </c>
    </row>
    <row r="9" spans="1:24" x14ac:dyDescent="0.35">
      <c r="A9" s="14">
        <v>1008</v>
      </c>
      <c r="B9" s="14" t="s">
        <v>23</v>
      </c>
      <c r="C9" s="16">
        <v>78</v>
      </c>
      <c r="D9" s="16" t="str">
        <f t="shared" si="0"/>
        <v>Pass</v>
      </c>
      <c r="E9" s="15">
        <f t="shared" ca="1" si="1"/>
        <v>45756</v>
      </c>
      <c r="G9" s="8" t="s">
        <v>28</v>
      </c>
      <c r="H9" s="83">
        <v>211</v>
      </c>
      <c r="I9" s="83">
        <v>212</v>
      </c>
      <c r="J9" s="83">
        <v>183</v>
      </c>
      <c r="K9" s="83">
        <v>190</v>
      </c>
      <c r="L9" s="83">
        <v>176</v>
      </c>
      <c r="M9" s="83">
        <v>50</v>
      </c>
      <c r="N9" s="83">
        <v>236</v>
      </c>
      <c r="O9" s="83">
        <v>157</v>
      </c>
      <c r="P9" s="83">
        <v>186</v>
      </c>
      <c r="Q9" s="83">
        <v>168</v>
      </c>
      <c r="R9" s="83">
        <v>1769</v>
      </c>
      <c r="T9" s="11" t="s">
        <v>19</v>
      </c>
      <c r="U9" s="83">
        <v>41</v>
      </c>
      <c r="V9" s="83">
        <v>80</v>
      </c>
      <c r="W9" s="83">
        <v>69</v>
      </c>
      <c r="X9" s="83">
        <v>190</v>
      </c>
    </row>
    <row r="10" spans="1:24" x14ac:dyDescent="0.35">
      <c r="A10" s="14">
        <v>1009</v>
      </c>
      <c r="B10" s="14" t="s">
        <v>24</v>
      </c>
      <c r="C10" s="16">
        <v>30</v>
      </c>
      <c r="D10" s="16" t="str">
        <f t="shared" si="0"/>
        <v>Fail</v>
      </c>
      <c r="E10" s="15">
        <f t="shared" ca="1" si="1"/>
        <v>45756</v>
      </c>
      <c r="T10" s="11" t="s">
        <v>20</v>
      </c>
      <c r="U10" s="83">
        <v>39</v>
      </c>
      <c r="V10" s="83">
        <v>94</v>
      </c>
      <c r="W10" s="83">
        <v>43</v>
      </c>
      <c r="X10" s="83">
        <v>176</v>
      </c>
    </row>
    <row r="11" spans="1:24" x14ac:dyDescent="0.35">
      <c r="A11" s="14">
        <v>1010</v>
      </c>
      <c r="B11" s="14" t="s">
        <v>25</v>
      </c>
      <c r="C11" s="16">
        <v>45</v>
      </c>
      <c r="D11" s="16" t="str">
        <f t="shared" si="0"/>
        <v>Pass</v>
      </c>
      <c r="E11" s="15">
        <f t="shared" ca="1" si="1"/>
        <v>45756</v>
      </c>
      <c r="T11" s="11" t="s">
        <v>21</v>
      </c>
      <c r="U11" s="83">
        <v>12</v>
      </c>
      <c r="V11" s="83">
        <v>22</v>
      </c>
      <c r="W11" s="83">
        <v>16</v>
      </c>
      <c r="X11" s="83">
        <v>50</v>
      </c>
    </row>
    <row r="12" spans="1:24" x14ac:dyDescent="0.35">
      <c r="A12" s="14">
        <v>1001</v>
      </c>
      <c r="B12" s="14" t="s">
        <v>16</v>
      </c>
      <c r="C12" s="16">
        <v>93</v>
      </c>
      <c r="D12" s="16" t="str">
        <f t="shared" si="0"/>
        <v>Pass</v>
      </c>
      <c r="E12" s="56">
        <f ca="1">E2+1</f>
        <v>45757</v>
      </c>
      <c r="G12" s="6" t="s">
        <v>27</v>
      </c>
      <c r="H12" s="6" t="str">
        <f>H5</f>
        <v>Ram1</v>
      </c>
      <c r="I12" s="6" t="str">
        <f t="shared" ref="I12:Q12" si="2">I5</f>
        <v>Ram2</v>
      </c>
      <c r="J12" s="6" t="str">
        <f t="shared" si="2"/>
        <v>Ram3</v>
      </c>
      <c r="K12" s="6" t="str">
        <f t="shared" si="2"/>
        <v>Ram4</v>
      </c>
      <c r="L12" s="6" t="str">
        <f t="shared" si="2"/>
        <v>Ram5</v>
      </c>
      <c r="M12" s="6" t="str">
        <f t="shared" si="2"/>
        <v>Ram6</v>
      </c>
      <c r="N12" s="6" t="str">
        <f t="shared" si="2"/>
        <v>Ram7</v>
      </c>
      <c r="O12" s="6" t="str">
        <f t="shared" si="2"/>
        <v>Ram8</v>
      </c>
      <c r="P12" s="6" t="str">
        <f t="shared" si="2"/>
        <v>Ram9</v>
      </c>
      <c r="Q12" s="6" t="str">
        <f t="shared" si="2"/>
        <v>Ram10</v>
      </c>
      <c r="R12" s="6" t="s">
        <v>28</v>
      </c>
      <c r="T12" s="11" t="s">
        <v>22</v>
      </c>
      <c r="U12" s="83">
        <v>97</v>
      </c>
      <c r="V12" s="83">
        <v>98</v>
      </c>
      <c r="W12" s="83">
        <v>41</v>
      </c>
      <c r="X12" s="83">
        <v>236</v>
      </c>
    </row>
    <row r="13" spans="1:24" x14ac:dyDescent="0.35">
      <c r="A13" s="14">
        <v>1002</v>
      </c>
      <c r="B13" s="14" t="s">
        <v>17</v>
      </c>
      <c r="C13" s="16">
        <v>96</v>
      </c>
      <c r="D13" s="16" t="str">
        <f t="shared" si="0"/>
        <v>Pass</v>
      </c>
      <c r="E13" s="56">
        <f t="shared" ref="E13:E31" ca="1" si="3">E3+1</f>
        <v>45757</v>
      </c>
      <c r="G13" s="8">
        <f ca="1">TODAY()</f>
        <v>45756</v>
      </c>
      <c r="H13" s="1">
        <f ca="1">SUMPRODUCT(($B$2:$B$31=H$12)*($E$2:$E$31=$G13)*($C$2:$C$31))</f>
        <v>94</v>
      </c>
      <c r="I13" s="1">
        <f t="shared" ref="I13:Q13" ca="1" si="4">SUMPRODUCT(($B$2:$B$31=I$12)*($E$2:$E$31=$G13)*($C$2:$C$31))</f>
        <v>83</v>
      </c>
      <c r="J13" s="1">
        <f t="shared" ca="1" si="4"/>
        <v>30</v>
      </c>
      <c r="K13" s="1">
        <f t="shared" ca="1" si="4"/>
        <v>41</v>
      </c>
      <c r="L13" s="1">
        <f t="shared" ca="1" si="4"/>
        <v>39</v>
      </c>
      <c r="M13" s="1">
        <f t="shared" ca="1" si="4"/>
        <v>12</v>
      </c>
      <c r="N13" s="1">
        <f t="shared" ca="1" si="4"/>
        <v>97</v>
      </c>
      <c r="O13" s="1">
        <f t="shared" ca="1" si="4"/>
        <v>78</v>
      </c>
      <c r="P13" s="1">
        <f t="shared" ca="1" si="4"/>
        <v>30</v>
      </c>
      <c r="Q13" s="1">
        <f t="shared" ca="1" si="4"/>
        <v>45</v>
      </c>
      <c r="R13">
        <f ca="1">SUMPRODUCT(($E$2:$E$31=$G13)*($C$2:$C$31))</f>
        <v>549</v>
      </c>
      <c r="T13" s="11" t="s">
        <v>23</v>
      </c>
      <c r="U13" s="83">
        <v>78</v>
      </c>
      <c r="V13" s="83">
        <v>54</v>
      </c>
      <c r="W13" s="83">
        <v>25</v>
      </c>
      <c r="X13" s="83">
        <v>157</v>
      </c>
    </row>
    <row r="14" spans="1:24" x14ac:dyDescent="0.35">
      <c r="A14" s="14">
        <v>1003</v>
      </c>
      <c r="B14" s="14" t="s">
        <v>18</v>
      </c>
      <c r="C14" s="16">
        <v>71</v>
      </c>
      <c r="D14" s="16" t="str">
        <f t="shared" si="0"/>
        <v>Pass</v>
      </c>
      <c r="E14" s="56">
        <f t="shared" ca="1" si="3"/>
        <v>45757</v>
      </c>
      <c r="G14" s="8">
        <f ca="1">G13+1</f>
        <v>45757</v>
      </c>
      <c r="H14" s="1">
        <f t="shared" ref="H14:Q15" ca="1" si="5">SUMPRODUCT(($B$2:$B$31=H$12)*($E$2:$E$31=$G14)*($C$2:$C$31))</f>
        <v>93</v>
      </c>
      <c r="I14" s="1">
        <f t="shared" ca="1" si="5"/>
        <v>96</v>
      </c>
      <c r="J14" s="1">
        <f t="shared" ca="1" si="5"/>
        <v>71</v>
      </c>
      <c r="K14" s="1">
        <f t="shared" ca="1" si="5"/>
        <v>80</v>
      </c>
      <c r="L14" s="1">
        <f t="shared" ca="1" si="5"/>
        <v>94</v>
      </c>
      <c r="M14" s="1">
        <f t="shared" ca="1" si="5"/>
        <v>22</v>
      </c>
      <c r="N14" s="1">
        <f t="shared" ca="1" si="5"/>
        <v>98</v>
      </c>
      <c r="O14" s="1">
        <f t="shared" ca="1" si="5"/>
        <v>54</v>
      </c>
      <c r="P14" s="1">
        <f t="shared" ca="1" si="5"/>
        <v>59</v>
      </c>
      <c r="Q14" s="1">
        <f t="shared" ca="1" si="5"/>
        <v>48</v>
      </c>
      <c r="R14">
        <f t="shared" ref="R14:R15" ca="1" si="6">SUMPRODUCT(($E$2:$E$31=$G14)*($C$2:$C$31))</f>
        <v>715</v>
      </c>
      <c r="T14" s="11" t="s">
        <v>24</v>
      </c>
      <c r="U14" s="83">
        <v>30</v>
      </c>
      <c r="V14" s="83">
        <v>59</v>
      </c>
      <c r="W14" s="83">
        <v>97</v>
      </c>
      <c r="X14" s="83">
        <v>186</v>
      </c>
    </row>
    <row r="15" spans="1:24" x14ac:dyDescent="0.35">
      <c r="A15" s="14">
        <v>1004</v>
      </c>
      <c r="B15" s="14" t="s">
        <v>19</v>
      </c>
      <c r="C15" s="16">
        <v>80</v>
      </c>
      <c r="D15" s="16" t="str">
        <f t="shared" si="0"/>
        <v>Pass</v>
      </c>
      <c r="E15" s="56">
        <f t="shared" ca="1" si="3"/>
        <v>45757</v>
      </c>
      <c r="G15" s="8">
        <f ca="1">G14+1</f>
        <v>45758</v>
      </c>
      <c r="H15" s="1">
        <f t="shared" ca="1" si="5"/>
        <v>24</v>
      </c>
      <c r="I15" s="1">
        <f t="shared" ca="1" si="5"/>
        <v>33</v>
      </c>
      <c r="J15" s="1">
        <f t="shared" ca="1" si="5"/>
        <v>82</v>
      </c>
      <c r="K15" s="1">
        <f t="shared" ca="1" si="5"/>
        <v>69</v>
      </c>
      <c r="L15" s="1">
        <f t="shared" ca="1" si="5"/>
        <v>43</v>
      </c>
      <c r="M15" s="1">
        <f t="shared" ca="1" si="5"/>
        <v>16</v>
      </c>
      <c r="N15" s="1">
        <f t="shared" ca="1" si="5"/>
        <v>41</v>
      </c>
      <c r="O15" s="1">
        <f t="shared" ca="1" si="5"/>
        <v>25</v>
      </c>
      <c r="P15" s="1">
        <f t="shared" ca="1" si="5"/>
        <v>97</v>
      </c>
      <c r="Q15" s="1">
        <f t="shared" ca="1" si="5"/>
        <v>75</v>
      </c>
      <c r="R15">
        <f t="shared" ca="1" si="6"/>
        <v>505</v>
      </c>
      <c r="T15" s="11" t="s">
        <v>28</v>
      </c>
      <c r="U15" s="83">
        <v>549</v>
      </c>
      <c r="V15" s="83">
        <v>715</v>
      </c>
      <c r="W15" s="83">
        <v>505</v>
      </c>
      <c r="X15" s="83">
        <v>1769</v>
      </c>
    </row>
    <row r="16" spans="1:24" x14ac:dyDescent="0.35">
      <c r="A16" s="14">
        <v>1005</v>
      </c>
      <c r="B16" s="14" t="s">
        <v>20</v>
      </c>
      <c r="C16" s="16">
        <v>94</v>
      </c>
      <c r="D16" s="16" t="str">
        <f t="shared" si="0"/>
        <v>Pass</v>
      </c>
      <c r="E16" s="56">
        <f t="shared" ca="1" si="3"/>
        <v>45757</v>
      </c>
      <c r="G16" s="9" t="s">
        <v>28</v>
      </c>
      <c r="H16" s="10">
        <f>SUMPRODUCT(($B$2:$B$31=H$12)*($C$2:$C$31))</f>
        <v>211</v>
      </c>
      <c r="I16" s="10">
        <f t="shared" ref="I16:Q16" si="7">SUMPRODUCT(($B$2:$B$31=I$12)*($C$2:$C$31))</f>
        <v>212</v>
      </c>
      <c r="J16" s="10">
        <f t="shared" si="7"/>
        <v>183</v>
      </c>
      <c r="K16" s="10">
        <f t="shared" si="7"/>
        <v>190</v>
      </c>
      <c r="L16" s="10">
        <f t="shared" si="7"/>
        <v>176</v>
      </c>
      <c r="M16" s="10">
        <f t="shared" si="7"/>
        <v>50</v>
      </c>
      <c r="N16" s="10">
        <f t="shared" si="7"/>
        <v>236</v>
      </c>
      <c r="O16" s="10">
        <f t="shared" si="7"/>
        <v>157</v>
      </c>
      <c r="P16" s="10">
        <f t="shared" si="7"/>
        <v>186</v>
      </c>
      <c r="Q16" s="10">
        <f t="shared" si="7"/>
        <v>168</v>
      </c>
      <c r="R16" s="10">
        <f>SUMPRODUCT($C$2:$C$31)</f>
        <v>1769</v>
      </c>
    </row>
    <row r="17" spans="1:24" x14ac:dyDescent="0.35">
      <c r="A17" s="14">
        <v>1006</v>
      </c>
      <c r="B17" s="14" t="s">
        <v>21</v>
      </c>
      <c r="C17" s="16">
        <v>22</v>
      </c>
      <c r="D17" s="16" t="str">
        <f t="shared" si="0"/>
        <v>Fail</v>
      </c>
      <c r="E17" s="56">
        <f t="shared" ca="1" si="3"/>
        <v>45757</v>
      </c>
      <c r="T17" s="6" t="s">
        <v>27</v>
      </c>
      <c r="U17" s="12">
        <f ca="1">TODAY()</f>
        <v>45756</v>
      </c>
      <c r="V17" s="12">
        <f ca="1">U17+1</f>
        <v>45757</v>
      </c>
      <c r="W17" s="12">
        <f ca="1">V17+1</f>
        <v>45758</v>
      </c>
      <c r="X17" s="12" t="s">
        <v>28</v>
      </c>
    </row>
    <row r="18" spans="1:24" x14ac:dyDescent="0.35">
      <c r="A18" s="14">
        <v>1007</v>
      </c>
      <c r="B18" s="14" t="s">
        <v>22</v>
      </c>
      <c r="C18" s="16">
        <v>98</v>
      </c>
      <c r="D18" s="16" t="str">
        <f t="shared" si="0"/>
        <v>Pass</v>
      </c>
      <c r="E18" s="56">
        <f t="shared" ca="1" si="3"/>
        <v>45757</v>
      </c>
      <c r="T18" s="11" t="s">
        <v>16</v>
      </c>
      <c r="U18" s="54">
        <f ca="1">SUMPRODUCT(($B$2:$B$31=$T18)*($E$2:$E$31=U$17)*($C$2:$C$31))</f>
        <v>94</v>
      </c>
      <c r="V18" s="54">
        <f t="shared" ref="V18:W18" ca="1" si="8">SUMPRODUCT(($B$2:$B$31=$T18)*($E$2:$E$31=V$17)*($C$2:$C$31))</f>
        <v>93</v>
      </c>
      <c r="W18" s="54">
        <f t="shared" ca="1" si="8"/>
        <v>24</v>
      </c>
      <c r="X18">
        <f>SUMPRODUCT(($B$2:$B$31=$T18)*($C$2:$C$31))</f>
        <v>211</v>
      </c>
    </row>
    <row r="19" spans="1:24" x14ac:dyDescent="0.35">
      <c r="A19" s="14">
        <v>1008</v>
      </c>
      <c r="B19" s="14" t="s">
        <v>23</v>
      </c>
      <c r="C19" s="16">
        <v>54</v>
      </c>
      <c r="D19" s="16" t="str">
        <f t="shared" si="0"/>
        <v>Pass</v>
      </c>
      <c r="E19" s="56">
        <f t="shared" ca="1" si="3"/>
        <v>45757</v>
      </c>
      <c r="G19" s="6" t="s">
        <v>27</v>
      </c>
      <c r="H19" s="6" t="str">
        <f>H12</f>
        <v>Ram1</v>
      </c>
      <c r="I19" s="6" t="str">
        <f t="shared" ref="I19:Q19" si="9">I12</f>
        <v>Ram2</v>
      </c>
      <c r="J19" s="6" t="str">
        <f t="shared" si="9"/>
        <v>Ram3</v>
      </c>
      <c r="K19" s="6" t="str">
        <f t="shared" si="9"/>
        <v>Ram4</v>
      </c>
      <c r="L19" s="6" t="str">
        <f t="shared" si="9"/>
        <v>Ram5</v>
      </c>
      <c r="M19" s="6" t="str">
        <f t="shared" si="9"/>
        <v>Ram6</v>
      </c>
      <c r="N19" s="6" t="str">
        <f t="shared" si="9"/>
        <v>Ram7</v>
      </c>
      <c r="O19" s="6" t="str">
        <f t="shared" si="9"/>
        <v>Ram8</v>
      </c>
      <c r="P19" s="6" t="str">
        <f t="shared" si="9"/>
        <v>Ram9</v>
      </c>
      <c r="Q19" s="6" t="str">
        <f t="shared" si="9"/>
        <v>Ram10</v>
      </c>
      <c r="R19" s="6" t="s">
        <v>28</v>
      </c>
      <c r="T19" s="11" t="s">
        <v>25</v>
      </c>
      <c r="U19" s="54">
        <f t="shared" ref="U19:W27" ca="1" si="10">SUMPRODUCT(($B$2:$B$31=$T19)*($E$2:$E$31=U$17)*($C$2:$C$31))</f>
        <v>45</v>
      </c>
      <c r="V19" s="54">
        <f t="shared" ca="1" si="10"/>
        <v>48</v>
      </c>
      <c r="W19" s="54">
        <f t="shared" ca="1" si="10"/>
        <v>75</v>
      </c>
      <c r="X19">
        <f t="shared" ref="X19:X27" si="11">SUMPRODUCT(($B$2:$B$31=$T19)*($C$2:$C$31))</f>
        <v>168</v>
      </c>
    </row>
    <row r="20" spans="1:24" x14ac:dyDescent="0.35">
      <c r="A20" s="14">
        <v>1009</v>
      </c>
      <c r="B20" s="14" t="s">
        <v>24</v>
      </c>
      <c r="C20" s="16">
        <v>59</v>
      </c>
      <c r="D20" s="16" t="str">
        <f t="shared" si="0"/>
        <v>Pass</v>
      </c>
      <c r="E20" s="56">
        <f t="shared" ca="1" si="3"/>
        <v>45757</v>
      </c>
      <c r="G20" s="8">
        <f ca="1">TODAY()</f>
        <v>45756</v>
      </c>
      <c r="H20" s="58">
        <f ca="1">SUMPRODUCT(($B$2:$B$31=H$19)*($E$2:$E$31=$G20)*($C$2:$C$31))</f>
        <v>94</v>
      </c>
      <c r="I20" s="58">
        <f t="shared" ref="I20:Q20" ca="1" si="12">SUMPRODUCT(($B$2:$B$31=I$19)*($E$2:$E$31=$G20)*($C$2:$C$31))</f>
        <v>83</v>
      </c>
      <c r="J20" s="58">
        <f t="shared" ca="1" si="12"/>
        <v>30</v>
      </c>
      <c r="K20" s="58">
        <f t="shared" ca="1" si="12"/>
        <v>41</v>
      </c>
      <c r="L20" s="58">
        <f t="shared" ca="1" si="12"/>
        <v>39</v>
      </c>
      <c r="M20" s="58">
        <f t="shared" ca="1" si="12"/>
        <v>12</v>
      </c>
      <c r="N20" s="58">
        <f t="shared" ca="1" si="12"/>
        <v>97</v>
      </c>
      <c r="O20" s="58">
        <f t="shared" ca="1" si="12"/>
        <v>78</v>
      </c>
      <c r="P20" s="58">
        <f t="shared" ca="1" si="12"/>
        <v>30</v>
      </c>
      <c r="Q20" s="58">
        <f t="shared" ca="1" si="12"/>
        <v>45</v>
      </c>
      <c r="R20">
        <f ca="1">SUMPRODUCT(($E$2:$E$31=$G20)*($C$2:$C$31))</f>
        <v>549</v>
      </c>
      <c r="T20" s="11" t="s">
        <v>17</v>
      </c>
      <c r="U20" s="54">
        <f t="shared" ca="1" si="10"/>
        <v>83</v>
      </c>
      <c r="V20" s="54">
        <f t="shared" ca="1" si="10"/>
        <v>96</v>
      </c>
      <c r="W20" s="54">
        <f t="shared" ca="1" si="10"/>
        <v>33</v>
      </c>
      <c r="X20">
        <f t="shared" si="11"/>
        <v>212</v>
      </c>
    </row>
    <row r="21" spans="1:24" x14ac:dyDescent="0.35">
      <c r="A21" s="14">
        <v>1010</v>
      </c>
      <c r="B21" s="14" t="s">
        <v>25</v>
      </c>
      <c r="C21" s="16">
        <v>48</v>
      </c>
      <c r="D21" s="16" t="str">
        <f t="shared" si="0"/>
        <v>Pass</v>
      </c>
      <c r="E21" s="56">
        <f t="shared" ca="1" si="3"/>
        <v>45757</v>
      </c>
      <c r="G21" s="8">
        <f ca="1">G20+1</f>
        <v>45757</v>
      </c>
      <c r="H21" s="58">
        <f t="shared" ref="H21:Q22" ca="1" si="13">SUMPRODUCT(($B$2:$B$31=H$19)*($E$2:$E$31=$G21)*($C$2:$C$31))</f>
        <v>93</v>
      </c>
      <c r="I21" s="58">
        <f t="shared" ca="1" si="13"/>
        <v>96</v>
      </c>
      <c r="J21" s="58">
        <f t="shared" ca="1" si="13"/>
        <v>71</v>
      </c>
      <c r="K21" s="58">
        <f t="shared" ca="1" si="13"/>
        <v>80</v>
      </c>
      <c r="L21" s="58">
        <f t="shared" ca="1" si="13"/>
        <v>94</v>
      </c>
      <c r="M21" s="58">
        <f t="shared" ca="1" si="13"/>
        <v>22</v>
      </c>
      <c r="N21" s="58">
        <f t="shared" ca="1" si="13"/>
        <v>98</v>
      </c>
      <c r="O21" s="58">
        <f t="shared" ca="1" si="13"/>
        <v>54</v>
      </c>
      <c r="P21" s="58">
        <f t="shared" ca="1" si="13"/>
        <v>59</v>
      </c>
      <c r="Q21" s="58">
        <f t="shared" ca="1" si="13"/>
        <v>48</v>
      </c>
      <c r="R21">
        <f t="shared" ref="R21:R22" ca="1" si="14">SUMPRODUCT(($E$2:$E$31=$G21)*($C$2:$C$31))</f>
        <v>715</v>
      </c>
      <c r="T21" s="11" t="s">
        <v>18</v>
      </c>
      <c r="U21" s="54">
        <f t="shared" ca="1" si="10"/>
        <v>30</v>
      </c>
      <c r="V21" s="54">
        <f t="shared" ca="1" si="10"/>
        <v>71</v>
      </c>
      <c r="W21" s="54">
        <f t="shared" ca="1" si="10"/>
        <v>82</v>
      </c>
      <c r="X21">
        <f t="shared" si="11"/>
        <v>183</v>
      </c>
    </row>
    <row r="22" spans="1:24" x14ac:dyDescent="0.35">
      <c r="A22" s="14">
        <v>1001</v>
      </c>
      <c r="B22" s="14" t="s">
        <v>16</v>
      </c>
      <c r="C22" s="16">
        <v>24</v>
      </c>
      <c r="D22" s="16" t="str">
        <f t="shared" si="0"/>
        <v>Fail</v>
      </c>
      <c r="E22" s="15">
        <f t="shared" ca="1" si="3"/>
        <v>45758</v>
      </c>
      <c r="G22" s="8">
        <f ca="1">G21+1</f>
        <v>45758</v>
      </c>
      <c r="H22" s="58">
        <f t="shared" ca="1" si="13"/>
        <v>24</v>
      </c>
      <c r="I22" s="58">
        <f t="shared" ca="1" si="13"/>
        <v>33</v>
      </c>
      <c r="J22" s="58">
        <f t="shared" ca="1" si="13"/>
        <v>82</v>
      </c>
      <c r="K22" s="58">
        <f t="shared" ca="1" si="13"/>
        <v>69</v>
      </c>
      <c r="L22" s="58">
        <f t="shared" ca="1" si="13"/>
        <v>43</v>
      </c>
      <c r="M22" s="58">
        <f t="shared" ca="1" si="13"/>
        <v>16</v>
      </c>
      <c r="N22" s="58">
        <f t="shared" ca="1" si="13"/>
        <v>41</v>
      </c>
      <c r="O22" s="58">
        <f t="shared" ca="1" si="13"/>
        <v>25</v>
      </c>
      <c r="P22" s="58">
        <f t="shared" ca="1" si="13"/>
        <v>97</v>
      </c>
      <c r="Q22" s="58">
        <f t="shared" ca="1" si="13"/>
        <v>75</v>
      </c>
      <c r="R22">
        <f t="shared" ca="1" si="14"/>
        <v>505</v>
      </c>
      <c r="T22" s="11" t="s">
        <v>19</v>
      </c>
      <c r="U22" s="54">
        <f t="shared" ca="1" si="10"/>
        <v>41</v>
      </c>
      <c r="V22" s="54">
        <f t="shared" ca="1" si="10"/>
        <v>80</v>
      </c>
      <c r="W22" s="54">
        <f t="shared" ca="1" si="10"/>
        <v>69</v>
      </c>
      <c r="X22">
        <f t="shared" si="11"/>
        <v>190</v>
      </c>
    </row>
    <row r="23" spans="1:24" x14ac:dyDescent="0.35">
      <c r="A23" s="14">
        <v>1002</v>
      </c>
      <c r="B23" s="14" t="s">
        <v>17</v>
      </c>
      <c r="C23" s="16">
        <v>33</v>
      </c>
      <c r="D23" s="16" t="str">
        <f t="shared" si="0"/>
        <v>Fail</v>
      </c>
      <c r="E23" s="15">
        <f t="shared" ca="1" si="3"/>
        <v>45758</v>
      </c>
      <c r="G23" s="9" t="s">
        <v>28</v>
      </c>
      <c r="H23" s="10">
        <f>SUMPRODUCT(($B$2:$B$31=H$19)*($C$2:$C$31))</f>
        <v>211</v>
      </c>
      <c r="I23" s="10">
        <f t="shared" ref="I23:Q23" si="15">SUMPRODUCT(($B$2:$B$31=I$19)*($C$2:$C$31))</f>
        <v>212</v>
      </c>
      <c r="J23" s="10">
        <f t="shared" si="15"/>
        <v>183</v>
      </c>
      <c r="K23" s="10">
        <f t="shared" si="15"/>
        <v>190</v>
      </c>
      <c r="L23" s="10">
        <f t="shared" si="15"/>
        <v>176</v>
      </c>
      <c r="M23" s="10">
        <f t="shared" si="15"/>
        <v>50</v>
      </c>
      <c r="N23" s="10">
        <f t="shared" si="15"/>
        <v>236</v>
      </c>
      <c r="O23" s="10">
        <f t="shared" si="15"/>
        <v>157</v>
      </c>
      <c r="P23" s="10">
        <f t="shared" si="15"/>
        <v>186</v>
      </c>
      <c r="Q23" s="10">
        <f t="shared" si="15"/>
        <v>168</v>
      </c>
      <c r="R23" s="59">
        <f>SUM(C2:C31)</f>
        <v>1769</v>
      </c>
      <c r="T23" s="11" t="s">
        <v>20</v>
      </c>
      <c r="U23" s="54">
        <f t="shared" ca="1" si="10"/>
        <v>39</v>
      </c>
      <c r="V23" s="54">
        <f t="shared" ca="1" si="10"/>
        <v>94</v>
      </c>
      <c r="W23" s="54">
        <f t="shared" ca="1" si="10"/>
        <v>43</v>
      </c>
      <c r="X23">
        <f t="shared" si="11"/>
        <v>176</v>
      </c>
    </row>
    <row r="24" spans="1:24" x14ac:dyDescent="0.35">
      <c r="A24" s="14">
        <v>1003</v>
      </c>
      <c r="B24" s="14" t="s">
        <v>18</v>
      </c>
      <c r="C24" s="16">
        <v>82</v>
      </c>
      <c r="D24" s="16" t="str">
        <f t="shared" si="0"/>
        <v>Pass</v>
      </c>
      <c r="E24" s="15">
        <f t="shared" ca="1" si="3"/>
        <v>45758</v>
      </c>
      <c r="T24" s="11" t="s">
        <v>21</v>
      </c>
      <c r="U24" s="54">
        <f t="shared" ca="1" si="10"/>
        <v>12</v>
      </c>
      <c r="V24" s="54">
        <f t="shared" ca="1" si="10"/>
        <v>22</v>
      </c>
      <c r="W24" s="54">
        <f t="shared" ca="1" si="10"/>
        <v>16</v>
      </c>
      <c r="X24">
        <f t="shared" si="11"/>
        <v>50</v>
      </c>
    </row>
    <row r="25" spans="1:24" x14ac:dyDescent="0.35">
      <c r="A25" s="14">
        <v>1004</v>
      </c>
      <c r="B25" s="14" t="s">
        <v>19</v>
      </c>
      <c r="C25" s="16">
        <v>69</v>
      </c>
      <c r="D25" s="16" t="str">
        <f t="shared" si="0"/>
        <v>Pass</v>
      </c>
      <c r="E25" s="15">
        <f t="shared" ca="1" si="3"/>
        <v>45758</v>
      </c>
      <c r="T25" s="11" t="s">
        <v>22</v>
      </c>
      <c r="U25" s="54">
        <f t="shared" ca="1" si="10"/>
        <v>97</v>
      </c>
      <c r="V25" s="54">
        <f t="shared" ca="1" si="10"/>
        <v>98</v>
      </c>
      <c r="W25" s="54">
        <f t="shared" ca="1" si="10"/>
        <v>41</v>
      </c>
      <c r="X25">
        <f t="shared" si="11"/>
        <v>236</v>
      </c>
    </row>
    <row r="26" spans="1:24" x14ac:dyDescent="0.35">
      <c r="A26" s="14">
        <v>1005</v>
      </c>
      <c r="B26" s="14" t="s">
        <v>20</v>
      </c>
      <c r="C26" s="16">
        <v>43</v>
      </c>
      <c r="D26" s="16" t="str">
        <f t="shared" si="0"/>
        <v>Pass</v>
      </c>
      <c r="E26" s="15">
        <f t="shared" ca="1" si="3"/>
        <v>45758</v>
      </c>
      <c r="T26" s="11" t="s">
        <v>23</v>
      </c>
      <c r="U26" s="54">
        <f t="shared" ca="1" si="10"/>
        <v>78</v>
      </c>
      <c r="V26" s="54">
        <f t="shared" ca="1" si="10"/>
        <v>54</v>
      </c>
      <c r="W26" s="54">
        <f t="shared" ca="1" si="10"/>
        <v>25</v>
      </c>
      <c r="X26">
        <f t="shared" si="11"/>
        <v>157</v>
      </c>
    </row>
    <row r="27" spans="1:24" x14ac:dyDescent="0.35">
      <c r="A27" s="14">
        <v>1006</v>
      </c>
      <c r="B27" s="14" t="s">
        <v>21</v>
      </c>
      <c r="C27" s="16">
        <v>16</v>
      </c>
      <c r="D27" s="16" t="str">
        <f t="shared" si="0"/>
        <v>Fail</v>
      </c>
      <c r="E27" s="15">
        <f t="shared" ca="1" si="3"/>
        <v>45758</v>
      </c>
      <c r="T27" s="11" t="s">
        <v>24</v>
      </c>
      <c r="U27" s="54">
        <f t="shared" ca="1" si="10"/>
        <v>30</v>
      </c>
      <c r="V27" s="54">
        <f t="shared" ca="1" si="10"/>
        <v>59</v>
      </c>
      <c r="W27" s="54">
        <f t="shared" ca="1" si="10"/>
        <v>97</v>
      </c>
      <c r="X27">
        <f t="shared" si="11"/>
        <v>186</v>
      </c>
    </row>
    <row r="28" spans="1:24" x14ac:dyDescent="0.35">
      <c r="A28" s="14">
        <v>1007</v>
      </c>
      <c r="B28" s="14" t="s">
        <v>22</v>
      </c>
      <c r="C28" s="16">
        <v>41</v>
      </c>
      <c r="D28" s="16" t="str">
        <f t="shared" si="0"/>
        <v>Pass</v>
      </c>
      <c r="E28" s="15">
        <f t="shared" ca="1" si="3"/>
        <v>45758</v>
      </c>
      <c r="T28" s="13" t="s">
        <v>28</v>
      </c>
      <c r="U28" s="10">
        <f ca="1">SUMPRODUCT(($E$2:$E$31=U$17)*($C$2:$C$31))</f>
        <v>549</v>
      </c>
      <c r="V28" s="10">
        <f t="shared" ref="V28:W28" ca="1" si="16">SUMPRODUCT(($E$2:$E$31=V$17)*($C$2:$C$31))</f>
        <v>715</v>
      </c>
      <c r="W28" s="10">
        <f t="shared" ca="1" si="16"/>
        <v>505</v>
      </c>
      <c r="X28" s="10">
        <f>SUMPRODUCT(C2:C31)</f>
        <v>1769</v>
      </c>
    </row>
    <row r="29" spans="1:24" x14ac:dyDescent="0.35">
      <c r="A29" s="14">
        <v>1008</v>
      </c>
      <c r="B29" s="14" t="s">
        <v>23</v>
      </c>
      <c r="C29" s="16">
        <v>25</v>
      </c>
      <c r="D29" s="16" t="str">
        <f t="shared" si="0"/>
        <v>Fail</v>
      </c>
      <c r="E29" s="15">
        <f t="shared" ca="1" si="3"/>
        <v>45758</v>
      </c>
    </row>
    <row r="30" spans="1:24" x14ac:dyDescent="0.35">
      <c r="A30" s="14">
        <v>1009</v>
      </c>
      <c r="B30" s="14" t="s">
        <v>24</v>
      </c>
      <c r="C30" s="16">
        <v>97</v>
      </c>
      <c r="D30" s="16" t="str">
        <f t="shared" si="0"/>
        <v>Pass</v>
      </c>
      <c r="E30" s="15">
        <f t="shared" ca="1" si="3"/>
        <v>45758</v>
      </c>
    </row>
    <row r="31" spans="1:24" x14ac:dyDescent="0.35">
      <c r="A31" s="14">
        <v>1010</v>
      </c>
      <c r="B31" s="14" t="s">
        <v>25</v>
      </c>
      <c r="C31" s="16">
        <v>75</v>
      </c>
      <c r="D31" s="16" t="str">
        <f t="shared" si="0"/>
        <v>Pass</v>
      </c>
      <c r="E31" s="15">
        <f t="shared" ca="1" si="3"/>
        <v>45758</v>
      </c>
    </row>
  </sheetData>
  <phoneticPr fontId="5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FD96-93D8-4E30-A985-E6653F99632B}">
  <sheetPr codeName="Sheet4"/>
  <dimension ref="A1:P21"/>
  <sheetViews>
    <sheetView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H11" sqref="H11"/>
    </sheetView>
  </sheetViews>
  <sheetFormatPr defaultRowHeight="14.5" x14ac:dyDescent="0.35"/>
  <cols>
    <col min="3" max="5" width="10.08984375" bestFit="1" customWidth="1"/>
    <col min="16" max="16" width="10.08984375" bestFit="1" customWidth="1"/>
  </cols>
  <sheetData>
    <row r="1" spans="1:16" ht="15" thickBot="1" x14ac:dyDescent="0.4">
      <c r="A1" s="51" t="s">
        <v>11</v>
      </c>
      <c r="B1" s="52" t="s">
        <v>12</v>
      </c>
      <c r="C1" s="60" t="s">
        <v>32</v>
      </c>
      <c r="D1" s="60" t="s">
        <v>33</v>
      </c>
      <c r="E1" s="60" t="s">
        <v>34</v>
      </c>
      <c r="F1" s="53" t="s">
        <v>31</v>
      </c>
      <c r="K1" t="s">
        <v>39</v>
      </c>
    </row>
    <row r="2" spans="1:16" x14ac:dyDescent="0.35">
      <c r="A2" s="24">
        <v>1001</v>
      </c>
      <c r="B2" s="48" t="s">
        <v>16</v>
      </c>
      <c r="C2" s="39">
        <v>83</v>
      </c>
      <c r="D2" s="25">
        <v>43</v>
      </c>
      <c r="E2" s="25">
        <v>79</v>
      </c>
      <c r="F2" s="26" t="s">
        <v>35</v>
      </c>
      <c r="K2" t="s">
        <v>37</v>
      </c>
    </row>
    <row r="3" spans="1:16" x14ac:dyDescent="0.35">
      <c r="A3" s="27">
        <v>1002</v>
      </c>
      <c r="B3" s="49" t="s">
        <v>17</v>
      </c>
      <c r="C3" s="40">
        <v>72</v>
      </c>
      <c r="D3" s="16">
        <v>31</v>
      </c>
      <c r="E3" s="16">
        <v>37</v>
      </c>
      <c r="F3" s="28" t="s">
        <v>35</v>
      </c>
      <c r="K3" t="s">
        <v>53</v>
      </c>
    </row>
    <row r="4" spans="1:16" x14ac:dyDescent="0.35">
      <c r="A4" s="27">
        <v>1003</v>
      </c>
      <c r="B4" s="49" t="s">
        <v>18</v>
      </c>
      <c r="C4" s="40">
        <v>76</v>
      </c>
      <c r="D4" s="16">
        <v>6</v>
      </c>
      <c r="E4" s="16">
        <v>55</v>
      </c>
      <c r="F4" s="28" t="s">
        <v>35</v>
      </c>
      <c r="J4" s="15" t="s">
        <v>31</v>
      </c>
      <c r="K4" s="19" t="s">
        <v>36</v>
      </c>
      <c r="M4" t="b">
        <f>K1=K2</f>
        <v>0</v>
      </c>
      <c r="O4" s="15" t="s">
        <v>31</v>
      </c>
      <c r="P4" s="61" t="s">
        <v>36</v>
      </c>
    </row>
    <row r="5" spans="1:16" x14ac:dyDescent="0.35">
      <c r="A5" s="27">
        <v>1004</v>
      </c>
      <c r="B5" s="49" t="s">
        <v>19</v>
      </c>
      <c r="C5" s="41">
        <v>56</v>
      </c>
      <c r="D5" s="17">
        <v>87</v>
      </c>
      <c r="E5" s="17">
        <v>76</v>
      </c>
      <c r="F5" s="28" t="s">
        <v>35</v>
      </c>
      <c r="J5" s="14" t="s">
        <v>11</v>
      </c>
      <c r="K5" s="18">
        <v>1004</v>
      </c>
      <c r="O5" s="14" t="s">
        <v>11</v>
      </c>
      <c r="P5" s="14">
        <v>1005</v>
      </c>
    </row>
    <row r="6" spans="1:16" x14ac:dyDescent="0.35">
      <c r="A6" s="29">
        <v>1005</v>
      </c>
      <c r="B6" s="49" t="s">
        <v>20</v>
      </c>
      <c r="C6" s="42">
        <v>35</v>
      </c>
      <c r="D6" s="23">
        <v>13</v>
      </c>
      <c r="E6" s="23">
        <v>20</v>
      </c>
      <c r="F6" s="28" t="s">
        <v>35</v>
      </c>
      <c r="J6" s="14" t="s">
        <v>12</v>
      </c>
      <c r="K6" s="14" t="str">
        <f>INDEX($B$2:$B$11,MATCH(K5,A2:A11,0))</f>
        <v>Ram4</v>
      </c>
      <c r="O6" s="14" t="s">
        <v>12</v>
      </c>
      <c r="P6" s="14" t="str">
        <f>VLOOKUP(P5,A1:B11,2,0)</f>
        <v>Ram5</v>
      </c>
    </row>
    <row r="7" spans="1:16" x14ac:dyDescent="0.35">
      <c r="A7" s="27">
        <v>1006</v>
      </c>
      <c r="B7" s="49" t="s">
        <v>21</v>
      </c>
      <c r="C7" s="40">
        <v>90</v>
      </c>
      <c r="D7" s="16">
        <v>13</v>
      </c>
      <c r="E7" s="16">
        <v>80</v>
      </c>
      <c r="F7" s="28" t="s">
        <v>35</v>
      </c>
      <c r="J7" s="15" t="s">
        <v>32</v>
      </c>
      <c r="K7" s="16">
        <f>SUMPRODUCT(($F$2:$F$21=$K$4)*($A$2:$A$21=$K$5)*($C$1:$E$1=$J7)*($C$2:$E$21))</f>
        <v>12</v>
      </c>
      <c r="L7">
        <f>SUMPRODUCT(($A$2:$A$21=$K$5)*($F$2:$F$21=$K$4)*($C$1:$E$1=$J7)*($C$2:$E$21))</f>
        <v>12</v>
      </c>
      <c r="M7">
        <f>SUMIFS(C$2:C$21,$A$2:$A$21,$K$5,$F$2:$F$21,$K$4)</f>
        <v>12</v>
      </c>
      <c r="O7" s="15" t="s">
        <v>32</v>
      </c>
      <c r="P7" s="16">
        <f>SUMPRODUCT(($A$2:$A$21=$P$5)*($F$2:$F$21=$P$4)*($C$1:$E$1=$O7)*($C$2:$E$21))</f>
        <v>79</v>
      </c>
    </row>
    <row r="8" spans="1:16" x14ac:dyDescent="0.35">
      <c r="A8" s="27">
        <v>1007</v>
      </c>
      <c r="B8" s="49" t="s">
        <v>22</v>
      </c>
      <c r="C8" s="40">
        <v>83</v>
      </c>
      <c r="D8" s="16">
        <v>23</v>
      </c>
      <c r="E8" s="16">
        <v>87</v>
      </c>
      <c r="F8" s="28" t="s">
        <v>35</v>
      </c>
      <c r="J8" s="15" t="s">
        <v>33</v>
      </c>
      <c r="K8" s="16">
        <f t="shared" ref="K8:K9" si="0">SUMPRODUCT(($F$2:$F$21=$K$4)*($A$2:$A$21=$K$5)*($C$1:$E$1=$J8)*($C$2:$E$21))</f>
        <v>33</v>
      </c>
      <c r="L8">
        <f t="shared" ref="L8:L9" si="1">SUMPRODUCT(($A$2:$A$21=$K$5)*($F$2:$F$21=$K$4)*($C$1:$E$1=$J8)*($C$2:$E$21))</f>
        <v>33</v>
      </c>
      <c r="M8">
        <f>SUMIFS(D$2:D$21,$A$2:$A$21,$K$5,$F$2:$F$21,$K$4)</f>
        <v>33</v>
      </c>
      <c r="O8" s="15" t="s">
        <v>33</v>
      </c>
      <c r="P8" s="16">
        <f t="shared" ref="P8:P9" si="2">SUMPRODUCT(($A$2:$A$21=$P$5)*($F$2:$F$21=$P$4)*($C$1:$E$1=$O8)*($C$2:$E$21))</f>
        <v>54</v>
      </c>
    </row>
    <row r="9" spans="1:16" x14ac:dyDescent="0.35">
      <c r="A9" s="27">
        <v>1008</v>
      </c>
      <c r="B9" s="49" t="s">
        <v>23</v>
      </c>
      <c r="C9" s="40">
        <v>63</v>
      </c>
      <c r="D9" s="16">
        <v>21</v>
      </c>
      <c r="E9" s="16">
        <v>23</v>
      </c>
      <c r="F9" s="28" t="s">
        <v>35</v>
      </c>
      <c r="J9" s="15" t="s">
        <v>34</v>
      </c>
      <c r="K9" s="16">
        <f t="shared" si="0"/>
        <v>44</v>
      </c>
      <c r="L9">
        <f t="shared" si="1"/>
        <v>44</v>
      </c>
      <c r="M9">
        <f>SUMIFS(E$2:E$21,$A$2:$A$21,$K$5,$F$2:$F$21,$K$4)</f>
        <v>44</v>
      </c>
      <c r="O9" s="15" t="s">
        <v>34</v>
      </c>
      <c r="P9" s="16">
        <f t="shared" si="2"/>
        <v>27</v>
      </c>
    </row>
    <row r="10" spans="1:16" x14ac:dyDescent="0.35">
      <c r="A10" s="27">
        <v>1009</v>
      </c>
      <c r="B10" s="49" t="s">
        <v>24</v>
      </c>
      <c r="C10" s="40">
        <v>19</v>
      </c>
      <c r="D10" s="16">
        <v>50</v>
      </c>
      <c r="E10" s="16">
        <v>21</v>
      </c>
      <c r="F10" s="28" t="s">
        <v>35</v>
      </c>
    </row>
    <row r="11" spans="1:16" ht="15" thickBot="1" x14ac:dyDescent="0.4">
      <c r="A11" s="30">
        <v>1010</v>
      </c>
      <c r="B11" s="50" t="s">
        <v>25</v>
      </c>
      <c r="C11" s="44">
        <v>44</v>
      </c>
      <c r="D11" s="31">
        <v>43</v>
      </c>
      <c r="E11" s="31">
        <v>56</v>
      </c>
      <c r="F11" s="32" t="s">
        <v>35</v>
      </c>
    </row>
    <row r="12" spans="1:16" x14ac:dyDescent="0.35">
      <c r="A12" s="33">
        <v>1001</v>
      </c>
      <c r="B12" s="45" t="s">
        <v>16</v>
      </c>
      <c r="C12" s="39">
        <v>10</v>
      </c>
      <c r="D12" s="25">
        <v>56</v>
      </c>
      <c r="E12" s="25">
        <v>85</v>
      </c>
      <c r="F12" s="34" t="s">
        <v>36</v>
      </c>
      <c r="J12" s="15" t="s">
        <v>31</v>
      </c>
      <c r="K12" s="19" t="s">
        <v>36</v>
      </c>
    </row>
    <row r="13" spans="1:16" x14ac:dyDescent="0.35">
      <c r="A13" s="35">
        <v>1002</v>
      </c>
      <c r="B13" s="46" t="s">
        <v>17</v>
      </c>
      <c r="C13" s="40">
        <v>95</v>
      </c>
      <c r="D13" s="16">
        <v>10</v>
      </c>
      <c r="E13" s="16">
        <v>9</v>
      </c>
      <c r="F13" s="36" t="s">
        <v>36</v>
      </c>
      <c r="J13" s="14" t="s">
        <v>11</v>
      </c>
      <c r="K13" s="18">
        <v>1005</v>
      </c>
      <c r="P13" t="s">
        <v>45</v>
      </c>
    </row>
    <row r="14" spans="1:16" x14ac:dyDescent="0.35">
      <c r="A14" s="35">
        <v>1003</v>
      </c>
      <c r="B14" s="46" t="s">
        <v>18</v>
      </c>
      <c r="C14" s="40">
        <v>81</v>
      </c>
      <c r="D14" s="16">
        <v>83</v>
      </c>
      <c r="E14" s="16">
        <v>16</v>
      </c>
      <c r="F14" s="36" t="s">
        <v>36</v>
      </c>
      <c r="J14" s="14" t="s">
        <v>12</v>
      </c>
      <c r="K14" s="14" t="str">
        <f>VLOOKUP(K13,A1:B11,2,0)</f>
        <v>Ram5</v>
      </c>
      <c r="P14" t="s">
        <v>44</v>
      </c>
    </row>
    <row r="15" spans="1:16" x14ac:dyDescent="0.35">
      <c r="A15" s="35">
        <v>1004</v>
      </c>
      <c r="B15" s="46" t="s">
        <v>19</v>
      </c>
      <c r="C15" s="41">
        <v>12</v>
      </c>
      <c r="D15" s="17">
        <v>33</v>
      </c>
      <c r="E15" s="17">
        <v>44</v>
      </c>
      <c r="F15" s="36" t="s">
        <v>36</v>
      </c>
      <c r="J15" s="15" t="s">
        <v>32</v>
      </c>
      <c r="K15" s="22">
        <f>SUMPRODUCT(($F$2:$F$21=$K$12)*($A$2:$A$21=$K$13)*($C$1:$E$1=$J15)*($C$2:$E$21))</f>
        <v>79</v>
      </c>
    </row>
    <row r="16" spans="1:16" x14ac:dyDescent="0.35">
      <c r="A16" s="29">
        <v>1005</v>
      </c>
      <c r="B16" s="46" t="s">
        <v>20</v>
      </c>
      <c r="C16" s="42">
        <v>79</v>
      </c>
      <c r="D16" s="23">
        <v>54</v>
      </c>
      <c r="E16" s="23">
        <v>27</v>
      </c>
      <c r="F16" s="36" t="s">
        <v>36</v>
      </c>
      <c r="J16" s="15" t="s">
        <v>33</v>
      </c>
      <c r="K16" s="22">
        <f t="shared" ref="K16:K17" si="3">SUMPRODUCT(($F$2:$F$21=$K$12)*($A$2:$A$21=$K$13)*($C$1:$E$1=$J16)*($C$2:$E$21))</f>
        <v>54</v>
      </c>
    </row>
    <row r="17" spans="1:11" x14ac:dyDescent="0.35">
      <c r="A17" s="35">
        <v>1006</v>
      </c>
      <c r="B17" s="46" t="s">
        <v>21</v>
      </c>
      <c r="C17" s="43">
        <v>98</v>
      </c>
      <c r="D17" s="20">
        <v>99</v>
      </c>
      <c r="E17" s="20">
        <v>56</v>
      </c>
      <c r="F17" s="36" t="s">
        <v>36</v>
      </c>
      <c r="J17" s="15" t="s">
        <v>34</v>
      </c>
      <c r="K17" s="22">
        <f t="shared" si="3"/>
        <v>27</v>
      </c>
    </row>
    <row r="18" spans="1:11" x14ac:dyDescent="0.35">
      <c r="A18" s="35">
        <v>1007</v>
      </c>
      <c r="B18" s="46" t="s">
        <v>22</v>
      </c>
      <c r="C18" s="40">
        <v>82</v>
      </c>
      <c r="D18" s="16">
        <v>100</v>
      </c>
      <c r="E18" s="16">
        <v>83</v>
      </c>
      <c r="F18" s="36" t="s">
        <v>36</v>
      </c>
    </row>
    <row r="19" spans="1:11" x14ac:dyDescent="0.35">
      <c r="A19" s="35">
        <v>1008</v>
      </c>
      <c r="B19" s="46" t="s">
        <v>23</v>
      </c>
      <c r="C19" s="40">
        <v>79</v>
      </c>
      <c r="D19" s="16">
        <v>32</v>
      </c>
      <c r="E19" s="16">
        <v>29</v>
      </c>
      <c r="F19" s="36" t="s">
        <v>36</v>
      </c>
      <c r="K19" t="s">
        <v>38</v>
      </c>
    </row>
    <row r="20" spans="1:11" x14ac:dyDescent="0.35">
      <c r="A20" s="35">
        <v>1009</v>
      </c>
      <c r="B20" s="46" t="s">
        <v>24</v>
      </c>
      <c r="C20" s="40">
        <v>24</v>
      </c>
      <c r="D20" s="16">
        <v>51</v>
      </c>
      <c r="E20" s="16">
        <v>92</v>
      </c>
      <c r="F20" s="36" t="s">
        <v>36</v>
      </c>
    </row>
    <row r="21" spans="1:11" ht="15" thickBot="1" x14ac:dyDescent="0.4">
      <c r="A21" s="37">
        <v>1010</v>
      </c>
      <c r="B21" s="47" t="s">
        <v>25</v>
      </c>
      <c r="C21" s="44">
        <v>4</v>
      </c>
      <c r="D21" s="31">
        <v>66</v>
      </c>
      <c r="E21" s="31">
        <v>1</v>
      </c>
      <c r="F21" s="38" t="s">
        <v>36</v>
      </c>
    </row>
  </sheetData>
  <autoFilter ref="A1:F21" xr:uid="{DA5FFD96-93D8-4E30-A985-E6653F99632B}"/>
  <dataValidations count="3">
    <dataValidation type="list" allowBlank="1" showInputMessage="1" showErrorMessage="1" sqref="K5 K13" xr:uid="{F69FC33F-6C3A-459A-9A15-766EB851C396}">
      <formula1>$A$2:$A$11</formula1>
    </dataValidation>
    <dataValidation type="list" allowBlank="1" showInputMessage="1" showErrorMessage="1" sqref="K4 K12" xr:uid="{A22C7197-C149-4AF3-A939-411D15F4C718}">
      <formula1>$F$11:$F$12</formula1>
    </dataValidation>
    <dataValidation type="list" allowBlank="1" showInputMessage="1" showErrorMessage="1" sqref="P4" xr:uid="{2A39C006-9D90-4B89-9FD8-13E1E5B3F2E1}">
      <formula1>"Full year,Half year"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1EE6-187B-4103-95A0-91BEC27D13AF}">
  <sheetPr codeName="Sheet5"/>
  <dimension ref="A1:J15"/>
  <sheetViews>
    <sheetView workbookViewId="0">
      <selection activeCell="I7" sqref="I7"/>
    </sheetView>
  </sheetViews>
  <sheetFormatPr defaultRowHeight="14.5" x14ac:dyDescent="0.35"/>
  <cols>
    <col min="8" max="8" width="10.1796875" bestFit="1" customWidth="1"/>
    <col min="10" max="10" width="13.26953125" bestFit="1" customWidth="1"/>
  </cols>
  <sheetData>
    <row r="1" spans="1:10" ht="15" thickBot="1" x14ac:dyDescent="0.4">
      <c r="A1" s="51" t="s">
        <v>11</v>
      </c>
      <c r="B1" s="52" t="s">
        <v>12</v>
      </c>
      <c r="C1" s="60" t="s">
        <v>32</v>
      </c>
      <c r="D1" s="60" t="s">
        <v>33</v>
      </c>
      <c r="E1" s="60" t="s">
        <v>34</v>
      </c>
      <c r="F1" s="60" t="s">
        <v>14</v>
      </c>
      <c r="G1" s="60" t="s">
        <v>47</v>
      </c>
      <c r="H1" s="60" t="s">
        <v>48</v>
      </c>
      <c r="I1" s="60" t="s">
        <v>49</v>
      </c>
      <c r="J1" s="60" t="s">
        <v>50</v>
      </c>
    </row>
    <row r="2" spans="1:10" ht="15" thickBot="1" x14ac:dyDescent="0.4">
      <c r="A2" s="62">
        <v>1001</v>
      </c>
      <c r="B2" s="63" t="s">
        <v>16</v>
      </c>
      <c r="C2" s="71">
        <v>83</v>
      </c>
      <c r="D2" s="72">
        <v>43</v>
      </c>
      <c r="E2" s="72">
        <v>79</v>
      </c>
      <c r="F2" s="25" t="str">
        <f>IF(C2&gt;34,IF(D2&gt;34,IF(E2&gt;34,"Pass","FAIL"),"Fail"),"Fail")</f>
        <v>Pass</v>
      </c>
      <c r="G2" s="72" t="b">
        <f>AND(C2&gt;34,D2&gt;34,E2&gt;34)</f>
        <v>1</v>
      </c>
      <c r="H2" s="73" t="str">
        <f>IF(AND(C2&gt;34,D2&gt;34,E2&gt;34),"Pass","Fail")</f>
        <v>Pass</v>
      </c>
      <c r="I2" t="b">
        <f>OR(C2&gt;34,D2&gt;34,E2&gt;34)</f>
        <v>1</v>
      </c>
      <c r="J2" t="str">
        <f>IF(OR(C2&gt;34,D2&gt;34,E2&gt;34),"1 or more pass","All Fail")</f>
        <v>1 or more pass</v>
      </c>
    </row>
    <row r="3" spans="1:10" ht="15" thickBot="1" x14ac:dyDescent="0.4">
      <c r="A3" s="64">
        <v>1002</v>
      </c>
      <c r="B3" s="65" t="s">
        <v>17</v>
      </c>
      <c r="C3" s="40">
        <v>72</v>
      </c>
      <c r="D3" s="16">
        <v>31</v>
      </c>
      <c r="E3" s="16">
        <v>37</v>
      </c>
      <c r="F3" s="25" t="str">
        <f t="shared" ref="F3:F11" si="0">IF(C3&gt;34,IF(D3&gt;34,IF(E3&gt;34,"Pass","FAIL"),"Fail"),"Fail")</f>
        <v>Fail</v>
      </c>
      <c r="G3" s="25" t="b">
        <f t="shared" ref="G3:G11" si="1">AND(C3&gt;34,D3&gt;34,E3&gt;34)</f>
        <v>0</v>
      </c>
      <c r="H3" s="73" t="str">
        <f t="shared" ref="H3:H11" si="2">IF(AND(C3&gt;34,D3&gt;34,E3&gt;34),"Pass","Fail")</f>
        <v>Fail</v>
      </c>
      <c r="I3" t="b">
        <f t="shared" ref="I3:I11" si="3">OR(C3&gt;34,D3&gt;34,E3&gt;34)</f>
        <v>1</v>
      </c>
      <c r="J3" t="str">
        <f t="shared" ref="J3:J11" si="4">IF(OR(C3&gt;34,D3&gt;34,E3&gt;34),"1 or more pass","All Fail")</f>
        <v>1 or more pass</v>
      </c>
    </row>
    <row r="4" spans="1:10" ht="15" thickBot="1" x14ac:dyDescent="0.4">
      <c r="A4" s="64">
        <v>1003</v>
      </c>
      <c r="B4" s="65" t="s">
        <v>18</v>
      </c>
      <c r="C4" s="40">
        <v>76</v>
      </c>
      <c r="D4" s="16">
        <v>6</v>
      </c>
      <c r="E4" s="16">
        <v>55</v>
      </c>
      <c r="F4" s="25" t="str">
        <f t="shared" si="0"/>
        <v>Fail</v>
      </c>
      <c r="G4" s="25" t="b">
        <f t="shared" si="1"/>
        <v>0</v>
      </c>
      <c r="H4" s="73" t="str">
        <f t="shared" si="2"/>
        <v>Fail</v>
      </c>
      <c r="I4" t="b">
        <f t="shared" si="3"/>
        <v>1</v>
      </c>
      <c r="J4" t="str">
        <f t="shared" si="4"/>
        <v>1 or more pass</v>
      </c>
    </row>
    <row r="5" spans="1:10" ht="15" thickBot="1" x14ac:dyDescent="0.4">
      <c r="A5" s="64">
        <v>1004</v>
      </c>
      <c r="B5" s="65" t="s">
        <v>19</v>
      </c>
      <c r="C5" s="41">
        <v>56</v>
      </c>
      <c r="D5" s="17">
        <v>87</v>
      </c>
      <c r="E5" s="17">
        <v>76</v>
      </c>
      <c r="F5" s="25" t="str">
        <f t="shared" si="0"/>
        <v>Pass</v>
      </c>
      <c r="G5" s="72" t="b">
        <f t="shared" si="1"/>
        <v>1</v>
      </c>
      <c r="H5" s="73" t="str">
        <f t="shared" si="2"/>
        <v>Pass</v>
      </c>
      <c r="I5" t="b">
        <f t="shared" si="3"/>
        <v>1</v>
      </c>
      <c r="J5" t="str">
        <f t="shared" si="4"/>
        <v>1 or more pass</v>
      </c>
    </row>
    <row r="6" spans="1:10" ht="15" thickBot="1" x14ac:dyDescent="0.4">
      <c r="A6" s="66">
        <v>1005</v>
      </c>
      <c r="B6" s="65" t="s">
        <v>20</v>
      </c>
      <c r="C6" s="42">
        <v>35</v>
      </c>
      <c r="D6" s="23">
        <v>13</v>
      </c>
      <c r="E6" s="23">
        <v>20</v>
      </c>
      <c r="F6" s="25" t="str">
        <f t="shared" si="0"/>
        <v>Fail</v>
      </c>
      <c r="G6" s="25" t="b">
        <f t="shared" si="1"/>
        <v>0</v>
      </c>
      <c r="H6" s="73" t="str">
        <f t="shared" si="2"/>
        <v>Fail</v>
      </c>
      <c r="I6" t="b">
        <f t="shared" si="3"/>
        <v>1</v>
      </c>
      <c r="J6" t="str">
        <f t="shared" si="4"/>
        <v>1 or more pass</v>
      </c>
    </row>
    <row r="7" spans="1:10" ht="15" thickBot="1" x14ac:dyDescent="0.4">
      <c r="A7" s="64">
        <v>1006</v>
      </c>
      <c r="B7" s="65" t="s">
        <v>21</v>
      </c>
      <c r="C7" s="40">
        <v>90</v>
      </c>
      <c r="D7" s="16">
        <v>13</v>
      </c>
      <c r="E7" s="16">
        <v>80</v>
      </c>
      <c r="F7" s="25" t="str">
        <f t="shared" si="0"/>
        <v>Fail</v>
      </c>
      <c r="G7" s="25" t="b">
        <f t="shared" si="1"/>
        <v>0</v>
      </c>
      <c r="H7" s="73" t="str">
        <f t="shared" si="2"/>
        <v>Fail</v>
      </c>
      <c r="I7" t="b">
        <f t="shared" si="3"/>
        <v>1</v>
      </c>
      <c r="J7" t="str">
        <f t="shared" si="4"/>
        <v>1 or more pass</v>
      </c>
    </row>
    <row r="8" spans="1:10" ht="15" thickBot="1" x14ac:dyDescent="0.4">
      <c r="A8" s="64">
        <v>1007</v>
      </c>
      <c r="B8" s="65" t="s">
        <v>22</v>
      </c>
      <c r="C8" s="40">
        <v>83</v>
      </c>
      <c r="D8" s="40">
        <v>83</v>
      </c>
      <c r="E8" s="16">
        <v>22</v>
      </c>
      <c r="F8" s="25" t="str">
        <f t="shared" si="0"/>
        <v>FAIL</v>
      </c>
      <c r="G8" s="25" t="b">
        <f t="shared" si="1"/>
        <v>0</v>
      </c>
      <c r="H8" s="73" t="str">
        <f t="shared" si="2"/>
        <v>Fail</v>
      </c>
      <c r="I8" t="b">
        <f t="shared" si="3"/>
        <v>1</v>
      </c>
      <c r="J8" t="str">
        <f t="shared" si="4"/>
        <v>1 or more pass</v>
      </c>
    </row>
    <row r="9" spans="1:10" ht="15" thickBot="1" x14ac:dyDescent="0.4">
      <c r="A9" s="64">
        <v>1008</v>
      </c>
      <c r="B9" s="65" t="s">
        <v>23</v>
      </c>
      <c r="C9" s="40">
        <v>0</v>
      </c>
      <c r="D9" s="40">
        <v>0</v>
      </c>
      <c r="E9" s="40">
        <v>0</v>
      </c>
      <c r="F9" s="25" t="str">
        <f t="shared" si="0"/>
        <v>Fail</v>
      </c>
      <c r="G9" s="25" t="b">
        <f t="shared" si="1"/>
        <v>0</v>
      </c>
      <c r="H9" s="73" t="str">
        <f t="shared" si="2"/>
        <v>Fail</v>
      </c>
      <c r="I9" s="1" t="b">
        <f t="shared" si="3"/>
        <v>0</v>
      </c>
      <c r="J9" t="str">
        <f t="shared" si="4"/>
        <v>All Fail</v>
      </c>
    </row>
    <row r="10" spans="1:10" ht="15" thickBot="1" x14ac:dyDescent="0.4">
      <c r="A10" s="64">
        <v>1009</v>
      </c>
      <c r="B10" s="65" t="s">
        <v>24</v>
      </c>
      <c r="C10" s="40">
        <v>19</v>
      </c>
      <c r="D10" s="40">
        <v>19</v>
      </c>
      <c r="E10" s="16">
        <v>21</v>
      </c>
      <c r="F10" s="25" t="str">
        <f t="shared" si="0"/>
        <v>Fail</v>
      </c>
      <c r="G10" s="25" t="b">
        <f t="shared" si="1"/>
        <v>0</v>
      </c>
      <c r="H10" s="73" t="str">
        <f t="shared" si="2"/>
        <v>Fail</v>
      </c>
      <c r="I10" t="b">
        <f t="shared" si="3"/>
        <v>0</v>
      </c>
      <c r="J10" t="str">
        <f t="shared" si="4"/>
        <v>All Fail</v>
      </c>
    </row>
    <row r="11" spans="1:10" ht="15" thickBot="1" x14ac:dyDescent="0.4">
      <c r="A11" s="67">
        <v>1010</v>
      </c>
      <c r="B11" s="68" t="s">
        <v>25</v>
      </c>
      <c r="C11" s="69">
        <v>44</v>
      </c>
      <c r="D11" s="70">
        <v>43</v>
      </c>
      <c r="E11" s="70">
        <v>56</v>
      </c>
      <c r="F11" s="25" t="str">
        <f t="shared" si="0"/>
        <v>Pass</v>
      </c>
      <c r="G11" s="72" t="b">
        <f t="shared" si="1"/>
        <v>1</v>
      </c>
      <c r="H11" s="73" t="str">
        <f t="shared" si="2"/>
        <v>Pass</v>
      </c>
      <c r="I11" t="b">
        <f t="shared" si="3"/>
        <v>1</v>
      </c>
      <c r="J11" t="str">
        <f t="shared" si="4"/>
        <v>1 or more pass</v>
      </c>
    </row>
    <row r="15" spans="1:10" x14ac:dyDescent="0.35">
      <c r="F15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Sumprodcut</vt:lpstr>
      <vt:lpstr>Sumprod with condtion</vt:lpstr>
      <vt:lpstr>Home work</vt:lpstr>
      <vt:lpstr>Advance Sumproduct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2023-12-01T15:01:45Z</dcterms:created>
  <dcterms:modified xsi:type="dcterms:W3CDTF">2025-04-09T15:35:17Z</dcterms:modified>
</cp:coreProperties>
</file>