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B6E2161F-5970-46E8-A74C-DC77DDDD2A58}" xr6:coauthVersionLast="47" xr6:coauthVersionMax="47" xr10:uidLastSave="{00000000-0000-0000-0000-000000000000}"/>
  <bookViews>
    <workbookView xWindow="-108" yWindow="-108" windowWidth="23256" windowHeight="12456" activeTab="1" xr2:uid="{8DA10ABC-60EA-4728-ACCB-813870E49DA3}"/>
  </bookViews>
  <sheets>
    <sheet name="sumifs" sheetId="1" r:id="rId1"/>
    <sheet name="Sheet3" sheetId="3" r:id="rId2"/>
  </sheets>
  <calcPr calcId="191029"/>
  <pivotCaches>
    <pivotCache cacheId="1" r:id="rId3"/>
    <pivotCache cacheId="2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3" l="1"/>
  <c r="L33" i="3"/>
  <c r="Q13" i="3"/>
  <c r="Q12" i="3"/>
  <c r="Q11" i="3"/>
  <c r="D51" i="3" l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E26" i="3" s="1"/>
  <c r="E36" i="3" s="1"/>
  <c r="E46" i="3" s="1"/>
  <c r="D16" i="3"/>
  <c r="D15" i="3"/>
  <c r="D14" i="3"/>
  <c r="D13" i="3"/>
  <c r="D12" i="3"/>
  <c r="E11" i="3"/>
  <c r="E21" i="3" s="1"/>
  <c r="E31" i="3" s="1"/>
  <c r="E41" i="3" s="1"/>
  <c r="E51" i="3" s="1"/>
  <c r="D11" i="3"/>
  <c r="E10" i="3"/>
  <c r="E20" i="3" s="1"/>
  <c r="E30" i="3" s="1"/>
  <c r="E40" i="3" s="1"/>
  <c r="E50" i="3" s="1"/>
  <c r="D10" i="3"/>
  <c r="E9" i="3"/>
  <c r="E19" i="3" s="1"/>
  <c r="E29" i="3" s="1"/>
  <c r="E39" i="3" s="1"/>
  <c r="E49" i="3" s="1"/>
  <c r="D9" i="3"/>
  <c r="E8" i="3"/>
  <c r="E18" i="3" s="1"/>
  <c r="E28" i="3" s="1"/>
  <c r="E38" i="3" s="1"/>
  <c r="E48" i="3" s="1"/>
  <c r="D8" i="3"/>
  <c r="E7" i="3"/>
  <c r="E17" i="3" s="1"/>
  <c r="E27" i="3" s="1"/>
  <c r="E37" i="3" s="1"/>
  <c r="E47" i="3" s="1"/>
  <c r="D7" i="3"/>
  <c r="E6" i="3"/>
  <c r="D6" i="3"/>
  <c r="E5" i="3"/>
  <c r="D5" i="3"/>
  <c r="E4" i="3"/>
  <c r="E14" i="3" s="1"/>
  <c r="E24" i="3" s="1"/>
  <c r="E34" i="3" s="1"/>
  <c r="E44" i="3" s="1"/>
  <c r="D4" i="3"/>
  <c r="E3" i="3"/>
  <c r="E13" i="3" s="1"/>
  <c r="E23" i="3" s="1"/>
  <c r="E33" i="3" s="1"/>
  <c r="E43" i="3" s="1"/>
  <c r="D3" i="3"/>
  <c r="E2" i="3"/>
  <c r="D2" i="3"/>
  <c r="G35" i="1"/>
  <c r="G29" i="1"/>
  <c r="G30" i="1"/>
  <c r="G31" i="1"/>
  <c r="G32" i="1"/>
  <c r="G33" i="1"/>
  <c r="G34" i="1"/>
  <c r="G28" i="1"/>
  <c r="H27" i="1"/>
  <c r="H29" i="1" s="1"/>
  <c r="H31" i="1" s="1"/>
  <c r="H33" i="1" s="1"/>
  <c r="H35" i="1" s="1"/>
  <c r="H26" i="1"/>
  <c r="H28" i="1" s="1"/>
  <c r="H30" i="1" s="1"/>
  <c r="H32" i="1" s="1"/>
  <c r="H34" i="1" s="1"/>
  <c r="P6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1" i="1"/>
  <c r="E21" i="1" s="1"/>
  <c r="E31" i="1" s="1"/>
  <c r="E41" i="1" s="1"/>
  <c r="E51" i="1" s="1"/>
  <c r="D11" i="1"/>
  <c r="E10" i="1"/>
  <c r="E20" i="1" s="1"/>
  <c r="E30" i="1" s="1"/>
  <c r="E40" i="1" s="1"/>
  <c r="E50" i="1" s="1"/>
  <c r="D10" i="1"/>
  <c r="E9" i="1"/>
  <c r="E19" i="1" s="1"/>
  <c r="E29" i="1" s="1"/>
  <c r="E39" i="1" s="1"/>
  <c r="E49" i="1" s="1"/>
  <c r="D9" i="1"/>
  <c r="E8" i="1"/>
  <c r="E18" i="1" s="1"/>
  <c r="E28" i="1" s="1"/>
  <c r="E38" i="1" s="1"/>
  <c r="E48" i="1" s="1"/>
  <c r="D8" i="1"/>
  <c r="E7" i="1"/>
  <c r="E17" i="1" s="1"/>
  <c r="E27" i="1" s="1"/>
  <c r="E37" i="1" s="1"/>
  <c r="E47" i="1" s="1"/>
  <c r="D7" i="1"/>
  <c r="E6" i="1"/>
  <c r="E16" i="1" s="1"/>
  <c r="E26" i="1" s="1"/>
  <c r="E36" i="1" s="1"/>
  <c r="E46" i="1" s="1"/>
  <c r="D6" i="1"/>
  <c r="E5" i="1"/>
  <c r="E15" i="1" s="1"/>
  <c r="E25" i="1" s="1"/>
  <c r="E35" i="1" s="1"/>
  <c r="E45" i="1" s="1"/>
  <c r="D5" i="1"/>
  <c r="E4" i="1"/>
  <c r="E14" i="1" s="1"/>
  <c r="E24" i="1" s="1"/>
  <c r="E34" i="1" s="1"/>
  <c r="E44" i="1" s="1"/>
  <c r="D4" i="1"/>
  <c r="E3" i="1"/>
  <c r="E13" i="1" s="1"/>
  <c r="E23" i="1" s="1"/>
  <c r="E33" i="1" s="1"/>
  <c r="E43" i="1" s="1"/>
  <c r="D3" i="1"/>
  <c r="H11" i="1" s="1"/>
  <c r="E2" i="1"/>
  <c r="E12" i="1" s="1"/>
  <c r="E22" i="1" s="1"/>
  <c r="E32" i="1" s="1"/>
  <c r="E42" i="1" s="1"/>
  <c r="D2" i="1"/>
  <c r="E12" i="3" l="1"/>
  <c r="E22" i="3" s="1"/>
  <c r="E32" i="3" s="1"/>
  <c r="E42" i="3" s="1"/>
  <c r="L12" i="3"/>
  <c r="E15" i="3"/>
  <c r="E25" i="3" s="1"/>
  <c r="E35" i="3" s="1"/>
  <c r="E45" i="3" s="1"/>
  <c r="I28" i="1"/>
  <c r="I35" i="1"/>
  <c r="I33" i="1"/>
  <c r="I32" i="1"/>
  <c r="I31" i="1"/>
  <c r="I27" i="1"/>
  <c r="I30" i="1"/>
  <c r="I34" i="1"/>
  <c r="I29" i="1"/>
  <c r="I26" i="1"/>
  <c r="H20" i="1"/>
  <c r="H23" i="1"/>
  <c r="H15" i="1"/>
  <c r="H21" i="1"/>
  <c r="H16" i="1"/>
  <c r="H7" i="1"/>
  <c r="H10" i="1"/>
  <c r="H13" i="1" s="1"/>
  <c r="I8" i="1"/>
  <c r="I7" i="1"/>
  <c r="H5" i="1"/>
  <c r="H4" i="1"/>
  <c r="H2" i="1"/>
  <c r="P4" i="1"/>
  <c r="P5" i="1"/>
  <c r="O6" i="1"/>
  <c r="M6" i="1"/>
  <c r="N6" i="1"/>
  <c r="L6" i="1"/>
  <c r="K6" i="1"/>
  <c r="L4" i="1"/>
  <c r="N5" i="1"/>
  <c r="L5" i="1"/>
  <c r="O4" i="1"/>
  <c r="O5" i="1"/>
  <c r="N4" i="1"/>
  <c r="M4" i="1"/>
  <c r="M5" i="1"/>
  <c r="K4" i="1"/>
  <c r="K5" i="1"/>
  <c r="N31" i="3" l="1"/>
  <c r="N30" i="3"/>
  <c r="N32" i="3"/>
  <c r="N29" i="3"/>
  <c r="N28" i="3"/>
  <c r="M32" i="3"/>
  <c r="M29" i="3"/>
  <c r="M31" i="3"/>
  <c r="M30" i="3"/>
  <c r="M28" i="3"/>
  <c r="L32" i="3"/>
  <c r="L31" i="3"/>
  <c r="L30" i="3"/>
  <c r="L29" i="3"/>
  <c r="L28" i="3"/>
  <c r="L11" i="3"/>
  <c r="N13" i="3"/>
  <c r="O13" i="3"/>
  <c r="P13" i="3"/>
  <c r="M13" i="3"/>
  <c r="L13" i="3"/>
  <c r="N11" i="3"/>
  <c r="M11" i="3"/>
  <c r="O12" i="3"/>
  <c r="P11" i="3"/>
  <c r="N12" i="3"/>
  <c r="P12" i="3"/>
  <c r="O11" i="3"/>
  <c r="M12" i="3"/>
  <c r="I37" i="1"/>
  <c r="H18" i="1"/>
  <c r="H6" i="1"/>
  <c r="I9" i="1"/>
  <c r="N33" i="3" l="1"/>
</calcChain>
</file>

<file path=xl/sharedStrings.xml><?xml version="1.0" encoding="utf-8"?>
<sst xmlns="http://schemas.openxmlformats.org/spreadsheetml/2006/main" count="184" uniqueCount="49">
  <si>
    <t>ID</t>
  </si>
  <si>
    <t>Name</t>
  </si>
  <si>
    <t>sales</t>
  </si>
  <si>
    <t>Result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</si>
  <si>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</si>
  <si>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</si>
  <si>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</si>
  <si>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</si>
  <si>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</si>
  <si>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</si>
  <si>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</si>
  <si>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</si>
  <si>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</si>
  <si>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</si>
  <si>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</si>
  <si>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Count of Name</t>
  </si>
  <si>
    <t>Row Labels</t>
  </si>
  <si>
    <t>Grand Total</t>
  </si>
  <si>
    <t>Column Labels</t>
  </si>
  <si>
    <t>FAIL</t>
  </si>
  <si>
    <t>PASS</t>
  </si>
  <si>
    <t>pivot analyse shortcut</t>
  </si>
  <si>
    <t xml:space="preserve"> click pivot alt jt I d to change data source</t>
  </si>
  <si>
    <t>Sum of sales</t>
  </si>
  <si>
    <t>refresh  alt a r a</t>
  </si>
  <si>
    <t>total sale</t>
  </si>
  <si>
    <t>passtotal</t>
  </si>
  <si>
    <t xml:space="preserve"> =COUNTIF(C:C,92)</t>
  </si>
  <si>
    <t xml:space="preserve"> =SUM(C:C)</t>
  </si>
  <si>
    <t xml:space="preserve">  =SUMIF(C:C,"&gt;34")</t>
  </si>
  <si>
    <t xml:space="preserve"> =SUMIF(C:C,"&lt;35")</t>
  </si>
  <si>
    <t xml:space="preserve"> =SUMIF(D:D,G13,C:C)</t>
  </si>
  <si>
    <t xml:space="preserve"> =SUMIF(D:D,G14,C:C)</t>
  </si>
  <si>
    <t>today pass total</t>
  </si>
  <si>
    <t>today fail total</t>
  </si>
  <si>
    <t xml:space="preserve"> =SUMIFS(C:C,C:C,"&gt;34",E:E,TODAY())</t>
  </si>
  <si>
    <t xml:space="preserve"> =SUMIFS(C:C,C:C,"&lt;35",E:E,TODAY())</t>
  </si>
  <si>
    <t xml:space="preserve"> =SUMIFS(C:C,D:D,G13,E:E,TODAY())</t>
  </si>
  <si>
    <t xml:space="preserve"> =SUMIFS(C:C,D:D,G14,E:E,TODAY())</t>
  </si>
  <si>
    <t xml:space="preserve"> =SUMIFS(C:C,E:E,TODAY())</t>
  </si>
  <si>
    <t xml:space="preserve"> =SUMIFS(C:C,D:D,G30,E:E,H30)</t>
  </si>
  <si>
    <t>shift f11 for new sheet</t>
  </si>
  <si>
    <t>ctrl shift 3 dd-mmm-yy</t>
  </si>
  <si>
    <t>ctrl ;</t>
  </si>
  <si>
    <t xml:space="preserve"> =SUMIFS($C:$C,$D:$D,$K11,$E:$E,L$10)</t>
  </si>
  <si>
    <t xml:space="preserve"> =SUMIFS($C:$C,$E:$E,L$10)</t>
  </si>
  <si>
    <t xml:space="preserve"> =SUM(Q11:Q12)</t>
  </si>
  <si>
    <t xml:space="preserve"> =SUMIFS($C:$C,$D:$D,$K11)</t>
  </si>
  <si>
    <t>SUMIF&amp;SUMIFS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</si>
</sst>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14" fontId="1" fillId="7" borderId="2" xfId="0" applyNumberFormat="1" applyFont="1" applyFill="1" applyBorder="1"/>
    <xf numFmtId="0" fontId="1" fillId="7" borderId="3" xfId="0" applyFont="1" applyFill="1" applyBorder="1" applyAlignment="1">
      <alignment horizontal="left"/>
    </xf>
    <xf numFmtId="0" fontId="1" fillId="7" borderId="3" xfId="0" applyFont="1" applyFill="1" applyBorder="1"/>
    <xf numFmtId="15" fontId="0" fillId="2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15" fontId="0" fillId="8" borderId="1" xfId="0" applyNumberFormat="1" applyFill="1" applyBorder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left"/>
    </xf>
    <xf numFmtId="15" fontId="1" fillId="7" borderId="2" xfId="0" applyNumberFormat="1" applyFont="1" applyFill="1" applyBorder="1"/>
    <xf numFmtId="15" fontId="1" fillId="7" borderId="3" xfId="0" applyNumberFormat="1" applyFont="1" applyFill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8.555321064814" createdVersion="8" refreshedVersion="8" minRefreshableVersion="3" recordCount="51" xr:uid="{3EC5C7EA-14BA-4724-A7A7-56DD7B0686F8}">
  <cacheSource type="worksheet">
    <worksheetSource ref="A1:E1048576" sheet="sumifs"/>
  </cacheSource>
  <cacheFields count="5">
    <cacheField name="ID" numFmtId="0">
      <sharedItems containsString="0" containsBlank="1" containsNumber="1" containsInteger="1" minValue="1001" maxValue="1010"/>
    </cacheField>
    <cacheField name="Name" numFmtId="0">
      <sharedItems containsBlank="1"/>
    </cacheField>
    <cacheField name="sales" numFmtId="0">
      <sharedItems containsString="0" containsBlank="1" containsNumber="1" containsInteger="1" minValue="3" maxValue="100"/>
    </cacheField>
    <cacheField name="Result" numFmtId="0">
      <sharedItems containsBlank="1" count="3">
        <s v="PASS"/>
        <s v="FAIL"/>
        <m/>
      </sharedItems>
    </cacheField>
    <cacheField name="date" numFmtId="0">
      <sharedItems containsNonDate="0" containsDate="1" containsString="0" containsBlank="1" minDate="2025-04-07T00:00:00" maxDate="2025-04-12T00:00:00" count="6">
        <d v="2025-04-11T00:00:00"/>
        <d v="2025-04-10T00:00:00"/>
        <d v="2025-04-09T00:00:00"/>
        <d v="2025-04-08T00:00:00"/>
        <d v="2025-04-0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8.563684953704" createdVersion="8" refreshedVersion="8" minRefreshableVersion="3" recordCount="50" xr:uid="{FAAEB4CF-6A11-4C9B-BDB6-027A8008C111}">
  <cacheSource type="worksheet">
    <worksheetSource ref="A1:E51" sheet="sumifs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3" maxValue="94"/>
    </cacheField>
    <cacheField name="Result" numFmtId="0">
      <sharedItems count="2">
        <s v="PASS"/>
        <s v="FAIL"/>
      </sharedItems>
    </cacheField>
    <cacheField name="date" numFmtId="14">
      <sharedItems containsSemiMixedTypes="0" containsNonDate="0" containsDate="1" containsString="0" minDate="2025-04-07T00:00:00" maxDate="2025-04-12T00:00:00" count="5">
        <d v="2025-04-11T00:00:00"/>
        <d v="2025-04-10T00:00:00"/>
        <d v="2025-04-09T00:00:00"/>
        <d v="2025-04-08T00:00:00"/>
        <d v="2025-04-0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62.667620138891" createdVersion="8" refreshedVersion="8" minRefreshableVersion="3" recordCount="50" xr:uid="{B1009014-D9FA-41C1-B94D-3E865458CBD5}">
  <cacheSource type="worksheet">
    <worksheetSource ref="A1:E51" sheet="Sheet3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1" maxValue="99"/>
    </cacheField>
    <cacheField name="Result" numFmtId="0">
      <sharedItems count="2">
        <s v="PASS"/>
        <s v="FAIL"/>
      </sharedItems>
    </cacheField>
    <cacheField name="date" numFmtId="15">
      <sharedItems containsSemiMixedTypes="0" containsNonDate="0" containsDate="1" containsString="0" minDate="2025-04-07T00:00:00" maxDate="2025-04-16T00:00:00" count="9">
        <d v="2025-04-15T00:00:00"/>
        <d v="2025-04-14T00:00:00"/>
        <d v="2025-04-13T00:00:00"/>
        <d v="2025-04-12T00:00:00"/>
        <d v="2025-04-11T00:00:00"/>
        <d v="2025-04-10T00:00:00" u="1"/>
        <d v="2025-04-09T00:00:00" u="1"/>
        <d v="2025-04-08T00:00:00" u="1"/>
        <d v="2025-04-07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001"/>
    <s v="Name1"/>
    <n v="49"/>
    <x v="0"/>
    <x v="0"/>
  </r>
  <r>
    <n v="1002"/>
    <s v="Name2"/>
    <n v="68"/>
    <x v="0"/>
    <x v="0"/>
  </r>
  <r>
    <n v="1003"/>
    <s v="Name3"/>
    <n v="91"/>
    <x v="0"/>
    <x v="0"/>
  </r>
  <r>
    <n v="1004"/>
    <s v="Name4"/>
    <n v="86"/>
    <x v="0"/>
    <x v="0"/>
  </r>
  <r>
    <n v="1005"/>
    <s v="Name5"/>
    <n v="15"/>
    <x v="1"/>
    <x v="0"/>
  </r>
  <r>
    <n v="1006"/>
    <s v="Name6"/>
    <n v="100"/>
    <x v="0"/>
    <x v="0"/>
  </r>
  <r>
    <n v="1007"/>
    <s v="Name7"/>
    <n v="24"/>
    <x v="1"/>
    <x v="0"/>
  </r>
  <r>
    <n v="1008"/>
    <s v="Name8"/>
    <n v="65"/>
    <x v="0"/>
    <x v="0"/>
  </r>
  <r>
    <n v="1009"/>
    <s v="Name9"/>
    <n v="51"/>
    <x v="0"/>
    <x v="0"/>
  </r>
  <r>
    <n v="1010"/>
    <s v="Name10"/>
    <n v="80"/>
    <x v="0"/>
    <x v="0"/>
  </r>
  <r>
    <n v="1001"/>
    <s v="Name1"/>
    <n v="79"/>
    <x v="0"/>
    <x v="1"/>
  </r>
  <r>
    <n v="1002"/>
    <s v="Name2"/>
    <n v="67"/>
    <x v="0"/>
    <x v="1"/>
  </r>
  <r>
    <n v="1003"/>
    <s v="Name3"/>
    <n v="80"/>
    <x v="0"/>
    <x v="1"/>
  </r>
  <r>
    <n v="1004"/>
    <s v="Name4"/>
    <n v="3"/>
    <x v="1"/>
    <x v="1"/>
  </r>
  <r>
    <n v="1005"/>
    <s v="Name5"/>
    <n v="89"/>
    <x v="0"/>
    <x v="1"/>
  </r>
  <r>
    <n v="1006"/>
    <s v="Name6"/>
    <n v="61"/>
    <x v="0"/>
    <x v="1"/>
  </r>
  <r>
    <n v="1007"/>
    <s v="Name7"/>
    <n v="70"/>
    <x v="0"/>
    <x v="1"/>
  </r>
  <r>
    <n v="1008"/>
    <s v="Name8"/>
    <n v="28"/>
    <x v="1"/>
    <x v="1"/>
  </r>
  <r>
    <n v="1009"/>
    <s v="Name9"/>
    <n v="72"/>
    <x v="0"/>
    <x v="1"/>
  </r>
  <r>
    <n v="1010"/>
    <s v="Name10"/>
    <n v="100"/>
    <x v="0"/>
    <x v="1"/>
  </r>
  <r>
    <n v="1001"/>
    <s v="Name1"/>
    <n v="3"/>
    <x v="1"/>
    <x v="2"/>
  </r>
  <r>
    <n v="1002"/>
    <s v="Name2"/>
    <n v="54"/>
    <x v="0"/>
    <x v="2"/>
  </r>
  <r>
    <n v="1003"/>
    <s v="Name3"/>
    <n v="14"/>
    <x v="1"/>
    <x v="2"/>
  </r>
  <r>
    <n v="1004"/>
    <s v="Name4"/>
    <n v="19"/>
    <x v="1"/>
    <x v="2"/>
  </r>
  <r>
    <n v="1005"/>
    <s v="Name5"/>
    <n v="54"/>
    <x v="0"/>
    <x v="2"/>
  </r>
  <r>
    <n v="1006"/>
    <s v="Name6"/>
    <n v="39"/>
    <x v="0"/>
    <x v="2"/>
  </r>
  <r>
    <n v="1007"/>
    <s v="Name7"/>
    <n v="14"/>
    <x v="1"/>
    <x v="2"/>
  </r>
  <r>
    <n v="1008"/>
    <s v="Name8"/>
    <n v="77"/>
    <x v="0"/>
    <x v="2"/>
  </r>
  <r>
    <n v="1009"/>
    <s v="Name9"/>
    <n v="97"/>
    <x v="0"/>
    <x v="2"/>
  </r>
  <r>
    <n v="1010"/>
    <s v="Name10"/>
    <n v="64"/>
    <x v="0"/>
    <x v="2"/>
  </r>
  <r>
    <n v="1001"/>
    <s v="Name1"/>
    <n v="80"/>
    <x v="0"/>
    <x v="3"/>
  </r>
  <r>
    <n v="1002"/>
    <s v="Name2"/>
    <n v="85"/>
    <x v="0"/>
    <x v="3"/>
  </r>
  <r>
    <n v="1003"/>
    <s v="Name3"/>
    <n v="26"/>
    <x v="1"/>
    <x v="3"/>
  </r>
  <r>
    <n v="1004"/>
    <s v="Name4"/>
    <n v="99"/>
    <x v="0"/>
    <x v="3"/>
  </r>
  <r>
    <n v="1005"/>
    <s v="Name5"/>
    <n v="97"/>
    <x v="0"/>
    <x v="3"/>
  </r>
  <r>
    <n v="1006"/>
    <s v="Name6"/>
    <n v="90"/>
    <x v="0"/>
    <x v="3"/>
  </r>
  <r>
    <n v="1007"/>
    <s v="Name7"/>
    <n v="46"/>
    <x v="0"/>
    <x v="3"/>
  </r>
  <r>
    <n v="1008"/>
    <s v="Name8"/>
    <n v="86"/>
    <x v="0"/>
    <x v="3"/>
  </r>
  <r>
    <n v="1009"/>
    <s v="Name9"/>
    <n v="89"/>
    <x v="0"/>
    <x v="3"/>
  </r>
  <r>
    <n v="1010"/>
    <s v="Name10"/>
    <n v="68"/>
    <x v="0"/>
    <x v="3"/>
  </r>
  <r>
    <n v="1001"/>
    <s v="Name1"/>
    <n v="50"/>
    <x v="0"/>
    <x v="4"/>
  </r>
  <r>
    <n v="1002"/>
    <s v="Name2"/>
    <n v="46"/>
    <x v="0"/>
    <x v="4"/>
  </r>
  <r>
    <n v="1003"/>
    <s v="Name3"/>
    <n v="20"/>
    <x v="1"/>
    <x v="4"/>
  </r>
  <r>
    <n v="1004"/>
    <s v="Name4"/>
    <n v="25"/>
    <x v="1"/>
    <x v="4"/>
  </r>
  <r>
    <n v="1005"/>
    <s v="Name5"/>
    <n v="74"/>
    <x v="0"/>
    <x v="4"/>
  </r>
  <r>
    <n v="1006"/>
    <s v="Name6"/>
    <n v="4"/>
    <x v="1"/>
    <x v="4"/>
  </r>
  <r>
    <n v="1007"/>
    <s v="Name7"/>
    <n v="32"/>
    <x v="1"/>
    <x v="4"/>
  </r>
  <r>
    <n v="1008"/>
    <s v="Name8"/>
    <n v="22"/>
    <x v="1"/>
    <x v="4"/>
  </r>
  <r>
    <n v="1009"/>
    <s v="Name9"/>
    <n v="57"/>
    <x v="0"/>
    <x v="4"/>
  </r>
  <r>
    <n v="1010"/>
    <s v="Name10"/>
    <n v="68"/>
    <x v="0"/>
    <x v="4"/>
  </r>
  <r>
    <m/>
    <m/>
    <m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Name1"/>
    <n v="84"/>
    <x v="0"/>
    <x v="0"/>
  </r>
  <r>
    <n v="1002"/>
    <s v="Name2"/>
    <n v="44"/>
    <x v="0"/>
    <x v="0"/>
  </r>
  <r>
    <n v="1003"/>
    <s v="Name3"/>
    <n v="63"/>
    <x v="0"/>
    <x v="0"/>
  </r>
  <r>
    <n v="1004"/>
    <s v="Name4"/>
    <n v="33"/>
    <x v="1"/>
    <x v="0"/>
  </r>
  <r>
    <n v="1005"/>
    <s v="Name5"/>
    <n v="27"/>
    <x v="1"/>
    <x v="0"/>
  </r>
  <r>
    <n v="1006"/>
    <s v="Name6"/>
    <n v="23"/>
    <x v="1"/>
    <x v="0"/>
  </r>
  <r>
    <n v="1007"/>
    <s v="Name7"/>
    <n v="43"/>
    <x v="0"/>
    <x v="0"/>
  </r>
  <r>
    <n v="1008"/>
    <s v="Name8"/>
    <n v="53"/>
    <x v="0"/>
    <x v="0"/>
  </r>
  <r>
    <n v="1009"/>
    <s v="Name9"/>
    <n v="85"/>
    <x v="0"/>
    <x v="0"/>
  </r>
  <r>
    <n v="1010"/>
    <s v="Name10"/>
    <n v="26"/>
    <x v="1"/>
    <x v="0"/>
  </r>
  <r>
    <n v="1001"/>
    <s v="Name1"/>
    <n v="6"/>
    <x v="1"/>
    <x v="1"/>
  </r>
  <r>
    <n v="1002"/>
    <s v="Name2"/>
    <n v="46"/>
    <x v="0"/>
    <x v="1"/>
  </r>
  <r>
    <n v="1003"/>
    <s v="Name3"/>
    <n v="21"/>
    <x v="1"/>
    <x v="1"/>
  </r>
  <r>
    <n v="1004"/>
    <s v="Name4"/>
    <n v="26"/>
    <x v="1"/>
    <x v="1"/>
  </r>
  <r>
    <n v="1005"/>
    <s v="Name5"/>
    <n v="20"/>
    <x v="1"/>
    <x v="1"/>
  </r>
  <r>
    <n v="1006"/>
    <s v="Name6"/>
    <n v="38"/>
    <x v="0"/>
    <x v="1"/>
  </r>
  <r>
    <n v="1007"/>
    <s v="Name7"/>
    <n v="66"/>
    <x v="0"/>
    <x v="1"/>
  </r>
  <r>
    <n v="1008"/>
    <s v="Name8"/>
    <n v="58"/>
    <x v="0"/>
    <x v="1"/>
  </r>
  <r>
    <n v="1009"/>
    <s v="Name9"/>
    <n v="48"/>
    <x v="0"/>
    <x v="1"/>
  </r>
  <r>
    <n v="1010"/>
    <s v="Name10"/>
    <n v="37"/>
    <x v="0"/>
    <x v="1"/>
  </r>
  <r>
    <n v="1001"/>
    <s v="Name1"/>
    <n v="8"/>
    <x v="1"/>
    <x v="2"/>
  </r>
  <r>
    <n v="1002"/>
    <s v="Name2"/>
    <n v="79"/>
    <x v="0"/>
    <x v="2"/>
  </r>
  <r>
    <n v="1003"/>
    <s v="Name3"/>
    <n v="43"/>
    <x v="0"/>
    <x v="2"/>
  </r>
  <r>
    <n v="1004"/>
    <s v="Name4"/>
    <n v="81"/>
    <x v="0"/>
    <x v="2"/>
  </r>
  <r>
    <n v="1005"/>
    <s v="Name5"/>
    <n v="3"/>
    <x v="1"/>
    <x v="2"/>
  </r>
  <r>
    <n v="1006"/>
    <s v="Name6"/>
    <n v="17"/>
    <x v="1"/>
    <x v="2"/>
  </r>
  <r>
    <n v="1007"/>
    <s v="Name7"/>
    <n v="91"/>
    <x v="0"/>
    <x v="2"/>
  </r>
  <r>
    <n v="1008"/>
    <s v="Name8"/>
    <n v="61"/>
    <x v="0"/>
    <x v="2"/>
  </r>
  <r>
    <n v="1009"/>
    <s v="Name9"/>
    <n v="48"/>
    <x v="0"/>
    <x v="2"/>
  </r>
  <r>
    <n v="1010"/>
    <s v="Name10"/>
    <n v="60"/>
    <x v="0"/>
    <x v="2"/>
  </r>
  <r>
    <n v="1001"/>
    <s v="Name1"/>
    <n v="58"/>
    <x v="0"/>
    <x v="3"/>
  </r>
  <r>
    <n v="1002"/>
    <s v="Name2"/>
    <n v="19"/>
    <x v="1"/>
    <x v="3"/>
  </r>
  <r>
    <n v="1003"/>
    <s v="Name3"/>
    <n v="28"/>
    <x v="1"/>
    <x v="3"/>
  </r>
  <r>
    <n v="1004"/>
    <s v="Name4"/>
    <n v="10"/>
    <x v="1"/>
    <x v="3"/>
  </r>
  <r>
    <n v="1005"/>
    <s v="Name5"/>
    <n v="35"/>
    <x v="0"/>
    <x v="3"/>
  </r>
  <r>
    <n v="1006"/>
    <s v="Name6"/>
    <n v="94"/>
    <x v="0"/>
    <x v="3"/>
  </r>
  <r>
    <n v="1007"/>
    <s v="Name7"/>
    <n v="89"/>
    <x v="0"/>
    <x v="3"/>
  </r>
  <r>
    <n v="1008"/>
    <s v="Name8"/>
    <n v="45"/>
    <x v="0"/>
    <x v="3"/>
  </r>
  <r>
    <n v="1009"/>
    <s v="Name9"/>
    <n v="36"/>
    <x v="0"/>
    <x v="3"/>
  </r>
  <r>
    <n v="1010"/>
    <s v="Name10"/>
    <n v="52"/>
    <x v="0"/>
    <x v="3"/>
  </r>
  <r>
    <n v="1001"/>
    <s v="Name1"/>
    <n v="38"/>
    <x v="0"/>
    <x v="4"/>
  </r>
  <r>
    <n v="1002"/>
    <s v="Name2"/>
    <n v="16"/>
    <x v="1"/>
    <x v="4"/>
  </r>
  <r>
    <n v="1003"/>
    <s v="Name3"/>
    <n v="91"/>
    <x v="0"/>
    <x v="4"/>
  </r>
  <r>
    <n v="1004"/>
    <s v="Name4"/>
    <n v="18"/>
    <x v="1"/>
    <x v="4"/>
  </r>
  <r>
    <n v="1005"/>
    <s v="Name5"/>
    <n v="75"/>
    <x v="0"/>
    <x v="4"/>
  </r>
  <r>
    <n v="1006"/>
    <s v="Name6"/>
    <n v="7"/>
    <x v="1"/>
    <x v="4"/>
  </r>
  <r>
    <n v="1007"/>
    <s v="Name7"/>
    <n v="80"/>
    <x v="0"/>
    <x v="4"/>
  </r>
  <r>
    <n v="1008"/>
    <s v="Name8"/>
    <n v="67"/>
    <x v="0"/>
    <x v="4"/>
  </r>
  <r>
    <n v="1009"/>
    <s v="Name9"/>
    <n v="35"/>
    <x v="0"/>
    <x v="4"/>
  </r>
  <r>
    <n v="1010"/>
    <s v="Name10"/>
    <n v="49"/>
    <x v="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Name1"/>
    <n v="65"/>
    <x v="0"/>
    <x v="0"/>
  </r>
  <r>
    <n v="1002"/>
    <s v="Name2"/>
    <n v="74"/>
    <x v="0"/>
    <x v="0"/>
  </r>
  <r>
    <n v="1003"/>
    <s v="Name3"/>
    <n v="61"/>
    <x v="0"/>
    <x v="0"/>
  </r>
  <r>
    <n v="1004"/>
    <s v="Name4"/>
    <n v="1"/>
    <x v="1"/>
    <x v="0"/>
  </r>
  <r>
    <n v="1005"/>
    <s v="Name5"/>
    <n v="99"/>
    <x v="0"/>
    <x v="0"/>
  </r>
  <r>
    <n v="1006"/>
    <s v="Name6"/>
    <n v="14"/>
    <x v="1"/>
    <x v="0"/>
  </r>
  <r>
    <n v="1007"/>
    <s v="Name7"/>
    <n v="92"/>
    <x v="0"/>
    <x v="0"/>
  </r>
  <r>
    <n v="1008"/>
    <s v="Name8"/>
    <n v="32"/>
    <x v="1"/>
    <x v="0"/>
  </r>
  <r>
    <n v="1009"/>
    <s v="Name9"/>
    <n v="6"/>
    <x v="1"/>
    <x v="0"/>
  </r>
  <r>
    <n v="1010"/>
    <s v="Name10"/>
    <n v="43"/>
    <x v="0"/>
    <x v="0"/>
  </r>
  <r>
    <n v="1001"/>
    <s v="Name1"/>
    <n v="98"/>
    <x v="0"/>
    <x v="1"/>
  </r>
  <r>
    <n v="1002"/>
    <s v="Name2"/>
    <n v="10"/>
    <x v="1"/>
    <x v="1"/>
  </r>
  <r>
    <n v="1003"/>
    <s v="Name3"/>
    <n v="55"/>
    <x v="0"/>
    <x v="1"/>
  </r>
  <r>
    <n v="1004"/>
    <s v="Name4"/>
    <n v="1"/>
    <x v="1"/>
    <x v="1"/>
  </r>
  <r>
    <n v="1005"/>
    <s v="Name5"/>
    <n v="36"/>
    <x v="0"/>
    <x v="1"/>
  </r>
  <r>
    <n v="1006"/>
    <s v="Name6"/>
    <n v="81"/>
    <x v="0"/>
    <x v="1"/>
  </r>
  <r>
    <n v="1007"/>
    <s v="Name7"/>
    <n v="38"/>
    <x v="0"/>
    <x v="1"/>
  </r>
  <r>
    <n v="1008"/>
    <s v="Name8"/>
    <n v="38"/>
    <x v="0"/>
    <x v="1"/>
  </r>
  <r>
    <n v="1009"/>
    <s v="Name9"/>
    <n v="44"/>
    <x v="0"/>
    <x v="1"/>
  </r>
  <r>
    <n v="1010"/>
    <s v="Name10"/>
    <n v="90"/>
    <x v="0"/>
    <x v="1"/>
  </r>
  <r>
    <n v="1001"/>
    <s v="Name1"/>
    <n v="80"/>
    <x v="0"/>
    <x v="2"/>
  </r>
  <r>
    <n v="1002"/>
    <s v="Name2"/>
    <n v="7"/>
    <x v="1"/>
    <x v="2"/>
  </r>
  <r>
    <n v="1003"/>
    <s v="Name3"/>
    <n v="44"/>
    <x v="0"/>
    <x v="2"/>
  </r>
  <r>
    <n v="1004"/>
    <s v="Name4"/>
    <n v="29"/>
    <x v="1"/>
    <x v="2"/>
  </r>
  <r>
    <n v="1005"/>
    <s v="Name5"/>
    <n v="95"/>
    <x v="0"/>
    <x v="2"/>
  </r>
  <r>
    <n v="1006"/>
    <s v="Name6"/>
    <n v="12"/>
    <x v="1"/>
    <x v="2"/>
  </r>
  <r>
    <n v="1007"/>
    <s v="Name7"/>
    <n v="1"/>
    <x v="1"/>
    <x v="2"/>
  </r>
  <r>
    <n v="1008"/>
    <s v="Name8"/>
    <n v="65"/>
    <x v="0"/>
    <x v="2"/>
  </r>
  <r>
    <n v="1009"/>
    <s v="Name9"/>
    <n v="88"/>
    <x v="0"/>
    <x v="2"/>
  </r>
  <r>
    <n v="1010"/>
    <s v="Name10"/>
    <n v="95"/>
    <x v="0"/>
    <x v="2"/>
  </r>
  <r>
    <n v="1001"/>
    <s v="Name1"/>
    <n v="71"/>
    <x v="0"/>
    <x v="3"/>
  </r>
  <r>
    <n v="1002"/>
    <s v="Name2"/>
    <n v="84"/>
    <x v="0"/>
    <x v="3"/>
  </r>
  <r>
    <n v="1003"/>
    <s v="Name3"/>
    <n v="94"/>
    <x v="0"/>
    <x v="3"/>
  </r>
  <r>
    <n v="1004"/>
    <s v="Name4"/>
    <n v="12"/>
    <x v="1"/>
    <x v="3"/>
  </r>
  <r>
    <n v="1005"/>
    <s v="Name5"/>
    <n v="30"/>
    <x v="1"/>
    <x v="3"/>
  </r>
  <r>
    <n v="1006"/>
    <s v="Name6"/>
    <n v="61"/>
    <x v="0"/>
    <x v="3"/>
  </r>
  <r>
    <n v="1007"/>
    <s v="Name7"/>
    <n v="75"/>
    <x v="0"/>
    <x v="3"/>
  </r>
  <r>
    <n v="1008"/>
    <s v="Name8"/>
    <n v="33"/>
    <x v="1"/>
    <x v="3"/>
  </r>
  <r>
    <n v="1009"/>
    <s v="Name9"/>
    <n v="54"/>
    <x v="0"/>
    <x v="3"/>
  </r>
  <r>
    <n v="1010"/>
    <s v="Name10"/>
    <n v="98"/>
    <x v="0"/>
    <x v="3"/>
  </r>
  <r>
    <n v="1001"/>
    <s v="Name1"/>
    <n v="9"/>
    <x v="1"/>
    <x v="4"/>
  </r>
  <r>
    <n v="1002"/>
    <s v="Name2"/>
    <n v="80"/>
    <x v="0"/>
    <x v="4"/>
  </r>
  <r>
    <n v="1003"/>
    <s v="Name3"/>
    <n v="45"/>
    <x v="0"/>
    <x v="4"/>
  </r>
  <r>
    <n v="1004"/>
    <s v="Name4"/>
    <n v="26"/>
    <x v="1"/>
    <x v="4"/>
  </r>
  <r>
    <n v="1005"/>
    <s v="Name5"/>
    <n v="61"/>
    <x v="0"/>
    <x v="4"/>
  </r>
  <r>
    <n v="1006"/>
    <s v="Name6"/>
    <n v="69"/>
    <x v="0"/>
    <x v="4"/>
  </r>
  <r>
    <n v="1007"/>
    <s v="Name7"/>
    <n v="98"/>
    <x v="0"/>
    <x v="4"/>
  </r>
  <r>
    <n v="1008"/>
    <s v="Name8"/>
    <n v="42"/>
    <x v="0"/>
    <x v="4"/>
  </r>
  <r>
    <n v="1009"/>
    <s v="Name9"/>
    <n v="21"/>
    <x v="1"/>
    <x v="4"/>
  </r>
  <r>
    <n v="1010"/>
    <s v="Name10"/>
    <n v="75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A891E-25DF-414E-9350-0F206487DD1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20:M27" firstHeaderRow="1" firstDataRow="2" firstDataCol="1"/>
  <pivotFields count="5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 sortType="ascending">
      <items count="7">
        <item x="4"/>
        <item x="3"/>
        <item x="2"/>
        <item x="1"/>
        <item x="0"/>
        <item h="1"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9A697-51A8-4D2B-99A6-E56C1D3A402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12:P16" firstHeaderRow="1" firstDataRow="2" firstDataCol="1"/>
  <pivotFields count="5">
    <pivotField showAll="0"/>
    <pivotField dataField="1" showAll="0"/>
    <pivotField showAll="0"/>
    <pivotField axis="axisRow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4" showAll="0" sortType="descending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 v="1"/>
    </i>
    <i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1B427-5042-416A-81C9-E1257390B46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3:Q7" firstHeaderRow="1" firstDataRow="2" firstDataCol="1"/>
  <pivotFields count="5"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numFmtId="15" showAll="0">
      <items count="10">
        <item m="1" x="8"/>
        <item m="1" x="7"/>
        <item m="1" x="6"/>
        <item m="1" x="5"/>
        <item x="4"/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6">
    <i>
      <x v="4"/>
    </i>
    <i>
      <x v="5"/>
    </i>
    <i>
      <x v="6"/>
    </i>
    <i>
      <x v="7"/>
    </i>
    <i>
      <x v="8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5BBEE-9F63-4B03-9425-706217E36362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17:N24" firstHeaderRow="1" firstDataRow="2" firstDataCol="1"/>
  <pivotFields count="5"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axis="axisRow" numFmtId="15" showAll="0">
      <items count="10">
        <item m="1" x="8"/>
        <item m="1" x="7"/>
        <item m="1" x="6"/>
        <item m="1" x="5"/>
        <item x="4"/>
        <item x="0"/>
        <item x="1"/>
        <item x="2"/>
        <item x="3"/>
        <item t="default"/>
      </items>
    </pivotField>
  </pivotFields>
  <rowFields count="1">
    <field x="4"/>
  </rowFields>
  <rowItems count="6"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4962-FEA2-4989-8A1B-CF815029DF52}">
  <dimension ref="A1:P51"/>
  <sheetViews>
    <sheetView topLeftCell="A13" zoomScaleNormal="100" workbookViewId="0">
      <selection activeCell="K4" sqref="K4"/>
    </sheetView>
  </sheetViews>
  <sheetFormatPr defaultRowHeight="14.4" x14ac:dyDescent="0.3"/>
  <cols>
    <col min="5" max="5" width="10.44140625" style="24" customWidth="1"/>
    <col min="7" max="7" width="34.5546875" customWidth="1"/>
    <col min="8" max="8" width="17.77734375" customWidth="1"/>
    <col min="9" max="9" width="12.77734375" customWidth="1"/>
    <col min="10" max="10" width="13.88671875" bestFit="1" customWidth="1"/>
    <col min="11" max="11" width="15.5546875" bestFit="1" customWidth="1"/>
    <col min="12" max="15" width="10.33203125" bestFit="1" customWidth="1"/>
    <col min="16" max="16" width="10.77734375" bestFit="1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2" t="s">
        <v>3</v>
      </c>
      <c r="E1" s="18" t="s">
        <v>4</v>
      </c>
      <c r="G1">
        <v>434</v>
      </c>
      <c r="H1" t="s">
        <v>28</v>
      </c>
      <c r="K1" s="13" t="s">
        <v>21</v>
      </c>
    </row>
    <row r="2" spans="1:16" x14ac:dyDescent="0.3">
      <c r="A2" s="3">
        <v>1001</v>
      </c>
      <c r="B2" s="3" t="s">
        <v>5</v>
      </c>
      <c r="C2" s="4">
        <v>65</v>
      </c>
      <c r="D2" s="4" t="str">
        <f>IF(C2&lt;35,"FAIL","PASS")</f>
        <v>PASS</v>
      </c>
      <c r="E2" s="19">
        <f ca="1">TODAY()</f>
        <v>45762</v>
      </c>
      <c r="G2" t="s">
        <v>25</v>
      </c>
      <c r="H2">
        <f>SUM(C:C)</f>
        <v>2632</v>
      </c>
      <c r="K2" t="s">
        <v>22</v>
      </c>
    </row>
    <row r="3" spans="1:16" x14ac:dyDescent="0.3">
      <c r="A3" s="3">
        <v>1002</v>
      </c>
      <c r="B3" s="3" t="s">
        <v>6</v>
      </c>
      <c r="C3" s="4">
        <v>74</v>
      </c>
      <c r="D3" s="4" t="str">
        <f t="shared" ref="D3:D31" si="0">IF(C3&lt;35,"FAIL","PASS")</f>
        <v>PASS</v>
      </c>
      <c r="E3" s="19">
        <f t="shared" ref="E3:E11" ca="1" si="1">TODAY()</f>
        <v>45762</v>
      </c>
      <c r="G3" t="s">
        <v>41</v>
      </c>
      <c r="H3" t="s">
        <v>29</v>
      </c>
      <c r="J3" s="8" t="s">
        <v>16</v>
      </c>
      <c r="K3" s="15">
        <v>45756</v>
      </c>
      <c r="L3" s="15">
        <v>45757</v>
      </c>
      <c r="M3" s="15">
        <v>45758</v>
      </c>
      <c r="N3" s="15">
        <v>45755</v>
      </c>
      <c r="O3" s="15">
        <v>45754</v>
      </c>
      <c r="P3" s="15" t="s">
        <v>17</v>
      </c>
    </row>
    <row r="4" spans="1:16" x14ac:dyDescent="0.3">
      <c r="A4" s="3">
        <v>1003</v>
      </c>
      <c r="B4" s="3" t="s">
        <v>7</v>
      </c>
      <c r="C4" s="4">
        <v>61</v>
      </c>
      <c r="D4" s="4" t="str">
        <f t="shared" si="0"/>
        <v>PASS</v>
      </c>
      <c r="E4" s="19">
        <f t="shared" ca="1" si="1"/>
        <v>45762</v>
      </c>
      <c r="G4" t="s">
        <v>26</v>
      </c>
      <c r="H4">
        <f>SUMIF(C:C,"&gt;34")</f>
        <v>2388</v>
      </c>
      <c r="J4" s="12" t="s">
        <v>19</v>
      </c>
      <c r="K4">
        <f t="shared" ref="K4:O5" ca="1" si="2">COUNTIFS($D:$D,$J4,$E:$E,K$3)</f>
        <v>0</v>
      </c>
      <c r="L4">
        <f t="shared" ca="1" si="2"/>
        <v>0</v>
      </c>
      <c r="M4">
        <f t="shared" ca="1" si="2"/>
        <v>3</v>
      </c>
      <c r="N4">
        <f t="shared" ca="1" si="2"/>
        <v>0</v>
      </c>
      <c r="O4">
        <f t="shared" ca="1" si="2"/>
        <v>0</v>
      </c>
      <c r="P4">
        <f>COUNTIF($D:$D,$J4)</f>
        <v>16</v>
      </c>
    </row>
    <row r="5" spans="1:16" x14ac:dyDescent="0.3">
      <c r="A5" s="3">
        <v>1004</v>
      </c>
      <c r="B5" s="3" t="s">
        <v>8</v>
      </c>
      <c r="C5" s="4">
        <v>1</v>
      </c>
      <c r="D5" s="4" t="str">
        <f t="shared" si="0"/>
        <v>FAIL</v>
      </c>
      <c r="E5" s="19">
        <f t="shared" ca="1" si="1"/>
        <v>45762</v>
      </c>
      <c r="G5" t="s">
        <v>30</v>
      </c>
      <c r="H5">
        <f>SUMIF(C:C,"&lt;35")</f>
        <v>244</v>
      </c>
      <c r="J5" s="12" t="s">
        <v>20</v>
      </c>
      <c r="K5">
        <f t="shared" ca="1" si="2"/>
        <v>0</v>
      </c>
      <c r="L5">
        <f t="shared" ca="1" si="2"/>
        <v>0</v>
      </c>
      <c r="M5">
        <f t="shared" ca="1" si="2"/>
        <v>7</v>
      </c>
      <c r="N5">
        <f t="shared" ca="1" si="2"/>
        <v>0</v>
      </c>
      <c r="O5">
        <f t="shared" ca="1" si="2"/>
        <v>0</v>
      </c>
      <c r="P5">
        <f>COUNTIF($D:$D,$J5)</f>
        <v>34</v>
      </c>
    </row>
    <row r="6" spans="1:16" x14ac:dyDescent="0.3">
      <c r="A6" s="3">
        <v>1005</v>
      </c>
      <c r="B6" s="3" t="s">
        <v>9</v>
      </c>
      <c r="C6" s="4">
        <v>99</v>
      </c>
      <c r="D6" s="4" t="str">
        <f t="shared" si="0"/>
        <v>PASS</v>
      </c>
      <c r="E6" s="19">
        <f t="shared" ca="1" si="1"/>
        <v>45762</v>
      </c>
      <c r="H6">
        <f>SUM(H4:H5)</f>
        <v>2632</v>
      </c>
      <c r="J6" s="16" t="s">
        <v>17</v>
      </c>
      <c r="K6" s="17">
        <f ca="1">COUNTIF($E:$E,K$3)</f>
        <v>0</v>
      </c>
      <c r="L6" s="17">
        <f ca="1">COUNTIF($E:$E,L$3)</f>
        <v>0</v>
      </c>
      <c r="M6" s="17">
        <f ca="1">COUNTIF($E:$E,M$3)</f>
        <v>10</v>
      </c>
      <c r="N6" s="17">
        <f ca="1">COUNTIF($E:$E,N$3)</f>
        <v>0</v>
      </c>
      <c r="O6" s="17">
        <f ca="1">COUNTIF($E:$E,O$3)</f>
        <v>0</v>
      </c>
      <c r="P6" s="17">
        <f>COUNTA(A:A)-1</f>
        <v>50</v>
      </c>
    </row>
    <row r="7" spans="1:16" x14ac:dyDescent="0.3">
      <c r="A7" s="3">
        <v>1006</v>
      </c>
      <c r="B7" s="3" t="s">
        <v>10</v>
      </c>
      <c r="C7" s="4">
        <v>14</v>
      </c>
      <c r="D7" s="4" t="str">
        <f t="shared" si="0"/>
        <v>FAIL</v>
      </c>
      <c r="E7" s="19">
        <f t="shared" ca="1" si="1"/>
        <v>45762</v>
      </c>
      <c r="G7" t="s">
        <v>27</v>
      </c>
      <c r="H7">
        <f>COUNTIF(C:C,92)</f>
        <v>1</v>
      </c>
      <c r="I7">
        <f>COUNTIF(C:C,"&lt;35")</f>
        <v>16</v>
      </c>
    </row>
    <row r="8" spans="1:16" x14ac:dyDescent="0.3">
      <c r="A8" s="3">
        <v>1007</v>
      </c>
      <c r="B8" s="3" t="s">
        <v>11</v>
      </c>
      <c r="C8" s="4">
        <v>92</v>
      </c>
      <c r="D8" s="4" t="str">
        <f t="shared" si="0"/>
        <v>PASS</v>
      </c>
      <c r="E8" s="19">
        <f t="shared" ca="1" si="1"/>
        <v>45762</v>
      </c>
      <c r="I8">
        <f>COUNTIF(C:C,"&gt;34")</f>
        <v>34</v>
      </c>
    </row>
    <row r="9" spans="1:16" x14ac:dyDescent="0.3">
      <c r="A9" s="3">
        <v>1008</v>
      </c>
      <c r="B9" s="3" t="s">
        <v>12</v>
      </c>
      <c r="C9" s="4">
        <v>32</v>
      </c>
      <c r="D9" s="4" t="str">
        <f t="shared" si="0"/>
        <v>FAIL</v>
      </c>
      <c r="E9" s="19">
        <f t="shared" ca="1" si="1"/>
        <v>45762</v>
      </c>
      <c r="G9" t="s">
        <v>31</v>
      </c>
      <c r="I9">
        <f>SUM(I7:I8)</f>
        <v>50</v>
      </c>
    </row>
    <row r="10" spans="1:16" x14ac:dyDescent="0.3">
      <c r="A10" s="3">
        <v>1009</v>
      </c>
      <c r="B10" s="3" t="s">
        <v>13</v>
      </c>
      <c r="C10" s="4">
        <v>6</v>
      </c>
      <c r="D10" s="4" t="str">
        <f t="shared" si="0"/>
        <v>FAIL</v>
      </c>
      <c r="E10" s="19">
        <f t="shared" ca="1" si="1"/>
        <v>45762</v>
      </c>
      <c r="G10" t="s">
        <v>20</v>
      </c>
      <c r="H10">
        <f>SUMIF(D:D,G10,C:C)</f>
        <v>2388</v>
      </c>
    </row>
    <row r="11" spans="1:16" x14ac:dyDescent="0.3">
      <c r="A11" s="3">
        <v>1010</v>
      </c>
      <c r="B11" s="3" t="s">
        <v>14</v>
      </c>
      <c r="C11" s="4">
        <v>43</v>
      </c>
      <c r="D11" s="4" t="str">
        <f t="shared" si="0"/>
        <v>PASS</v>
      </c>
      <c r="E11" s="19">
        <f t="shared" ca="1" si="1"/>
        <v>45762</v>
      </c>
      <c r="G11" t="s">
        <v>19</v>
      </c>
      <c r="H11">
        <f>SUMIF(D:D,G11,C:C)</f>
        <v>244</v>
      </c>
    </row>
    <row r="12" spans="1:16" x14ac:dyDescent="0.3">
      <c r="A12" s="5">
        <v>1001</v>
      </c>
      <c r="B12" s="5" t="s">
        <v>5</v>
      </c>
      <c r="C12" s="4">
        <v>98</v>
      </c>
      <c r="D12" s="4" t="str">
        <f t="shared" si="0"/>
        <v>PASS</v>
      </c>
      <c r="E12" s="20">
        <f ca="1">E2-1</f>
        <v>45761</v>
      </c>
      <c r="G12" t="s">
        <v>32</v>
      </c>
      <c r="J12" s="9" t="s">
        <v>15</v>
      </c>
      <c r="K12" s="9" t="s">
        <v>18</v>
      </c>
    </row>
    <row r="13" spans="1:16" x14ac:dyDescent="0.3">
      <c r="A13" s="5">
        <v>1002</v>
      </c>
      <c r="B13" s="5" t="s">
        <v>6</v>
      </c>
      <c r="C13" s="4">
        <v>10</v>
      </c>
      <c r="D13" s="4" t="str">
        <f t="shared" si="0"/>
        <v>FAIL</v>
      </c>
      <c r="E13" s="20">
        <f t="shared" ref="E13:E51" ca="1" si="3">E3-1</f>
        <v>45761</v>
      </c>
      <c r="H13">
        <f>SUM(H10:H12)</f>
        <v>2632</v>
      </c>
      <c r="J13" s="9" t="s">
        <v>16</v>
      </c>
      <c r="K13" s="11">
        <v>45758</v>
      </c>
      <c r="L13" s="11">
        <v>45757</v>
      </c>
      <c r="M13" s="11">
        <v>45756</v>
      </c>
      <c r="N13" s="11">
        <v>45755</v>
      </c>
      <c r="O13" s="11">
        <v>45754</v>
      </c>
      <c r="P13" s="11" t="s">
        <v>17</v>
      </c>
    </row>
    <row r="14" spans="1:16" x14ac:dyDescent="0.3">
      <c r="A14" s="5">
        <v>1003</v>
      </c>
      <c r="B14" s="5" t="s">
        <v>7</v>
      </c>
      <c r="C14" s="4">
        <v>55</v>
      </c>
      <c r="D14" s="4" t="str">
        <f t="shared" si="0"/>
        <v>PASS</v>
      </c>
      <c r="E14" s="20">
        <f t="shared" ca="1" si="3"/>
        <v>45761</v>
      </c>
      <c r="G14" t="s">
        <v>35</v>
      </c>
      <c r="J14" s="12" t="s">
        <v>19</v>
      </c>
      <c r="K14">
        <v>4</v>
      </c>
      <c r="L14">
        <v>4</v>
      </c>
      <c r="M14">
        <v>3</v>
      </c>
      <c r="N14">
        <v>3</v>
      </c>
      <c r="O14">
        <v>3</v>
      </c>
      <c r="P14">
        <v>17</v>
      </c>
    </row>
    <row r="15" spans="1:16" x14ac:dyDescent="0.3">
      <c r="A15" s="5">
        <v>1004</v>
      </c>
      <c r="B15" s="5" t="s">
        <v>8</v>
      </c>
      <c r="C15" s="4">
        <v>1</v>
      </c>
      <c r="D15" s="4" t="str">
        <f t="shared" si="0"/>
        <v>FAIL</v>
      </c>
      <c r="E15" s="20">
        <f t="shared" ca="1" si="3"/>
        <v>45761</v>
      </c>
      <c r="G15" t="s">
        <v>33</v>
      </c>
      <c r="H15">
        <f ca="1">SUMIFS(C:C,C:C,"&gt;34",E:E,TODAY())</f>
        <v>434</v>
      </c>
      <c r="J15" s="12" t="s">
        <v>20</v>
      </c>
      <c r="K15">
        <v>6</v>
      </c>
      <c r="L15">
        <v>6</v>
      </c>
      <c r="M15">
        <v>7</v>
      </c>
      <c r="N15">
        <v>7</v>
      </c>
      <c r="O15">
        <v>7</v>
      </c>
      <c r="P15">
        <v>33</v>
      </c>
    </row>
    <row r="16" spans="1:16" x14ac:dyDescent="0.3">
      <c r="A16" s="5">
        <v>1005</v>
      </c>
      <c r="B16" s="5" t="s">
        <v>9</v>
      </c>
      <c r="C16" s="4">
        <v>36</v>
      </c>
      <c r="D16" s="4" t="str">
        <f t="shared" si="0"/>
        <v>PASS</v>
      </c>
      <c r="E16" s="20">
        <f t="shared" ca="1" si="3"/>
        <v>45761</v>
      </c>
      <c r="G16" t="s">
        <v>34</v>
      </c>
      <c r="H16">
        <f ca="1">SUMIFS(C:C,C:C,"&lt;35",E:E,TODAY())</f>
        <v>53</v>
      </c>
      <c r="J16" s="12" t="s">
        <v>17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50</v>
      </c>
    </row>
    <row r="17" spans="1:13" x14ac:dyDescent="0.3">
      <c r="A17" s="5">
        <v>1006</v>
      </c>
      <c r="B17" s="5" t="s">
        <v>10</v>
      </c>
      <c r="C17" s="4">
        <v>81</v>
      </c>
      <c r="D17" s="4" t="str">
        <f t="shared" si="0"/>
        <v>PASS</v>
      </c>
      <c r="E17" s="20">
        <f t="shared" ca="1" si="3"/>
        <v>45761</v>
      </c>
      <c r="G17" t="s">
        <v>36</v>
      </c>
    </row>
    <row r="18" spans="1:13" x14ac:dyDescent="0.3">
      <c r="A18" s="5">
        <v>1007</v>
      </c>
      <c r="B18" s="5" t="s">
        <v>11</v>
      </c>
      <c r="C18" s="4">
        <v>38</v>
      </c>
      <c r="D18" s="4" t="str">
        <f t="shared" si="0"/>
        <v>PASS</v>
      </c>
      <c r="E18" s="20">
        <f t="shared" ca="1" si="3"/>
        <v>45761</v>
      </c>
      <c r="H18">
        <f ca="1">SUM(H15:H17)</f>
        <v>487</v>
      </c>
      <c r="K18" s="12" t="s">
        <v>24</v>
      </c>
    </row>
    <row r="19" spans="1:13" x14ac:dyDescent="0.3">
      <c r="A19" s="5">
        <v>1008</v>
      </c>
      <c r="B19" s="5" t="s">
        <v>12</v>
      </c>
      <c r="C19" s="4">
        <v>38</v>
      </c>
      <c r="D19" s="4" t="str">
        <f t="shared" si="0"/>
        <v>PASS</v>
      </c>
      <c r="E19" s="20">
        <f t="shared" ca="1" si="3"/>
        <v>45761</v>
      </c>
    </row>
    <row r="20" spans="1:13" x14ac:dyDescent="0.3">
      <c r="A20" s="5">
        <v>1009</v>
      </c>
      <c r="B20" s="5" t="s">
        <v>13</v>
      </c>
      <c r="C20" s="4">
        <v>44</v>
      </c>
      <c r="D20" s="4" t="str">
        <f t="shared" si="0"/>
        <v>PASS</v>
      </c>
      <c r="E20" s="20">
        <f t="shared" ca="1" si="3"/>
        <v>45761</v>
      </c>
      <c r="G20" t="s">
        <v>37</v>
      </c>
      <c r="H20">
        <f ca="1">SUMIFS(C:C,D:D,G10,E:E,TODAY())</f>
        <v>434</v>
      </c>
      <c r="J20" s="9" t="s">
        <v>23</v>
      </c>
      <c r="K20" s="9" t="s">
        <v>18</v>
      </c>
    </row>
    <row r="21" spans="1:13" x14ac:dyDescent="0.3">
      <c r="A21" s="5">
        <v>1010</v>
      </c>
      <c r="B21" s="5" t="s">
        <v>14</v>
      </c>
      <c r="C21" s="4">
        <v>90</v>
      </c>
      <c r="D21" s="4" t="str">
        <f t="shared" si="0"/>
        <v>PASS</v>
      </c>
      <c r="E21" s="20">
        <f t="shared" ca="1" si="3"/>
        <v>45761</v>
      </c>
      <c r="G21" t="s">
        <v>38</v>
      </c>
      <c r="H21">
        <f ca="1">SUMIFS(C:C,D:D,G11,E:E,TODAY())</f>
        <v>53</v>
      </c>
      <c r="J21" s="9" t="s">
        <v>16</v>
      </c>
      <c r="K21" t="s">
        <v>19</v>
      </c>
      <c r="L21" t="s">
        <v>20</v>
      </c>
      <c r="M21" t="s">
        <v>17</v>
      </c>
    </row>
    <row r="22" spans="1:13" x14ac:dyDescent="0.3">
      <c r="A22" s="6">
        <v>1001</v>
      </c>
      <c r="B22" s="6" t="s">
        <v>5</v>
      </c>
      <c r="C22" s="4">
        <v>80</v>
      </c>
      <c r="D22" s="4" t="str">
        <f t="shared" si="0"/>
        <v>PASS</v>
      </c>
      <c r="E22" s="21">
        <f t="shared" ca="1" si="3"/>
        <v>45760</v>
      </c>
      <c r="J22" s="10">
        <v>45754</v>
      </c>
      <c r="K22">
        <v>103</v>
      </c>
      <c r="L22">
        <v>295</v>
      </c>
      <c r="M22">
        <v>398</v>
      </c>
    </row>
    <row r="23" spans="1:13" x14ac:dyDescent="0.3">
      <c r="A23" s="6">
        <v>1002</v>
      </c>
      <c r="B23" s="6" t="s">
        <v>6</v>
      </c>
      <c r="C23" s="4">
        <v>7</v>
      </c>
      <c r="D23" s="4" t="str">
        <f t="shared" si="0"/>
        <v>FAIL</v>
      </c>
      <c r="E23" s="21">
        <f t="shared" ca="1" si="3"/>
        <v>45760</v>
      </c>
      <c r="G23" t="s">
        <v>39</v>
      </c>
      <c r="H23">
        <f ca="1">SUMIFS(C:C,E:E,TODAY())</f>
        <v>487</v>
      </c>
      <c r="J23" s="10">
        <v>45755</v>
      </c>
      <c r="K23">
        <v>26</v>
      </c>
      <c r="L23">
        <v>740</v>
      </c>
      <c r="M23">
        <v>766</v>
      </c>
    </row>
    <row r="24" spans="1:13" x14ac:dyDescent="0.3">
      <c r="A24" s="6">
        <v>1003</v>
      </c>
      <c r="B24" s="6" t="s">
        <v>7</v>
      </c>
      <c r="C24" s="4">
        <v>44</v>
      </c>
      <c r="D24" s="4" t="str">
        <f t="shared" si="0"/>
        <v>PASS</v>
      </c>
      <c r="E24" s="21">
        <f t="shared" ca="1" si="3"/>
        <v>45760</v>
      </c>
      <c r="J24" s="10">
        <v>45756</v>
      </c>
      <c r="K24">
        <v>50</v>
      </c>
      <c r="L24">
        <v>385</v>
      </c>
      <c r="M24">
        <v>435</v>
      </c>
    </row>
    <row r="25" spans="1:13" x14ac:dyDescent="0.3">
      <c r="A25" s="6">
        <v>1004</v>
      </c>
      <c r="B25" s="6" t="s">
        <v>8</v>
      </c>
      <c r="C25" s="4">
        <v>29</v>
      </c>
      <c r="D25" s="4" t="str">
        <f t="shared" si="0"/>
        <v>FAIL</v>
      </c>
      <c r="E25" s="21">
        <f t="shared" ca="1" si="3"/>
        <v>45760</v>
      </c>
      <c r="J25" s="10">
        <v>45757</v>
      </c>
      <c r="K25">
        <v>31</v>
      </c>
      <c r="L25">
        <v>618</v>
      </c>
      <c r="M25">
        <v>649</v>
      </c>
    </row>
    <row r="26" spans="1:13" x14ac:dyDescent="0.3">
      <c r="A26" s="6">
        <v>1005</v>
      </c>
      <c r="B26" s="6" t="s">
        <v>9</v>
      </c>
      <c r="C26" s="4">
        <v>95</v>
      </c>
      <c r="D26" s="4" t="str">
        <f t="shared" si="0"/>
        <v>PASS</v>
      </c>
      <c r="E26" s="21">
        <f t="shared" ca="1" si="3"/>
        <v>45760</v>
      </c>
      <c r="G26" t="s">
        <v>20</v>
      </c>
      <c r="H26" s="11">
        <f ca="1">TODAY()</f>
        <v>45762</v>
      </c>
      <c r="I26">
        <f ca="1">SUMIFS(C:C,D:D,G26,E:E,H26)</f>
        <v>434</v>
      </c>
      <c r="J26" s="10">
        <v>45758</v>
      </c>
      <c r="K26">
        <v>39</v>
      </c>
      <c r="L26">
        <v>590</v>
      </c>
      <c r="M26">
        <v>629</v>
      </c>
    </row>
    <row r="27" spans="1:13" x14ac:dyDescent="0.3">
      <c r="A27" s="6">
        <v>1006</v>
      </c>
      <c r="B27" s="6" t="s">
        <v>10</v>
      </c>
      <c r="C27" s="4">
        <v>12</v>
      </c>
      <c r="D27" s="4" t="str">
        <f t="shared" si="0"/>
        <v>FAIL</v>
      </c>
      <c r="E27" s="21">
        <f t="shared" ca="1" si="3"/>
        <v>45760</v>
      </c>
      <c r="G27" t="s">
        <v>19</v>
      </c>
      <c r="H27" s="11">
        <f ca="1">TODAY()</f>
        <v>45762</v>
      </c>
      <c r="I27">
        <f t="shared" ref="I27:I35" ca="1" si="4">SUMIFS(C:C,D:D,G27,E:E,H27)</f>
        <v>53</v>
      </c>
      <c r="J27" s="12" t="s">
        <v>17</v>
      </c>
      <c r="K27">
        <v>249</v>
      </c>
      <c r="L27">
        <v>2628</v>
      </c>
      <c r="M27">
        <v>2877</v>
      </c>
    </row>
    <row r="28" spans="1:13" x14ac:dyDescent="0.3">
      <c r="A28" s="6">
        <v>1007</v>
      </c>
      <c r="B28" s="6" t="s">
        <v>11</v>
      </c>
      <c r="C28" s="4">
        <v>1</v>
      </c>
      <c r="D28" s="4" t="str">
        <f t="shared" si="0"/>
        <v>FAIL</v>
      </c>
      <c r="E28" s="21">
        <f t="shared" ca="1" si="3"/>
        <v>45760</v>
      </c>
      <c r="G28" t="str">
        <f>G26</f>
        <v>PASS</v>
      </c>
      <c r="H28" s="11">
        <f ca="1">H26-1</f>
        <v>45761</v>
      </c>
      <c r="I28">
        <f t="shared" ca="1" si="4"/>
        <v>480</v>
      </c>
    </row>
    <row r="29" spans="1:13" x14ac:dyDescent="0.3">
      <c r="A29" s="6">
        <v>1008</v>
      </c>
      <c r="B29" s="6" t="s">
        <v>12</v>
      </c>
      <c r="C29" s="4">
        <v>65</v>
      </c>
      <c r="D29" s="4" t="str">
        <f t="shared" si="0"/>
        <v>PASS</v>
      </c>
      <c r="E29" s="21">
        <f t="shared" ca="1" si="3"/>
        <v>45760</v>
      </c>
      <c r="G29" t="str">
        <f t="shared" ref="G29:G35" si="5">G27</f>
        <v>FAIL</v>
      </c>
      <c r="H29" s="11">
        <f t="shared" ref="H29:H35" ca="1" si="6">H27-1</f>
        <v>45761</v>
      </c>
      <c r="I29">
        <f t="shared" ca="1" si="4"/>
        <v>11</v>
      </c>
    </row>
    <row r="30" spans="1:13" x14ac:dyDescent="0.3">
      <c r="A30" s="6">
        <v>1009</v>
      </c>
      <c r="B30" s="6" t="s">
        <v>13</v>
      </c>
      <c r="C30" s="4">
        <v>88</v>
      </c>
      <c r="D30" s="4" t="str">
        <f t="shared" si="0"/>
        <v>PASS</v>
      </c>
      <c r="E30" s="21">
        <f t="shared" ca="1" si="3"/>
        <v>45760</v>
      </c>
      <c r="G30" t="str">
        <f t="shared" si="5"/>
        <v>PASS</v>
      </c>
      <c r="H30" s="11">
        <f t="shared" ca="1" si="6"/>
        <v>45760</v>
      </c>
      <c r="I30">
        <f t="shared" ca="1" si="4"/>
        <v>467</v>
      </c>
      <c r="J30" t="s">
        <v>40</v>
      </c>
    </row>
    <row r="31" spans="1:13" x14ac:dyDescent="0.3">
      <c r="A31" s="6">
        <v>1010</v>
      </c>
      <c r="B31" s="6" t="s">
        <v>14</v>
      </c>
      <c r="C31" s="4">
        <v>95</v>
      </c>
      <c r="D31" s="4" t="str">
        <f t="shared" si="0"/>
        <v>PASS</v>
      </c>
      <c r="E31" s="21">
        <f t="shared" ca="1" si="3"/>
        <v>45760</v>
      </c>
      <c r="G31" t="str">
        <f t="shared" si="5"/>
        <v>FAIL</v>
      </c>
      <c r="H31" s="11">
        <f t="shared" ca="1" si="6"/>
        <v>45760</v>
      </c>
      <c r="I31">
        <f t="shared" ca="1" si="4"/>
        <v>49</v>
      </c>
    </row>
    <row r="32" spans="1:13" x14ac:dyDescent="0.3">
      <c r="A32" s="7">
        <v>1001</v>
      </c>
      <c r="B32" s="7" t="s">
        <v>5</v>
      </c>
      <c r="C32" s="4">
        <v>71</v>
      </c>
      <c r="D32" s="4" t="str">
        <f t="shared" ref="D32:D41" si="7">IF(C32&lt;35,"FAIL","PASS")</f>
        <v>PASS</v>
      </c>
      <c r="E32" s="22">
        <f t="shared" ca="1" si="3"/>
        <v>45759</v>
      </c>
      <c r="G32" t="str">
        <f t="shared" si="5"/>
        <v>PASS</v>
      </c>
      <c r="H32" s="11">
        <f t="shared" ca="1" si="6"/>
        <v>45759</v>
      </c>
      <c r="I32">
        <f t="shared" ca="1" si="4"/>
        <v>537</v>
      </c>
    </row>
    <row r="33" spans="1:9" x14ac:dyDescent="0.3">
      <c r="A33" s="7">
        <v>1002</v>
      </c>
      <c r="B33" s="7" t="s">
        <v>6</v>
      </c>
      <c r="C33" s="4">
        <v>84</v>
      </c>
      <c r="D33" s="4" t="str">
        <f t="shared" si="7"/>
        <v>PASS</v>
      </c>
      <c r="E33" s="22">
        <f t="shared" ca="1" si="3"/>
        <v>45759</v>
      </c>
      <c r="G33" t="str">
        <f t="shared" si="5"/>
        <v>FAIL</v>
      </c>
      <c r="H33" s="11">
        <f t="shared" ca="1" si="6"/>
        <v>45759</v>
      </c>
      <c r="I33">
        <f t="shared" ca="1" si="4"/>
        <v>75</v>
      </c>
    </row>
    <row r="34" spans="1:9" x14ac:dyDescent="0.3">
      <c r="A34" s="7">
        <v>1003</v>
      </c>
      <c r="B34" s="7" t="s">
        <v>7</v>
      </c>
      <c r="C34" s="4">
        <v>94</v>
      </c>
      <c r="D34" s="4" t="str">
        <f t="shared" si="7"/>
        <v>PASS</v>
      </c>
      <c r="E34" s="22">
        <f t="shared" ca="1" si="3"/>
        <v>45759</v>
      </c>
      <c r="G34" t="str">
        <f t="shared" si="5"/>
        <v>PASS</v>
      </c>
      <c r="H34" s="11">
        <f t="shared" ca="1" si="6"/>
        <v>45758</v>
      </c>
      <c r="I34">
        <f t="shared" ca="1" si="4"/>
        <v>470</v>
      </c>
    </row>
    <row r="35" spans="1:9" x14ac:dyDescent="0.3">
      <c r="A35" s="7">
        <v>1004</v>
      </c>
      <c r="B35" s="7" t="s">
        <v>8</v>
      </c>
      <c r="C35" s="4">
        <v>12</v>
      </c>
      <c r="D35" s="4" t="str">
        <f t="shared" si="7"/>
        <v>FAIL</v>
      </c>
      <c r="E35" s="22">
        <f t="shared" ca="1" si="3"/>
        <v>45759</v>
      </c>
      <c r="G35" t="str">
        <f t="shared" si="5"/>
        <v>FAIL</v>
      </c>
      <c r="H35" s="11">
        <f t="shared" ca="1" si="6"/>
        <v>45758</v>
      </c>
      <c r="I35">
        <f t="shared" ca="1" si="4"/>
        <v>56</v>
      </c>
    </row>
    <row r="36" spans="1:9" x14ac:dyDescent="0.3">
      <c r="A36" s="7">
        <v>1005</v>
      </c>
      <c r="B36" s="7" t="s">
        <v>9</v>
      </c>
      <c r="C36" s="4">
        <v>30</v>
      </c>
      <c r="D36" s="4" t="str">
        <f t="shared" si="7"/>
        <v>FAIL</v>
      </c>
      <c r="E36" s="22">
        <f t="shared" ca="1" si="3"/>
        <v>45759</v>
      </c>
    </row>
    <row r="37" spans="1:9" x14ac:dyDescent="0.3">
      <c r="A37" s="7">
        <v>1006</v>
      </c>
      <c r="B37" s="7" t="s">
        <v>10</v>
      </c>
      <c r="C37" s="4">
        <v>61</v>
      </c>
      <c r="D37" s="4" t="str">
        <f t="shared" si="7"/>
        <v>PASS</v>
      </c>
      <c r="E37" s="22">
        <f t="shared" ca="1" si="3"/>
        <v>45759</v>
      </c>
      <c r="I37">
        <f ca="1">SUM(I26:I36)</f>
        <v>2632</v>
      </c>
    </row>
    <row r="38" spans="1:9" x14ac:dyDescent="0.3">
      <c r="A38" s="7">
        <v>1007</v>
      </c>
      <c r="B38" s="7" t="s">
        <v>11</v>
      </c>
      <c r="C38" s="4">
        <v>75</v>
      </c>
      <c r="D38" s="4" t="str">
        <f t="shared" si="7"/>
        <v>PASS</v>
      </c>
      <c r="E38" s="22">
        <f t="shared" ca="1" si="3"/>
        <v>45759</v>
      </c>
    </row>
    <row r="39" spans="1:9" x14ac:dyDescent="0.3">
      <c r="A39" s="7">
        <v>1008</v>
      </c>
      <c r="B39" s="7" t="s">
        <v>12</v>
      </c>
      <c r="C39" s="4">
        <v>33</v>
      </c>
      <c r="D39" s="4" t="str">
        <f t="shared" si="7"/>
        <v>FAIL</v>
      </c>
      <c r="E39" s="22">
        <f t="shared" ca="1" si="3"/>
        <v>45759</v>
      </c>
    </row>
    <row r="40" spans="1:9" x14ac:dyDescent="0.3">
      <c r="A40" s="7">
        <v>1009</v>
      </c>
      <c r="B40" s="7" t="s">
        <v>13</v>
      </c>
      <c r="C40" s="4">
        <v>54</v>
      </c>
      <c r="D40" s="4" t="str">
        <f t="shared" si="7"/>
        <v>PASS</v>
      </c>
      <c r="E40" s="22">
        <f t="shared" ca="1" si="3"/>
        <v>45759</v>
      </c>
    </row>
    <row r="41" spans="1:9" x14ac:dyDescent="0.3">
      <c r="A41" s="7">
        <v>1010</v>
      </c>
      <c r="B41" s="7" t="s">
        <v>14</v>
      </c>
      <c r="C41" s="4">
        <v>98</v>
      </c>
      <c r="D41" s="4" t="str">
        <f t="shared" si="7"/>
        <v>PASS</v>
      </c>
      <c r="E41" s="22">
        <f t="shared" ca="1" si="3"/>
        <v>45759</v>
      </c>
    </row>
    <row r="42" spans="1:9" x14ac:dyDescent="0.3">
      <c r="A42" s="14">
        <v>1001</v>
      </c>
      <c r="B42" s="14" t="s">
        <v>5</v>
      </c>
      <c r="C42" s="4">
        <v>9</v>
      </c>
      <c r="D42" s="4" t="str">
        <f t="shared" ref="D42:D51" si="8">IF(C42&lt;35,"FAIL","PASS")</f>
        <v>FAIL</v>
      </c>
      <c r="E42" s="23">
        <f t="shared" ca="1" si="3"/>
        <v>45758</v>
      </c>
    </row>
    <row r="43" spans="1:9" x14ac:dyDescent="0.3">
      <c r="A43" s="14">
        <v>1002</v>
      </c>
      <c r="B43" s="14" t="s">
        <v>6</v>
      </c>
      <c r="C43" s="4">
        <v>80</v>
      </c>
      <c r="D43" s="4" t="str">
        <f t="shared" si="8"/>
        <v>PASS</v>
      </c>
      <c r="E43" s="23">
        <f t="shared" ca="1" si="3"/>
        <v>45758</v>
      </c>
    </row>
    <row r="44" spans="1:9" x14ac:dyDescent="0.3">
      <c r="A44" s="14">
        <v>1003</v>
      </c>
      <c r="B44" s="14" t="s">
        <v>7</v>
      </c>
      <c r="C44" s="4">
        <v>45</v>
      </c>
      <c r="D44" s="4" t="str">
        <f t="shared" si="8"/>
        <v>PASS</v>
      </c>
      <c r="E44" s="23">
        <f t="shared" ca="1" si="3"/>
        <v>45758</v>
      </c>
    </row>
    <row r="45" spans="1:9" x14ac:dyDescent="0.3">
      <c r="A45" s="14">
        <v>1004</v>
      </c>
      <c r="B45" s="14" t="s">
        <v>8</v>
      </c>
      <c r="C45" s="4">
        <v>26</v>
      </c>
      <c r="D45" s="4" t="str">
        <f t="shared" si="8"/>
        <v>FAIL</v>
      </c>
      <c r="E45" s="23">
        <f t="shared" ca="1" si="3"/>
        <v>45758</v>
      </c>
    </row>
    <row r="46" spans="1:9" x14ac:dyDescent="0.3">
      <c r="A46" s="14">
        <v>1005</v>
      </c>
      <c r="B46" s="14" t="s">
        <v>9</v>
      </c>
      <c r="C46" s="4">
        <v>61</v>
      </c>
      <c r="D46" s="4" t="str">
        <f t="shared" si="8"/>
        <v>PASS</v>
      </c>
      <c r="E46" s="23">
        <f t="shared" ca="1" si="3"/>
        <v>45758</v>
      </c>
    </row>
    <row r="47" spans="1:9" x14ac:dyDescent="0.3">
      <c r="A47" s="14">
        <v>1006</v>
      </c>
      <c r="B47" s="14" t="s">
        <v>10</v>
      </c>
      <c r="C47" s="4">
        <v>69</v>
      </c>
      <c r="D47" s="4" t="str">
        <f t="shared" si="8"/>
        <v>PASS</v>
      </c>
      <c r="E47" s="23">
        <f t="shared" ca="1" si="3"/>
        <v>45758</v>
      </c>
    </row>
    <row r="48" spans="1:9" x14ac:dyDescent="0.3">
      <c r="A48" s="14">
        <v>1007</v>
      </c>
      <c r="B48" s="14" t="s">
        <v>11</v>
      </c>
      <c r="C48" s="4">
        <v>98</v>
      </c>
      <c r="D48" s="4" t="str">
        <f t="shared" si="8"/>
        <v>PASS</v>
      </c>
      <c r="E48" s="23">
        <f t="shared" ca="1" si="3"/>
        <v>45758</v>
      </c>
    </row>
    <row r="49" spans="1:5" x14ac:dyDescent="0.3">
      <c r="A49" s="14">
        <v>1008</v>
      </c>
      <c r="B49" s="14" t="s">
        <v>12</v>
      </c>
      <c r="C49" s="4">
        <v>42</v>
      </c>
      <c r="D49" s="4" t="str">
        <f t="shared" si="8"/>
        <v>PASS</v>
      </c>
      <c r="E49" s="23">
        <f t="shared" ca="1" si="3"/>
        <v>45758</v>
      </c>
    </row>
    <row r="50" spans="1:5" x14ac:dyDescent="0.3">
      <c r="A50" s="14">
        <v>1009</v>
      </c>
      <c r="B50" s="14" t="s">
        <v>13</v>
      </c>
      <c r="C50" s="4">
        <v>21</v>
      </c>
      <c r="D50" s="4" t="str">
        <f t="shared" si="8"/>
        <v>FAIL</v>
      </c>
      <c r="E50" s="23">
        <f t="shared" ca="1" si="3"/>
        <v>45758</v>
      </c>
    </row>
    <row r="51" spans="1:5" x14ac:dyDescent="0.3">
      <c r="A51" s="14">
        <v>1010</v>
      </c>
      <c r="B51" s="14" t="s">
        <v>14</v>
      </c>
      <c r="C51" s="4">
        <v>75</v>
      </c>
      <c r="D51" s="4" t="str">
        <f t="shared" si="8"/>
        <v>PASS</v>
      </c>
      <c r="E51" s="23">
        <f t="shared" ca="1" si="3"/>
        <v>45758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23D2-4127-41BA-8143-011E5256B8C7}">
  <dimension ref="A1:R51"/>
  <sheetViews>
    <sheetView tabSelected="1" workbookViewId="0">
      <selection activeCell="G2" sqref="G2"/>
    </sheetView>
  </sheetViews>
  <sheetFormatPr defaultRowHeight="14.4" x14ac:dyDescent="0.3"/>
  <cols>
    <col min="7" max="7" width="20.5546875" customWidth="1"/>
    <col min="11" max="11" width="12.5546875" bestFit="1" customWidth="1"/>
    <col min="12" max="12" width="15.5546875" bestFit="1" customWidth="1"/>
    <col min="13" max="13" width="5.33203125" bestFit="1" customWidth="1"/>
    <col min="14" max="14" width="10.77734375" bestFit="1" customWidth="1"/>
    <col min="15" max="16" width="9.33203125" bestFit="1" customWidth="1"/>
    <col min="17" max="17" width="10.77734375" bestFit="1" customWidth="1"/>
  </cols>
  <sheetData>
    <row r="1" spans="1:18" x14ac:dyDescent="0.3">
      <c r="A1" s="1" t="s">
        <v>0</v>
      </c>
      <c r="B1" s="2" t="s">
        <v>1</v>
      </c>
      <c r="C1" s="1" t="s">
        <v>2</v>
      </c>
      <c r="D1" s="2" t="s">
        <v>3</v>
      </c>
      <c r="E1" s="18" t="s">
        <v>4</v>
      </c>
      <c r="G1" t="s">
        <v>48</v>
      </c>
    </row>
    <row r="2" spans="1:18" x14ac:dyDescent="0.3">
      <c r="A2" s="3">
        <v>1001</v>
      </c>
      <c r="B2" s="3" t="s">
        <v>5</v>
      </c>
      <c r="C2" s="4">
        <v>65</v>
      </c>
      <c r="D2" s="4" t="str">
        <f>IF(C2&lt;35,"FAIL","PASS")</f>
        <v>PASS</v>
      </c>
      <c r="E2" s="19">
        <f ca="1">TODAY()</f>
        <v>45762</v>
      </c>
    </row>
    <row r="3" spans="1:18" x14ac:dyDescent="0.3">
      <c r="A3" s="3">
        <v>1002</v>
      </c>
      <c r="B3" s="3" t="s">
        <v>6</v>
      </c>
      <c r="C3" s="4">
        <v>74</v>
      </c>
      <c r="D3" s="4" t="str">
        <f t="shared" ref="D3:D51" si="0">IF(C3&lt;35,"FAIL","PASS")</f>
        <v>PASS</v>
      </c>
      <c r="E3" s="19">
        <f t="shared" ref="E3:E11" ca="1" si="1">TODAY()</f>
        <v>45762</v>
      </c>
      <c r="K3" s="9" t="s">
        <v>23</v>
      </c>
      <c r="L3" s="9" t="s">
        <v>18</v>
      </c>
    </row>
    <row r="4" spans="1:18" x14ac:dyDescent="0.3">
      <c r="A4" s="3">
        <v>1003</v>
      </c>
      <c r="B4" s="3" t="s">
        <v>7</v>
      </c>
      <c r="C4" s="4">
        <v>61</v>
      </c>
      <c r="D4" s="4" t="str">
        <f t="shared" si="0"/>
        <v>PASS</v>
      </c>
      <c r="E4" s="19">
        <f t="shared" ca="1" si="1"/>
        <v>45762</v>
      </c>
      <c r="G4" t="s">
        <v>42</v>
      </c>
      <c r="K4" s="9" t="s">
        <v>16</v>
      </c>
      <c r="L4" s="24">
        <v>45758</v>
      </c>
      <c r="M4" s="24">
        <v>45762</v>
      </c>
      <c r="N4" s="24">
        <v>45761</v>
      </c>
      <c r="O4" s="24">
        <v>45760</v>
      </c>
      <c r="P4" s="24">
        <v>45759</v>
      </c>
      <c r="Q4" s="24" t="s">
        <v>17</v>
      </c>
    </row>
    <row r="5" spans="1:18" x14ac:dyDescent="0.3">
      <c r="A5" s="3">
        <v>1004</v>
      </c>
      <c r="B5" s="3" t="s">
        <v>8</v>
      </c>
      <c r="C5" s="4">
        <v>1</v>
      </c>
      <c r="D5" s="4" t="str">
        <f t="shared" si="0"/>
        <v>FAIL</v>
      </c>
      <c r="E5" s="19">
        <f t="shared" ca="1" si="1"/>
        <v>45762</v>
      </c>
      <c r="K5" s="12" t="s">
        <v>19</v>
      </c>
      <c r="L5" s="28">
        <v>56</v>
      </c>
      <c r="M5" s="28">
        <v>53</v>
      </c>
      <c r="N5" s="28">
        <v>11</v>
      </c>
      <c r="O5" s="28">
        <v>49</v>
      </c>
      <c r="P5" s="28">
        <v>75</v>
      </c>
      <c r="Q5" s="28">
        <v>244</v>
      </c>
    </row>
    <row r="6" spans="1:18" x14ac:dyDescent="0.3">
      <c r="A6" s="3">
        <v>1005</v>
      </c>
      <c r="B6" s="3" t="s">
        <v>9</v>
      </c>
      <c r="C6" s="4">
        <v>99</v>
      </c>
      <c r="D6" s="4" t="str">
        <f t="shared" si="0"/>
        <v>PASS</v>
      </c>
      <c r="E6" s="19">
        <f t="shared" ca="1" si="1"/>
        <v>45762</v>
      </c>
      <c r="G6" t="s">
        <v>43</v>
      </c>
      <c r="K6" s="12" t="s">
        <v>20</v>
      </c>
      <c r="L6" s="28">
        <v>470</v>
      </c>
      <c r="M6" s="28">
        <v>434</v>
      </c>
      <c r="N6" s="28">
        <v>480</v>
      </c>
      <c r="O6" s="28">
        <v>467</v>
      </c>
      <c r="P6" s="28">
        <v>537</v>
      </c>
      <c r="Q6" s="28">
        <v>2388</v>
      </c>
    </row>
    <row r="7" spans="1:18" x14ac:dyDescent="0.3">
      <c r="A7" s="3">
        <v>1006</v>
      </c>
      <c r="B7" s="3" t="s">
        <v>10</v>
      </c>
      <c r="C7" s="4">
        <v>14</v>
      </c>
      <c r="D7" s="4" t="str">
        <f t="shared" si="0"/>
        <v>FAIL</v>
      </c>
      <c r="E7" s="19">
        <f t="shared" ca="1" si="1"/>
        <v>45762</v>
      </c>
      <c r="G7" s="24">
        <v>45758</v>
      </c>
      <c r="K7" s="12" t="s">
        <v>17</v>
      </c>
      <c r="L7" s="28">
        <v>526</v>
      </c>
      <c r="M7" s="28">
        <v>487</v>
      </c>
      <c r="N7" s="28">
        <v>491</v>
      </c>
      <c r="O7" s="28">
        <v>516</v>
      </c>
      <c r="P7" s="28">
        <v>612</v>
      </c>
      <c r="Q7" s="28">
        <v>2632</v>
      </c>
    </row>
    <row r="8" spans="1:18" x14ac:dyDescent="0.3">
      <c r="A8" s="3">
        <v>1007</v>
      </c>
      <c r="B8" s="3" t="s">
        <v>11</v>
      </c>
      <c r="C8" s="4">
        <v>92</v>
      </c>
      <c r="D8" s="4" t="str">
        <f t="shared" si="0"/>
        <v>PASS</v>
      </c>
      <c r="E8" s="19">
        <f t="shared" ca="1" si="1"/>
        <v>45762</v>
      </c>
    </row>
    <row r="9" spans="1:18" x14ac:dyDescent="0.3">
      <c r="A9" s="3">
        <v>1008</v>
      </c>
      <c r="B9" s="3" t="s">
        <v>12</v>
      </c>
      <c r="C9" s="4">
        <v>32</v>
      </c>
      <c r="D9" s="4" t="str">
        <f t="shared" si="0"/>
        <v>FAIL</v>
      </c>
      <c r="E9" s="19">
        <f t="shared" ca="1" si="1"/>
        <v>45762</v>
      </c>
    </row>
    <row r="10" spans="1:18" x14ac:dyDescent="0.3">
      <c r="A10" s="3">
        <v>1009</v>
      </c>
      <c r="B10" s="3" t="s">
        <v>13</v>
      </c>
      <c r="C10" s="4">
        <v>6</v>
      </c>
      <c r="D10" s="4" t="str">
        <f t="shared" si="0"/>
        <v>FAIL</v>
      </c>
      <c r="E10" s="19">
        <f t="shared" ca="1" si="1"/>
        <v>45762</v>
      </c>
      <c r="K10" s="8" t="s">
        <v>16</v>
      </c>
      <c r="L10" s="26">
        <v>45754</v>
      </c>
      <c r="M10" s="26">
        <v>45755</v>
      </c>
      <c r="N10" s="26">
        <v>45756</v>
      </c>
      <c r="O10" s="26">
        <v>45757</v>
      </c>
      <c r="P10" s="26">
        <v>45758</v>
      </c>
      <c r="Q10" s="26" t="s">
        <v>17</v>
      </c>
    </row>
    <row r="11" spans="1:18" x14ac:dyDescent="0.3">
      <c r="A11" s="3">
        <v>1010</v>
      </c>
      <c r="B11" s="3" t="s">
        <v>14</v>
      </c>
      <c r="C11" s="4">
        <v>43</v>
      </c>
      <c r="D11" s="4" t="str">
        <f t="shared" si="0"/>
        <v>PASS</v>
      </c>
      <c r="E11" s="19">
        <f t="shared" ca="1" si="1"/>
        <v>45762</v>
      </c>
      <c r="G11" t="s">
        <v>44</v>
      </c>
      <c r="K11" s="12" t="s">
        <v>19</v>
      </c>
      <c r="L11">
        <f ca="1">SUMIFS($C:$C,$D:$D,$K11,$E:$E,L$10)</f>
        <v>0</v>
      </c>
      <c r="M11">
        <f t="shared" ref="M11:P12" ca="1" si="2">SUMIFS($C:$C,$D:$D,$K11,$E:$E,M$10)</f>
        <v>0</v>
      </c>
      <c r="N11">
        <f t="shared" ca="1" si="2"/>
        <v>0</v>
      </c>
      <c r="O11">
        <f t="shared" ca="1" si="2"/>
        <v>0</v>
      </c>
      <c r="P11">
        <f t="shared" ca="1" si="2"/>
        <v>56</v>
      </c>
      <c r="Q11">
        <f>SUMIFS($C:$C,$D:$D,$K11)</f>
        <v>244</v>
      </c>
      <c r="R11" t="s">
        <v>47</v>
      </c>
    </row>
    <row r="12" spans="1:18" x14ac:dyDescent="0.3">
      <c r="A12" s="5">
        <v>1001</v>
      </c>
      <c r="B12" s="5" t="s">
        <v>5</v>
      </c>
      <c r="C12" s="4">
        <v>98</v>
      </c>
      <c r="D12" s="4" t="str">
        <f t="shared" si="0"/>
        <v>PASS</v>
      </c>
      <c r="E12" s="20">
        <f ca="1">E2-1</f>
        <v>45761</v>
      </c>
      <c r="K12" s="12" t="s">
        <v>20</v>
      </c>
      <c r="L12">
        <f ca="1">SUMIFS($C:$C,$D:$D,$K12,$E:$E,L$10)</f>
        <v>0</v>
      </c>
      <c r="M12">
        <f t="shared" ca="1" si="2"/>
        <v>0</v>
      </c>
      <c r="N12">
        <f t="shared" ca="1" si="2"/>
        <v>0</v>
      </c>
      <c r="O12">
        <f t="shared" ca="1" si="2"/>
        <v>0</v>
      </c>
      <c r="P12">
        <f t="shared" ca="1" si="2"/>
        <v>470</v>
      </c>
      <c r="Q12">
        <f>SUMIFS($C:$C,$D:$D,$K12)</f>
        <v>2388</v>
      </c>
    </row>
    <row r="13" spans="1:18" x14ac:dyDescent="0.3">
      <c r="A13" s="5">
        <v>1002</v>
      </c>
      <c r="B13" s="5" t="s">
        <v>6</v>
      </c>
      <c r="C13" s="4">
        <v>10</v>
      </c>
      <c r="D13" s="4" t="str">
        <f t="shared" si="0"/>
        <v>FAIL</v>
      </c>
      <c r="E13" s="20">
        <f t="shared" ref="E13:E51" ca="1" si="3">E3-1</f>
        <v>45761</v>
      </c>
      <c r="G13" t="s">
        <v>45</v>
      </c>
      <c r="K13" s="16" t="s">
        <v>17</v>
      </c>
      <c r="L13" s="17">
        <f ca="1">SUMIFS($C:$C,$E:$E,L$10)</f>
        <v>0</v>
      </c>
      <c r="M13" s="17">
        <f t="shared" ref="M13:P13" ca="1" si="4">SUMIFS($C:$C,$E:$E,M$10)</f>
        <v>0</v>
      </c>
      <c r="N13" s="17">
        <f t="shared" ca="1" si="4"/>
        <v>0</v>
      </c>
      <c r="O13" s="17">
        <f t="shared" ca="1" si="4"/>
        <v>0</v>
      </c>
      <c r="P13" s="17">
        <f t="shared" ca="1" si="4"/>
        <v>526</v>
      </c>
      <c r="Q13" s="17">
        <f>SUM(Q11:Q12)</f>
        <v>2632</v>
      </c>
    </row>
    <row r="14" spans="1:18" x14ac:dyDescent="0.3">
      <c r="A14" s="5">
        <v>1003</v>
      </c>
      <c r="B14" s="5" t="s">
        <v>7</v>
      </c>
      <c r="C14" s="4">
        <v>55</v>
      </c>
      <c r="D14" s="4" t="str">
        <f t="shared" si="0"/>
        <v>PASS</v>
      </c>
      <c r="E14" s="20">
        <f t="shared" ca="1" si="3"/>
        <v>45761</v>
      </c>
      <c r="Q14" t="s">
        <v>46</v>
      </c>
    </row>
    <row r="15" spans="1:18" x14ac:dyDescent="0.3">
      <c r="A15" s="5">
        <v>1004</v>
      </c>
      <c r="B15" s="5" t="s">
        <v>8</v>
      </c>
      <c r="C15" s="4">
        <v>1</v>
      </c>
      <c r="D15" s="4" t="str">
        <f t="shared" si="0"/>
        <v>FAIL</v>
      </c>
      <c r="E15" s="20">
        <f t="shared" ca="1" si="3"/>
        <v>45761</v>
      </c>
    </row>
    <row r="16" spans="1:18" x14ac:dyDescent="0.3">
      <c r="A16" s="5">
        <v>1005</v>
      </c>
      <c r="B16" s="5" t="s">
        <v>9</v>
      </c>
      <c r="C16" s="4">
        <v>36</v>
      </c>
      <c r="D16" s="4" t="str">
        <f t="shared" si="0"/>
        <v>PASS</v>
      </c>
      <c r="E16" s="20">
        <f t="shared" ca="1" si="3"/>
        <v>45761</v>
      </c>
    </row>
    <row r="17" spans="1:14" x14ac:dyDescent="0.3">
      <c r="A17" s="5">
        <v>1006</v>
      </c>
      <c r="B17" s="5" t="s">
        <v>10</v>
      </c>
      <c r="C17" s="4">
        <v>81</v>
      </c>
      <c r="D17" s="4" t="str">
        <f t="shared" si="0"/>
        <v>PASS</v>
      </c>
      <c r="E17" s="20">
        <f t="shared" ca="1" si="3"/>
        <v>45761</v>
      </c>
      <c r="K17" s="9" t="s">
        <v>23</v>
      </c>
      <c r="L17" s="9" t="s">
        <v>18</v>
      </c>
    </row>
    <row r="18" spans="1:14" x14ac:dyDescent="0.3">
      <c r="A18" s="5">
        <v>1007</v>
      </c>
      <c r="B18" s="5" t="s">
        <v>11</v>
      </c>
      <c r="C18" s="4">
        <v>38</v>
      </c>
      <c r="D18" s="4" t="str">
        <f t="shared" si="0"/>
        <v>PASS</v>
      </c>
      <c r="E18" s="20">
        <f t="shared" ca="1" si="3"/>
        <v>45761</v>
      </c>
      <c r="K18" s="9" t="s">
        <v>16</v>
      </c>
      <c r="L18" t="s">
        <v>19</v>
      </c>
      <c r="M18" t="s">
        <v>20</v>
      </c>
      <c r="N18" t="s">
        <v>17</v>
      </c>
    </row>
    <row r="19" spans="1:14" x14ac:dyDescent="0.3">
      <c r="A19" s="5">
        <v>1008</v>
      </c>
      <c r="B19" s="5" t="s">
        <v>12</v>
      </c>
      <c r="C19" s="4">
        <v>38</v>
      </c>
      <c r="D19" s="4" t="str">
        <f t="shared" si="0"/>
        <v>PASS</v>
      </c>
      <c r="E19" s="20">
        <f t="shared" ca="1" si="3"/>
        <v>45761</v>
      </c>
      <c r="K19" s="25">
        <v>45758</v>
      </c>
      <c r="L19" s="28">
        <v>56</v>
      </c>
      <c r="M19" s="28">
        <v>470</v>
      </c>
      <c r="N19" s="28">
        <v>526</v>
      </c>
    </row>
    <row r="20" spans="1:14" x14ac:dyDescent="0.3">
      <c r="A20" s="5">
        <v>1009</v>
      </c>
      <c r="B20" s="5" t="s">
        <v>13</v>
      </c>
      <c r="C20" s="4">
        <v>44</v>
      </c>
      <c r="D20" s="4" t="str">
        <f t="shared" si="0"/>
        <v>PASS</v>
      </c>
      <c r="E20" s="20">
        <f t="shared" ca="1" si="3"/>
        <v>45761</v>
      </c>
      <c r="K20" s="25">
        <v>45762</v>
      </c>
      <c r="L20" s="28">
        <v>53</v>
      </c>
      <c r="M20" s="28">
        <v>434</v>
      </c>
      <c r="N20" s="28">
        <v>487</v>
      </c>
    </row>
    <row r="21" spans="1:14" x14ac:dyDescent="0.3">
      <c r="A21" s="5">
        <v>1010</v>
      </c>
      <c r="B21" s="5" t="s">
        <v>14</v>
      </c>
      <c r="C21" s="4">
        <v>90</v>
      </c>
      <c r="D21" s="4" t="str">
        <f t="shared" si="0"/>
        <v>PASS</v>
      </c>
      <c r="E21" s="20">
        <f t="shared" ca="1" si="3"/>
        <v>45761</v>
      </c>
      <c r="K21" s="25">
        <v>45761</v>
      </c>
      <c r="L21" s="28">
        <v>11</v>
      </c>
      <c r="M21" s="28">
        <v>480</v>
      </c>
      <c r="N21" s="28">
        <v>491</v>
      </c>
    </row>
    <row r="22" spans="1:14" x14ac:dyDescent="0.3">
      <c r="A22" s="6">
        <v>1001</v>
      </c>
      <c r="B22" s="6" t="s">
        <v>5</v>
      </c>
      <c r="C22" s="4">
        <v>80</v>
      </c>
      <c r="D22" s="4" t="str">
        <f t="shared" si="0"/>
        <v>PASS</v>
      </c>
      <c r="E22" s="21">
        <f t="shared" ca="1" si="3"/>
        <v>45760</v>
      </c>
      <c r="K22" s="25">
        <v>45760</v>
      </c>
      <c r="L22" s="28">
        <v>49</v>
      </c>
      <c r="M22" s="28">
        <v>467</v>
      </c>
      <c r="N22" s="28">
        <v>516</v>
      </c>
    </row>
    <row r="23" spans="1:14" x14ac:dyDescent="0.3">
      <c r="A23" s="6">
        <v>1002</v>
      </c>
      <c r="B23" s="6" t="s">
        <v>6</v>
      </c>
      <c r="C23" s="4">
        <v>7</v>
      </c>
      <c r="D23" s="4" t="str">
        <f t="shared" si="0"/>
        <v>FAIL</v>
      </c>
      <c r="E23" s="21">
        <f t="shared" ca="1" si="3"/>
        <v>45760</v>
      </c>
      <c r="K23" s="25">
        <v>45759</v>
      </c>
      <c r="L23" s="28">
        <v>75</v>
      </c>
      <c r="M23" s="28">
        <v>537</v>
      </c>
      <c r="N23" s="28">
        <v>612</v>
      </c>
    </row>
    <row r="24" spans="1:14" x14ac:dyDescent="0.3">
      <c r="A24" s="6">
        <v>1003</v>
      </c>
      <c r="B24" s="6" t="s">
        <v>7</v>
      </c>
      <c r="C24" s="4">
        <v>44</v>
      </c>
      <c r="D24" s="4" t="str">
        <f t="shared" si="0"/>
        <v>PASS</v>
      </c>
      <c r="E24" s="21">
        <f t="shared" ca="1" si="3"/>
        <v>45760</v>
      </c>
      <c r="K24" s="25" t="s">
        <v>17</v>
      </c>
      <c r="L24" s="28">
        <v>244</v>
      </c>
      <c r="M24" s="28">
        <v>2388</v>
      </c>
      <c r="N24" s="28">
        <v>2632</v>
      </c>
    </row>
    <row r="25" spans="1:14" x14ac:dyDescent="0.3">
      <c r="A25" s="6">
        <v>1004</v>
      </c>
      <c r="B25" s="6" t="s">
        <v>8</v>
      </c>
      <c r="C25" s="4">
        <v>29</v>
      </c>
      <c r="D25" s="4" t="str">
        <f t="shared" si="0"/>
        <v>FAIL</v>
      </c>
      <c r="E25" s="21">
        <f t="shared" ca="1" si="3"/>
        <v>45760</v>
      </c>
    </row>
    <row r="26" spans="1:14" x14ac:dyDescent="0.3">
      <c r="A26" s="6">
        <v>1005</v>
      </c>
      <c r="B26" s="6" t="s">
        <v>9</v>
      </c>
      <c r="C26" s="4">
        <v>95</v>
      </c>
      <c r="D26" s="4" t="str">
        <f t="shared" si="0"/>
        <v>PASS</v>
      </c>
      <c r="E26" s="21">
        <f t="shared" ca="1" si="3"/>
        <v>45760</v>
      </c>
    </row>
    <row r="27" spans="1:14" x14ac:dyDescent="0.3">
      <c r="A27" s="6">
        <v>1006</v>
      </c>
      <c r="B27" s="6" t="s">
        <v>10</v>
      </c>
      <c r="C27" s="4">
        <v>12</v>
      </c>
      <c r="D27" s="4" t="str">
        <f t="shared" si="0"/>
        <v>FAIL</v>
      </c>
      <c r="E27" s="21">
        <f t="shared" ca="1" si="3"/>
        <v>45760</v>
      </c>
      <c r="K27" s="8" t="s">
        <v>16</v>
      </c>
      <c r="L27" s="8" t="s">
        <v>19</v>
      </c>
      <c r="M27" s="8" t="s">
        <v>20</v>
      </c>
      <c r="N27" s="8" t="s">
        <v>17</v>
      </c>
    </row>
    <row r="28" spans="1:14" x14ac:dyDescent="0.3">
      <c r="A28" s="6">
        <v>1007</v>
      </c>
      <c r="B28" s="6" t="s">
        <v>11</v>
      </c>
      <c r="C28" s="4">
        <v>1</v>
      </c>
      <c r="D28" s="4" t="str">
        <f t="shared" si="0"/>
        <v>FAIL</v>
      </c>
      <c r="E28" s="21">
        <f t="shared" ca="1" si="3"/>
        <v>45760</v>
      </c>
      <c r="K28" s="25">
        <v>45754</v>
      </c>
      <c r="L28">
        <f ca="1">SUMIFS($C:$C,$D:$D,L$27,$E:$E,$K28)</f>
        <v>0</v>
      </c>
      <c r="M28">
        <f ca="1">SUMIFS($C:$C,$D:$D,M$27,$E:$E,$K28)</f>
        <v>0</v>
      </c>
      <c r="N28">
        <f ca="1">SUMIFS($C:$C,$E:$E,$K28)</f>
        <v>0</v>
      </c>
    </row>
    <row r="29" spans="1:14" x14ac:dyDescent="0.3">
      <c r="A29" s="6">
        <v>1008</v>
      </c>
      <c r="B29" s="6" t="s">
        <v>12</v>
      </c>
      <c r="C29" s="4">
        <v>65</v>
      </c>
      <c r="D29" s="4" t="str">
        <f t="shared" si="0"/>
        <v>PASS</v>
      </c>
      <c r="E29" s="21">
        <f t="shared" ca="1" si="3"/>
        <v>45760</v>
      </c>
      <c r="K29" s="25">
        <v>45755</v>
      </c>
      <c r="L29">
        <f t="shared" ref="L29:M32" ca="1" si="5">SUMIFS($C:$C,$D:$D,L$27,$E:$E,$K29)</f>
        <v>0</v>
      </c>
      <c r="M29">
        <f t="shared" ca="1" si="5"/>
        <v>0</v>
      </c>
      <c r="N29">
        <f t="shared" ref="N29:N32" ca="1" si="6">SUMIFS($C:$C,$E:$E,$K29)</f>
        <v>0</v>
      </c>
    </row>
    <row r="30" spans="1:14" x14ac:dyDescent="0.3">
      <c r="A30" s="6">
        <v>1009</v>
      </c>
      <c r="B30" s="6" t="s">
        <v>13</v>
      </c>
      <c r="C30" s="4">
        <v>88</v>
      </c>
      <c r="D30" s="4" t="str">
        <f t="shared" si="0"/>
        <v>PASS</v>
      </c>
      <c r="E30" s="21">
        <f t="shared" ca="1" si="3"/>
        <v>45760</v>
      </c>
      <c r="K30" s="25">
        <v>45756</v>
      </c>
      <c r="L30">
        <f t="shared" ca="1" si="5"/>
        <v>0</v>
      </c>
      <c r="M30">
        <f t="shared" ca="1" si="5"/>
        <v>0</v>
      </c>
      <c r="N30">
        <f t="shared" ca="1" si="6"/>
        <v>0</v>
      </c>
    </row>
    <row r="31" spans="1:14" x14ac:dyDescent="0.3">
      <c r="A31" s="6">
        <v>1010</v>
      </c>
      <c r="B31" s="6" t="s">
        <v>14</v>
      </c>
      <c r="C31" s="4">
        <v>95</v>
      </c>
      <c r="D31" s="4" t="str">
        <f t="shared" si="0"/>
        <v>PASS</v>
      </c>
      <c r="E31" s="21">
        <f t="shared" ca="1" si="3"/>
        <v>45760</v>
      </c>
      <c r="K31" s="25">
        <v>45757</v>
      </c>
      <c r="L31">
        <f t="shared" ca="1" si="5"/>
        <v>0</v>
      </c>
      <c r="M31">
        <f t="shared" ca="1" si="5"/>
        <v>0</v>
      </c>
      <c r="N31">
        <f t="shared" ca="1" si="6"/>
        <v>0</v>
      </c>
    </row>
    <row r="32" spans="1:14" x14ac:dyDescent="0.3">
      <c r="A32" s="7">
        <v>1001</v>
      </c>
      <c r="B32" s="7" t="s">
        <v>5</v>
      </c>
      <c r="C32" s="4">
        <v>71</v>
      </c>
      <c r="D32" s="4" t="str">
        <f t="shared" si="0"/>
        <v>PASS</v>
      </c>
      <c r="E32" s="22">
        <f t="shared" ca="1" si="3"/>
        <v>45759</v>
      </c>
      <c r="K32" s="25">
        <v>45758</v>
      </c>
      <c r="L32">
        <f t="shared" ca="1" si="5"/>
        <v>56</v>
      </c>
      <c r="M32">
        <f t="shared" ca="1" si="5"/>
        <v>470</v>
      </c>
      <c r="N32">
        <f t="shared" ca="1" si="6"/>
        <v>526</v>
      </c>
    </row>
    <row r="33" spans="1:14" x14ac:dyDescent="0.3">
      <c r="A33" s="7">
        <v>1002</v>
      </c>
      <c r="B33" s="7" t="s">
        <v>6</v>
      </c>
      <c r="C33" s="4">
        <v>84</v>
      </c>
      <c r="D33" s="4" t="str">
        <f t="shared" si="0"/>
        <v>PASS</v>
      </c>
      <c r="E33" s="22">
        <f t="shared" ca="1" si="3"/>
        <v>45759</v>
      </c>
      <c r="K33" s="27" t="s">
        <v>17</v>
      </c>
      <c r="L33" s="17">
        <f>SUMIFS($C:$C,$D:$D,L$27)</f>
        <v>244</v>
      </c>
      <c r="M33" s="17">
        <f t="shared" ref="M33" si="7">SUMIFS($C:$C,$D:$D,M$27)</f>
        <v>2388</v>
      </c>
      <c r="N33" s="17">
        <f ca="1">SUM(N28:N32)</f>
        <v>526</v>
      </c>
    </row>
    <row r="34" spans="1:14" x14ac:dyDescent="0.3">
      <c r="A34" s="7">
        <v>1003</v>
      </c>
      <c r="B34" s="7" t="s">
        <v>7</v>
      </c>
      <c r="C34" s="4">
        <v>94</v>
      </c>
      <c r="D34" s="4" t="str">
        <f t="shared" si="0"/>
        <v>PASS</v>
      </c>
      <c r="E34" s="22">
        <f t="shared" ca="1" si="3"/>
        <v>45759</v>
      </c>
    </row>
    <row r="35" spans="1:14" x14ac:dyDescent="0.3">
      <c r="A35" s="7">
        <v>1004</v>
      </c>
      <c r="B35" s="7" t="s">
        <v>8</v>
      </c>
      <c r="C35" s="4">
        <v>12</v>
      </c>
      <c r="D35" s="4" t="str">
        <f t="shared" si="0"/>
        <v>FAIL</v>
      </c>
      <c r="E35" s="22">
        <f t="shared" ca="1" si="3"/>
        <v>45759</v>
      </c>
    </row>
    <row r="36" spans="1:14" x14ac:dyDescent="0.3">
      <c r="A36" s="7">
        <v>1005</v>
      </c>
      <c r="B36" s="7" t="s">
        <v>9</v>
      </c>
      <c r="C36" s="4">
        <v>30</v>
      </c>
      <c r="D36" s="4" t="str">
        <f t="shared" si="0"/>
        <v>FAIL</v>
      </c>
      <c r="E36" s="22">
        <f t="shared" ca="1" si="3"/>
        <v>45759</v>
      </c>
    </row>
    <row r="37" spans="1:14" x14ac:dyDescent="0.3">
      <c r="A37" s="7">
        <v>1006</v>
      </c>
      <c r="B37" s="7" t="s">
        <v>10</v>
      </c>
      <c r="C37" s="4">
        <v>61</v>
      </c>
      <c r="D37" s="4" t="str">
        <f t="shared" si="0"/>
        <v>PASS</v>
      </c>
      <c r="E37" s="22">
        <f t="shared" ca="1" si="3"/>
        <v>45759</v>
      </c>
    </row>
    <row r="38" spans="1:14" x14ac:dyDescent="0.3">
      <c r="A38" s="7">
        <v>1007</v>
      </c>
      <c r="B38" s="7" t="s">
        <v>11</v>
      </c>
      <c r="C38" s="4">
        <v>75</v>
      </c>
      <c r="D38" s="4" t="str">
        <f t="shared" si="0"/>
        <v>PASS</v>
      </c>
      <c r="E38" s="22">
        <f t="shared" ca="1" si="3"/>
        <v>45759</v>
      </c>
    </row>
    <row r="39" spans="1:14" x14ac:dyDescent="0.3">
      <c r="A39" s="7">
        <v>1008</v>
      </c>
      <c r="B39" s="7" t="s">
        <v>12</v>
      </c>
      <c r="C39" s="4">
        <v>33</v>
      </c>
      <c r="D39" s="4" t="str">
        <f t="shared" si="0"/>
        <v>FAIL</v>
      </c>
      <c r="E39" s="22">
        <f t="shared" ca="1" si="3"/>
        <v>45759</v>
      </c>
    </row>
    <row r="40" spans="1:14" x14ac:dyDescent="0.3">
      <c r="A40" s="7">
        <v>1009</v>
      </c>
      <c r="B40" s="7" t="s">
        <v>13</v>
      </c>
      <c r="C40" s="4">
        <v>54</v>
      </c>
      <c r="D40" s="4" t="str">
        <f t="shared" si="0"/>
        <v>PASS</v>
      </c>
      <c r="E40" s="22">
        <f t="shared" ca="1" si="3"/>
        <v>45759</v>
      </c>
    </row>
    <row r="41" spans="1:14" x14ac:dyDescent="0.3">
      <c r="A41" s="7">
        <v>1010</v>
      </c>
      <c r="B41" s="7" t="s">
        <v>14</v>
      </c>
      <c r="C41" s="4">
        <v>98</v>
      </c>
      <c r="D41" s="4" t="str">
        <f t="shared" si="0"/>
        <v>PASS</v>
      </c>
      <c r="E41" s="22">
        <f t="shared" ca="1" si="3"/>
        <v>45759</v>
      </c>
    </row>
    <row r="42" spans="1:14" x14ac:dyDescent="0.3">
      <c r="A42" s="14">
        <v>1001</v>
      </c>
      <c r="B42" s="14" t="s">
        <v>5</v>
      </c>
      <c r="C42" s="4">
        <v>9</v>
      </c>
      <c r="D42" s="4" t="str">
        <f t="shared" si="0"/>
        <v>FAIL</v>
      </c>
      <c r="E42" s="23">
        <f t="shared" ca="1" si="3"/>
        <v>45758</v>
      </c>
    </row>
    <row r="43" spans="1:14" x14ac:dyDescent="0.3">
      <c r="A43" s="14">
        <v>1002</v>
      </c>
      <c r="B43" s="14" t="s">
        <v>6</v>
      </c>
      <c r="C43" s="4">
        <v>80</v>
      </c>
      <c r="D43" s="4" t="str">
        <f t="shared" si="0"/>
        <v>PASS</v>
      </c>
      <c r="E43" s="23">
        <f t="shared" ca="1" si="3"/>
        <v>45758</v>
      </c>
    </row>
    <row r="44" spans="1:14" x14ac:dyDescent="0.3">
      <c r="A44" s="14">
        <v>1003</v>
      </c>
      <c r="B44" s="14" t="s">
        <v>7</v>
      </c>
      <c r="C44" s="4">
        <v>45</v>
      </c>
      <c r="D44" s="4" t="str">
        <f t="shared" si="0"/>
        <v>PASS</v>
      </c>
      <c r="E44" s="23">
        <f t="shared" ca="1" si="3"/>
        <v>45758</v>
      </c>
    </row>
    <row r="45" spans="1:14" x14ac:dyDescent="0.3">
      <c r="A45" s="14">
        <v>1004</v>
      </c>
      <c r="B45" s="14" t="s">
        <v>8</v>
      </c>
      <c r="C45" s="4">
        <v>26</v>
      </c>
      <c r="D45" s="4" t="str">
        <f t="shared" si="0"/>
        <v>FAIL</v>
      </c>
      <c r="E45" s="23">
        <f t="shared" ca="1" si="3"/>
        <v>45758</v>
      </c>
    </row>
    <row r="46" spans="1:14" x14ac:dyDescent="0.3">
      <c r="A46" s="14">
        <v>1005</v>
      </c>
      <c r="B46" s="14" t="s">
        <v>9</v>
      </c>
      <c r="C46" s="4">
        <v>61</v>
      </c>
      <c r="D46" s="4" t="str">
        <f t="shared" si="0"/>
        <v>PASS</v>
      </c>
      <c r="E46" s="23">
        <f t="shared" ca="1" si="3"/>
        <v>45758</v>
      </c>
    </row>
    <row r="47" spans="1:14" x14ac:dyDescent="0.3">
      <c r="A47" s="14">
        <v>1006</v>
      </c>
      <c r="B47" s="14" t="s">
        <v>10</v>
      </c>
      <c r="C47" s="4">
        <v>69</v>
      </c>
      <c r="D47" s="4" t="str">
        <f t="shared" si="0"/>
        <v>PASS</v>
      </c>
      <c r="E47" s="23">
        <f t="shared" ca="1" si="3"/>
        <v>45758</v>
      </c>
    </row>
    <row r="48" spans="1:14" x14ac:dyDescent="0.3">
      <c r="A48" s="14">
        <v>1007</v>
      </c>
      <c r="B48" s="14" t="s">
        <v>11</v>
      </c>
      <c r="C48" s="4">
        <v>98</v>
      </c>
      <c r="D48" s="4" t="str">
        <f t="shared" si="0"/>
        <v>PASS</v>
      </c>
      <c r="E48" s="23">
        <f t="shared" ca="1" si="3"/>
        <v>45758</v>
      </c>
    </row>
    <row r="49" spans="1:5" x14ac:dyDescent="0.3">
      <c r="A49" s="14">
        <v>1008</v>
      </c>
      <c r="B49" s="14" t="s">
        <v>12</v>
      </c>
      <c r="C49" s="4">
        <v>42</v>
      </c>
      <c r="D49" s="4" t="str">
        <f t="shared" si="0"/>
        <v>PASS</v>
      </c>
      <c r="E49" s="23">
        <f t="shared" ca="1" si="3"/>
        <v>45758</v>
      </c>
    </row>
    <row r="50" spans="1:5" x14ac:dyDescent="0.3">
      <c r="A50" s="14">
        <v>1009</v>
      </c>
      <c r="B50" s="14" t="s">
        <v>13</v>
      </c>
      <c r="C50" s="4">
        <v>21</v>
      </c>
      <c r="D50" s="4" t="str">
        <f t="shared" si="0"/>
        <v>FAIL</v>
      </c>
      <c r="E50" s="23">
        <f t="shared" ca="1" si="3"/>
        <v>45758</v>
      </c>
    </row>
    <row r="51" spans="1:5" x14ac:dyDescent="0.3">
      <c r="A51" s="14">
        <v>1010</v>
      </c>
      <c r="B51" s="14" t="s">
        <v>14</v>
      </c>
      <c r="C51" s="4">
        <v>75</v>
      </c>
      <c r="D51" s="4" t="str">
        <f t="shared" si="0"/>
        <v>PASS</v>
      </c>
      <c r="E51" s="23">
        <f t="shared" ca="1" si="3"/>
        <v>45758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2025-04-11T07:26:59Z</dcterms:created>
  <dcterms:modified xsi:type="dcterms:W3CDTF">2025-04-15T10:32:09Z</dcterms:modified>
</cp:coreProperties>
</file>