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A7085A25-F9DA-4232-A78E-E72801BDF8AC}" xr6:coauthVersionLast="47" xr6:coauthVersionMax="47" xr10:uidLastSave="{00000000-0000-0000-0000-000000000000}"/>
  <bookViews>
    <workbookView xWindow="-108" yWindow="-108" windowWidth="23256" windowHeight="12456" activeTab="7" xr2:uid="{C20BB32A-F864-41ED-9E6C-4424A024660C}"/>
  </bookViews>
  <sheets>
    <sheet name="error types&amp;evenodd" sheetId="1" r:id="rId1"/>
    <sheet name="if&amp;iserror" sheetId="2" r:id="rId2"/>
    <sheet name="vlookup error" sheetId="5" r:id="rId3"/>
    <sheet name="if&amp;iserror " sheetId="4" r:id="rId4"/>
    <sheet name="iserr" sheetId="6" r:id="rId5"/>
    <sheet name="ISNA" sheetId="7" r:id="rId6"/>
    <sheet name="iferror" sheetId="8" r:id="rId7"/>
    <sheet name="iserror only" sheetId="9" r:id="rId8"/>
  </sheets>
  <externalReferences>
    <externalReference r:id="rId9"/>
  </externalReferences>
  <definedNames>
    <definedName name="BaseTbl">[1]Vlookup!$A$1:$C$16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9" l="1"/>
  <c r="H15" i="9"/>
  <c r="H9" i="9"/>
  <c r="H14" i="9"/>
  <c r="H8" i="9"/>
  <c r="H10" i="9"/>
  <c r="H13" i="9"/>
  <c r="H11" i="9"/>
  <c r="H7" i="9"/>
  <c r="H6" i="9"/>
  <c r="H12" i="9"/>
  <c r="H18" i="9"/>
  <c r="H5" i="9"/>
  <c r="H16" i="9"/>
  <c r="H4" i="9"/>
  <c r="U5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F4" i="8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F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K12" i="4"/>
  <c r="N21" i="4"/>
  <c r="O21" i="4"/>
  <c r="S21" i="4"/>
  <c r="T21" i="4"/>
  <c r="X21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K20" i="4"/>
  <c r="T13" i="4"/>
  <c r="S13" i="4"/>
  <c r="X13" i="4"/>
  <c r="O13" i="4"/>
  <c r="N13" i="4"/>
  <c r="U21" i="4"/>
  <c r="L21" i="4"/>
  <c r="W21" i="4"/>
  <c r="Y21" i="4"/>
  <c r="Q21" i="4"/>
  <c r="M21" i="4"/>
  <c r="R21" i="4"/>
  <c r="K21" i="4"/>
  <c r="P21" i="4"/>
  <c r="V21" i="4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U5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F4" i="4"/>
  <c r="C2" i="5"/>
  <c r="H12" i="5" s="1"/>
  <c r="C3" i="5"/>
  <c r="H17" i="5" s="1"/>
  <c r="C4" i="5"/>
  <c r="H6" i="5" s="1"/>
  <c r="M4" i="5"/>
  <c r="H13" i="5" s="1"/>
  <c r="C5" i="5"/>
  <c r="H7" i="5" s="1"/>
  <c r="M5" i="5"/>
  <c r="H16" i="5" s="1"/>
  <c r="C6" i="5"/>
  <c r="H18" i="5" s="1"/>
  <c r="M6" i="5"/>
  <c r="H5" i="5" s="1"/>
  <c r="C7" i="5"/>
  <c r="H15" i="5" s="1"/>
  <c r="M7" i="5"/>
  <c r="H14" i="5" s="1"/>
  <c r="M8" i="5"/>
  <c r="H19" i="5" s="1"/>
  <c r="M9" i="5"/>
  <c r="H8" i="5" s="1"/>
  <c r="M10" i="5"/>
  <c r="H10" i="5" s="1"/>
  <c r="M11" i="5"/>
  <c r="H11" i="5" s="1"/>
  <c r="M12" i="5"/>
  <c r="H9" i="5" s="1"/>
  <c r="H20" i="5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5" i="2"/>
  <c r="W13" i="4" l="1"/>
  <c r="R13" i="4"/>
  <c r="V13" i="4"/>
  <c r="U13" i="4"/>
  <c r="P13" i="4"/>
  <c r="Q13" i="4"/>
  <c r="Y13" i="4"/>
  <c r="M13" i="4"/>
  <c r="L13" i="4"/>
  <c r="K13" i="4"/>
  <c r="Q23" i="2"/>
  <c r="P23" i="2"/>
  <c r="H13" i="2"/>
  <c r="H14" i="2"/>
  <c r="H15" i="2"/>
  <c r="H16" i="2"/>
  <c r="H17" i="2"/>
  <c r="H18" i="2"/>
  <c r="H19" i="2"/>
  <c r="H5" i="2"/>
  <c r="H6" i="2"/>
  <c r="H7" i="2"/>
  <c r="H8" i="2"/>
  <c r="H9" i="2"/>
  <c r="H10" i="2"/>
  <c r="H11" i="2"/>
  <c r="H1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5" i="2"/>
  <c r="L23" i="1"/>
  <c r="Q18" i="1"/>
  <c r="T13" i="1"/>
  <c r="Q15" i="1"/>
  <c r="S15" i="1" s="1"/>
  <c r="Q13" i="1"/>
  <c r="U13" i="1" s="1"/>
  <c r="S13" i="1" l="1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L5" i="4" l="1"/>
  <c r="G5" i="4"/>
  <c r="S5" i="4"/>
  <c r="H5" i="4"/>
  <c r="T5" i="4"/>
  <c r="N5" i="4"/>
  <c r="O5" i="4"/>
  <c r="I5" i="4"/>
  <c r="K5" i="4"/>
  <c r="M5" i="4"/>
  <c r="P5" i="4"/>
  <c r="J5" i="4"/>
  <c r="Q5" i="4"/>
  <c r="F5" i="4"/>
  <c r="R5" i="4"/>
</calcChain>
</file>

<file path=xl/sharedStrings.xml><?xml version="1.0" encoding="utf-8"?>
<sst xmlns="http://schemas.openxmlformats.org/spreadsheetml/2006/main" count="316" uniqueCount="105">
  <si>
    <t>Error handing</t>
  </si>
  <si>
    <t>A per</t>
  </si>
  <si>
    <t>iserror</t>
  </si>
  <si>
    <t>A Person</t>
  </si>
  <si>
    <t>iserr</t>
  </si>
  <si>
    <t>isna</t>
  </si>
  <si>
    <t>B Person</t>
  </si>
  <si>
    <t>even</t>
  </si>
  <si>
    <t>odd</t>
  </si>
  <si>
    <t xml:space="preserve"> =ISEVEN(G9)</t>
  </si>
  <si>
    <t xml:space="preserve"> =ISODD(G9)</t>
  </si>
  <si>
    <t>iferrror</t>
  </si>
  <si>
    <t xml:space="preserve"> =G6+G8</t>
  </si>
  <si>
    <t xml:space="preserve"> =NOT(ISEVEN(G11))</t>
  </si>
  <si>
    <t>A+B</t>
  </si>
  <si>
    <t>A/B</t>
  </si>
  <si>
    <t>Ple chk</t>
  </si>
  <si>
    <t xml:space="preserve"> =IFERROR(G6/G8,"Ple chk")</t>
  </si>
  <si>
    <t xml:space="preserve"> =ISERROR(G6/G8)</t>
  </si>
  <si>
    <t xml:space="preserve"> =ISERROR(G13)</t>
  </si>
  <si>
    <t>Ple check</t>
  </si>
  <si>
    <t>Please check</t>
  </si>
  <si>
    <t>B value is zero</t>
  </si>
  <si>
    <t xml:space="preserve"> =IF(ISERROR(G6/G8),"Ple check",G6/G8)</t>
  </si>
  <si>
    <t xml:space="preserve"> =IF(ISERROR(G6/G8),"B value is zero",G6/G8)</t>
  </si>
  <si>
    <t>ple chk</t>
  </si>
  <si>
    <t xml:space="preserve"> =IF(ISERROR(Q9/Q11),"NOTIFY ME",Q9/Q11)</t>
  </si>
  <si>
    <t xml:space="preserve"> =IFERROR(Q9/Q11,"Address me")</t>
  </si>
  <si>
    <t>ID</t>
  </si>
  <si>
    <t>Name</t>
  </si>
  <si>
    <t>Mark</t>
  </si>
  <si>
    <t>Nme1</t>
  </si>
  <si>
    <t xml:space="preserve"> =IF(ISERROR(INDEX(L$4:L$12,MATCH($F5,$K$4:$K$12,0))),"Not available",INDEX(L$4:L$12,MATCH($F5,$K$4:$K$12,0)))</t>
  </si>
  <si>
    <t>Nme2</t>
  </si>
  <si>
    <t>Nme3</t>
  </si>
  <si>
    <t>Nme7</t>
  </si>
  <si>
    <t>Nme4</t>
  </si>
  <si>
    <t>Nme9</t>
  </si>
  <si>
    <t>Nme8</t>
  </si>
  <si>
    <t>Nme5</t>
  </si>
  <si>
    <t>Nme6</t>
  </si>
  <si>
    <t>Nme10</t>
  </si>
  <si>
    <t>Nme12</t>
  </si>
  <si>
    <t>Nme11</t>
  </si>
  <si>
    <t>Nme15</t>
  </si>
  <si>
    <t>Nme13</t>
  </si>
  <si>
    <t>Nme14</t>
  </si>
  <si>
    <t>name</t>
  </si>
  <si>
    <t>ple chck</t>
  </si>
  <si>
    <t xml:space="preserve"> =IF(ISERROR(INDEX(L$4:L$12,MATCH($F5,$K$4:$K$12,0))),"NOT IN TABLE",INDEX(L$4:L$12,MATCH($F5,$K$4:$K$12,0)))</t>
  </si>
  <si>
    <t>HERE WE CHECK TRUE OR FALSE USING IF AND ISERROR</t>
  </si>
  <si>
    <t>ISERR =&gt;NOT SUPPORTING NOT AVAILABLE(N/A)ERROR</t>
  </si>
  <si>
    <t xml:space="preserve">WE USE </t>
  </si>
  <si>
    <t>ISNA=&gt;FOR N/A ERROR TO CHECK TRUE OR FALSE</t>
  </si>
  <si>
    <t xml:space="preserve"> =ISERR(P20)</t>
  </si>
  <si>
    <t xml:space="preserve"> =ISNA(Q20)</t>
  </si>
  <si>
    <t xml:space="preserve"> =IF(ISERROR(VLOOKUP($O5,$A$1:$C$7,2,0)),VLOOKUP($O5,$K$3:$M$12,2,0),VLOOKUP($O5,$A$1:$C$7,2,0))</t>
  </si>
  <si>
    <t>THIS VLOOKUP FOR TRUE</t>
  </si>
  <si>
    <t>THIS VLOOKUP FOR FALSE</t>
  </si>
  <si>
    <t>THIS VLOOKUP IS CONDITION</t>
  </si>
  <si>
    <t>All type of error will retune TRUE</t>
  </si>
  <si>
    <t>Except NA Error return TRUE</t>
  </si>
  <si>
    <t>Only NA Error return TRUE</t>
  </si>
  <si>
    <t>iferror</t>
  </si>
  <si>
    <t>All Type of error - adv method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</si>
  <si>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</si>
  <si>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</si>
  <si>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</si>
  <si>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</si>
  <si>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</si>
  <si>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</si>
  <si>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</si>
  <si>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</si>
  <si>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</si>
  <si>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</si>
  <si>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Ram11</t>
  </si>
  <si>
    <t>Ram12</t>
  </si>
  <si>
    <t>Ram13</t>
  </si>
  <si>
    <t>Ram14</t>
  </si>
  <si>
    <t>Ram15</t>
  </si>
  <si>
    <t xml:space="preserve"> =VLOOKUP(F$3,BaseTbl,2,0)</t>
  </si>
  <si>
    <t xml:space="preserve"> =IFERROR(VLOOKUP(F$3,BaseTbl,2,0),"NOTICED")</t>
  </si>
  <si>
    <t>MARK=&gt; =IFERROR(VLOOKUP($O5,$K$3:$M$12,3,0),"notify me")</t>
  </si>
  <si>
    <t xml:space="preserve"> =IF(ISERROR(VLOOKUP(K$11,$F$13:$H$23,2,0)),VLOOKUP(K$11,$J$23:$L$28,2,0),VLOOKUP(K$11,$F$13:$H$23,2,0))</t>
  </si>
  <si>
    <t>THIS CONDITION WORK TRUE FALSE CASE</t>
  </si>
  <si>
    <t>ISERR</t>
  </si>
  <si>
    <t>Except NA Error will return True</t>
  </si>
  <si>
    <t xml:space="preserve"> =IF(ISERR(INDEX($A$1:$C$11,MATCH(F$3,$A$1:$A$11,0),22)),"notify me",INDEX($A$1:$C$11,MATCH(F$3,$A$1:$A$11,0),22))</t>
  </si>
  <si>
    <t xml:space="preserve"> =IF(ISERR(INDEX($A$1:$C$11,MATCH(F$3,$A$1:$A$11,0),33)),"notify me",INDEX($A$1:$C$11,MATCH(F$3,$A$1:$A$11,0),33)) </t>
  </si>
  <si>
    <t>here column should be 3 not 33 so error</t>
  </si>
  <si>
    <t>here column should be 2 not 22 so error</t>
  </si>
  <si>
    <t>ISNA</t>
  </si>
  <si>
    <t>Only NA Error will return True</t>
  </si>
  <si>
    <t xml:space="preserve"> =IF(ISNA(VLOOKUP(F$3,BaseTbl,22,0)),"Ple chk",VLOOKUP(F$3,BaseTbl,22,0))</t>
  </si>
  <si>
    <t xml:space="preserve"> =IFERROR(VLOOKUP(I$3,BaseTbl,2,0),"Ple check")</t>
  </si>
  <si>
    <t xml:space="preserve"> =IFERROR(VLOOKUP(F$3,BaseTbl,2,0),IFERROR(VLOOKUP(F$3,$E$11:$G$16,2,0),"NOTICED"))</t>
  </si>
  <si>
    <t>THIS FORMULA NOTICE BOTH BASE TABLE USING IFERROR</t>
  </si>
  <si>
    <t xml:space="preserve"> =IFERROR(VLOOKUP(F$3,BaseTbl,3,0),IFERROR(VLOOKUP(F$3,$E$11:$G$16,3,0),"MARKED"))</t>
  </si>
  <si>
    <t xml:space="preserve"> =IFERROR(VLOOKUP(I$3,BaseTbl,3,0),"Ple check")</t>
  </si>
  <si>
    <t xml:space="preserve"> =IF(ISERROR(VLOOKUP($G4,$A$1:$C$11,1,0)),"No","Yes")</t>
  </si>
  <si>
    <t>Yes/No</t>
  </si>
  <si>
    <t>Yes</t>
  </si>
  <si>
    <t>No</t>
  </si>
  <si>
    <t xml:space="preserve"> =IF(ISERROR(VLOOKUP($G6,$A$1:$A$11,1,0)),"No","Yes")</t>
  </si>
  <si>
    <t>ACTUALLY BY USING ISERROR CONDITION WE FIRST CHECK ERROR MSG TRUE ONLY THEN ONLY FALSE MSG WILL 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</si>
</sst>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0" fillId="3" borderId="0" xfId="0" applyFill="1"/>
    <xf numFmtId="0" fontId="0" fillId="2" borderId="0" xfId="0" applyFill="1"/>
    <xf numFmtId="0" fontId="2" fillId="0" borderId="0" xfId="0" applyFont="1"/>
    <xf numFmtId="0" fontId="0" fillId="4" borderId="0" xfId="0" applyFill="1"/>
    <xf numFmtId="0" fontId="3" fillId="0" borderId="0" xfId="0" applyFont="1"/>
    <xf numFmtId="0" fontId="1" fillId="0" borderId="0" xfId="0" applyFont="1"/>
    <xf numFmtId="0" fontId="3" fillId="3" borderId="0" xfId="0" applyFont="1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-analyst\EXCEL\class%20notes\day13%20error%20handling\Error%20Handing.xlsx" TargetMode="External"/><Relationship Id="rId1" Type="http://schemas.openxmlformats.org/officeDocument/2006/relationships/externalLinkPath" Target="/data-analyst/EXCEL/class%20notes/day13%20error%20handling/Error%20Han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Error Handing"/>
      <sheetName val="Vlookup"/>
      <sheetName val="Vlookup Error Handling "/>
      <sheetName val="Iserror"/>
      <sheetName val="Iserr"/>
      <sheetName val="ISNA"/>
      <sheetName val="Iferror"/>
      <sheetName val="Sheet8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Name</v>
          </cell>
          <cell r="C1" t="str">
            <v>Mark</v>
          </cell>
        </row>
        <row r="2">
          <cell r="A2">
            <v>1001</v>
          </cell>
          <cell r="B2" t="str">
            <v>Ram1</v>
          </cell>
          <cell r="C2">
            <v>94</v>
          </cell>
        </row>
        <row r="3">
          <cell r="A3">
            <v>1002</v>
          </cell>
          <cell r="B3" t="str">
            <v>Ram2</v>
          </cell>
          <cell r="C3">
            <v>65</v>
          </cell>
        </row>
        <row r="4">
          <cell r="A4">
            <v>1003</v>
          </cell>
          <cell r="B4" t="str">
            <v>Ram3</v>
          </cell>
          <cell r="C4">
            <v>61</v>
          </cell>
        </row>
        <row r="5">
          <cell r="A5">
            <v>1004</v>
          </cell>
          <cell r="B5" t="str">
            <v>Ram4</v>
          </cell>
          <cell r="C5">
            <v>56</v>
          </cell>
        </row>
        <row r="6">
          <cell r="A6">
            <v>1005</v>
          </cell>
          <cell r="B6" t="str">
            <v>Ram5</v>
          </cell>
          <cell r="C6">
            <v>41</v>
          </cell>
        </row>
        <row r="7">
          <cell r="A7">
            <v>1006</v>
          </cell>
          <cell r="B7" t="str">
            <v>Ram6</v>
          </cell>
          <cell r="C7">
            <v>17</v>
          </cell>
        </row>
        <row r="8">
          <cell r="A8">
            <v>1007</v>
          </cell>
          <cell r="B8" t="str">
            <v>Ram7</v>
          </cell>
          <cell r="C8">
            <v>77</v>
          </cell>
        </row>
        <row r="9">
          <cell r="A9">
            <v>1008</v>
          </cell>
          <cell r="B9" t="str">
            <v>Ram8</v>
          </cell>
          <cell r="C9">
            <v>54</v>
          </cell>
        </row>
        <row r="10">
          <cell r="A10">
            <v>1009</v>
          </cell>
          <cell r="B10" t="str">
            <v>Ram9</v>
          </cell>
          <cell r="C10">
            <v>26</v>
          </cell>
        </row>
        <row r="11">
          <cell r="A11">
            <v>1010</v>
          </cell>
          <cell r="B11" t="str">
            <v>Ram10</v>
          </cell>
          <cell r="C11">
            <v>64</v>
          </cell>
        </row>
        <row r="12">
          <cell r="A12">
            <v>1011</v>
          </cell>
          <cell r="B12" t="str">
            <v>Ram11</v>
          </cell>
          <cell r="C12">
            <v>83</v>
          </cell>
        </row>
        <row r="13">
          <cell r="A13">
            <v>1012</v>
          </cell>
          <cell r="B13" t="str">
            <v>Ram12</v>
          </cell>
          <cell r="C13">
            <v>91</v>
          </cell>
        </row>
        <row r="14">
          <cell r="A14">
            <v>1013</v>
          </cell>
          <cell r="B14" t="str">
            <v>Ram13</v>
          </cell>
          <cell r="C14">
            <v>34</v>
          </cell>
        </row>
        <row r="15">
          <cell r="A15">
            <v>1014</v>
          </cell>
          <cell r="B15" t="str">
            <v>Ram14</v>
          </cell>
          <cell r="C15">
            <v>75</v>
          </cell>
        </row>
        <row r="16">
          <cell r="A16">
            <v>1015</v>
          </cell>
          <cell r="B16" t="str">
            <v>Ram15</v>
          </cell>
          <cell r="C16">
            <v>61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16EC-3500-4217-A07A-666812E2798D}">
  <dimension ref="B1:U24"/>
  <sheetViews>
    <sheetView workbookViewId="0">
      <selection activeCell="T8" sqref="T8"/>
    </sheetView>
  </sheetViews>
  <sheetFormatPr defaultRowHeight="14.4" x14ac:dyDescent="0.3"/>
  <sheetData>
    <row r="1" spans="2:21" x14ac:dyDescent="0.3">
      <c r="P1" s="6" t="s">
        <v>2</v>
      </c>
      <c r="R1" t="s">
        <v>60</v>
      </c>
    </row>
    <row r="3" spans="2:21" x14ac:dyDescent="0.3">
      <c r="P3" s="4" t="s">
        <v>4</v>
      </c>
      <c r="Q3" s="4"/>
      <c r="R3" s="4" t="s">
        <v>61</v>
      </c>
      <c r="S3" s="4"/>
    </row>
    <row r="4" spans="2:21" x14ac:dyDescent="0.3">
      <c r="C4" s="4" t="s">
        <v>0</v>
      </c>
      <c r="P4" t="s">
        <v>5</v>
      </c>
      <c r="R4" t="s">
        <v>62</v>
      </c>
    </row>
    <row r="5" spans="2:21" x14ac:dyDescent="0.3">
      <c r="O5" t="s">
        <v>1</v>
      </c>
    </row>
    <row r="6" spans="2:21" x14ac:dyDescent="0.3">
      <c r="B6" s="7">
        <v>1</v>
      </c>
      <c r="C6" s="7" t="s">
        <v>2</v>
      </c>
      <c r="F6" t="s">
        <v>3</v>
      </c>
      <c r="G6" s="2">
        <v>24</v>
      </c>
      <c r="O6">
        <v>24</v>
      </c>
      <c r="P6" t="s">
        <v>63</v>
      </c>
      <c r="R6" t="s">
        <v>64</v>
      </c>
    </row>
    <row r="7" spans="2:21" x14ac:dyDescent="0.3">
      <c r="B7" s="7">
        <v>2</v>
      </c>
      <c r="C7" s="7" t="s">
        <v>4</v>
      </c>
    </row>
    <row r="8" spans="2:21" x14ac:dyDescent="0.3">
      <c r="B8" s="7">
        <v>3</v>
      </c>
      <c r="C8" s="7" t="s">
        <v>5</v>
      </c>
      <c r="F8" t="s">
        <v>6</v>
      </c>
      <c r="G8" s="2">
        <v>0</v>
      </c>
      <c r="I8" s="4" t="s">
        <v>7</v>
      </c>
      <c r="J8" s="4"/>
      <c r="K8" s="4" t="s">
        <v>8</v>
      </c>
      <c r="O8" t="e">
        <v>#DIV/0!</v>
      </c>
    </row>
    <row r="9" spans="2:21" x14ac:dyDescent="0.3">
      <c r="B9" s="7"/>
      <c r="C9" s="7"/>
      <c r="I9" t="s">
        <v>9</v>
      </c>
      <c r="M9" t="s">
        <v>10</v>
      </c>
      <c r="Q9">
        <v>12</v>
      </c>
    </row>
    <row r="10" spans="2:21" x14ac:dyDescent="0.3">
      <c r="B10" s="6">
        <v>4</v>
      </c>
      <c r="C10" s="6" t="s">
        <v>11</v>
      </c>
      <c r="D10" s="4"/>
      <c r="G10" t="s">
        <v>12</v>
      </c>
      <c r="K10" t="s">
        <v>13</v>
      </c>
      <c r="O10" s="2">
        <v>2.4</v>
      </c>
    </row>
    <row r="11" spans="2:21" x14ac:dyDescent="0.3">
      <c r="F11" t="s">
        <v>14</v>
      </c>
      <c r="G11" s="5">
        <v>24</v>
      </c>
      <c r="I11" t="b">
        <v>1</v>
      </c>
      <c r="K11" t="b">
        <v>0</v>
      </c>
      <c r="M11" t="b">
        <v>0</v>
      </c>
      <c r="Q11">
        <v>0</v>
      </c>
    </row>
    <row r="12" spans="2:21" x14ac:dyDescent="0.3">
      <c r="D12" t="e">
        <v>#DIV/0!</v>
      </c>
    </row>
    <row r="13" spans="2:21" x14ac:dyDescent="0.3">
      <c r="F13" t="s">
        <v>15</v>
      </c>
      <c r="G13" s="5" t="e">
        <v>#DIV/0!</v>
      </c>
      <c r="I13" t="e">
        <v>#DIV/0!</v>
      </c>
      <c r="K13" t="e">
        <v>#DIV/0!</v>
      </c>
      <c r="M13" t="e">
        <v>#DIV/0!</v>
      </c>
      <c r="Q13">
        <f>Q9+Q11</f>
        <v>12</v>
      </c>
      <c r="S13" t="b">
        <f>ISEVEN(Q13)</f>
        <v>1</v>
      </c>
      <c r="T13" t="b">
        <f>NOT(ISEVEN(V13))</f>
        <v>0</v>
      </c>
      <c r="U13" t="b">
        <f>ISODD(Q13)</f>
        <v>0</v>
      </c>
    </row>
    <row r="15" spans="2:21" x14ac:dyDescent="0.3">
      <c r="C15" t="b">
        <v>1</v>
      </c>
      <c r="E15" t="e">
        <v>#DIV/0!</v>
      </c>
      <c r="G15" s="8" t="s">
        <v>16</v>
      </c>
      <c r="H15" s="4" t="s">
        <v>17</v>
      </c>
      <c r="I15" s="4"/>
      <c r="J15" s="4"/>
      <c r="Q15" t="e">
        <f>Q9/Q11</f>
        <v>#DIV/0!</v>
      </c>
      <c r="S15" t="e">
        <f>ISEVEN(Q15)</f>
        <v>#DIV/0!</v>
      </c>
    </row>
    <row r="16" spans="2:21" x14ac:dyDescent="0.3">
      <c r="C16" t="s">
        <v>18</v>
      </c>
      <c r="G16" s="5" t="b">
        <v>1</v>
      </c>
      <c r="I16" s="2" t="b">
        <v>1</v>
      </c>
    </row>
    <row r="17" spans="3:17" x14ac:dyDescent="0.3">
      <c r="E17" t="s">
        <v>16</v>
      </c>
      <c r="G17" t="s">
        <v>18</v>
      </c>
      <c r="I17" t="s">
        <v>19</v>
      </c>
      <c r="L17" s="5" t="b">
        <v>1</v>
      </c>
    </row>
    <row r="18" spans="3:17" ht="15.6" x14ac:dyDescent="0.3">
      <c r="G18" t="s">
        <v>16</v>
      </c>
      <c r="Q18" s="1" t="str">
        <f>IF(ISERROR(Q9/Q11),"NOTIFY ME",Q9/Q11)</f>
        <v>NOTIFY ME</v>
      </c>
    </row>
    <row r="19" spans="3:17" x14ac:dyDescent="0.3">
      <c r="C19" t="s">
        <v>20</v>
      </c>
      <c r="G19" s="3" t="s">
        <v>21</v>
      </c>
      <c r="H19" t="s">
        <v>22</v>
      </c>
    </row>
    <row r="20" spans="3:17" x14ac:dyDescent="0.3">
      <c r="C20" s="4" t="s">
        <v>23</v>
      </c>
      <c r="D20" s="4"/>
      <c r="E20" s="4"/>
      <c r="G20" t="s">
        <v>24</v>
      </c>
      <c r="Q20" t="s">
        <v>26</v>
      </c>
    </row>
    <row r="22" spans="3:17" x14ac:dyDescent="0.3">
      <c r="G22" t="s">
        <v>25</v>
      </c>
    </row>
    <row r="23" spans="3:17" x14ac:dyDescent="0.3">
      <c r="L23" t="str">
        <f>IFERROR(Q9/Q11,"Address me")</f>
        <v>Address me</v>
      </c>
    </row>
    <row r="24" spans="3:17" x14ac:dyDescent="0.3">
      <c r="L2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C95D-D93E-4E4C-9C3E-1EFEEA70A7FA}">
  <dimension ref="A1:T26"/>
  <sheetViews>
    <sheetView workbookViewId="0">
      <selection activeCell="K5" sqref="K5"/>
    </sheetView>
  </sheetViews>
  <sheetFormatPr defaultRowHeight="14.4" x14ac:dyDescent="0.3"/>
  <cols>
    <col min="7" max="7" width="14.109375" customWidth="1"/>
    <col min="8" max="8" width="15.88671875" customWidth="1"/>
  </cols>
  <sheetData>
    <row r="1" spans="1:18" x14ac:dyDescent="0.3">
      <c r="A1" s="14" t="s">
        <v>28</v>
      </c>
      <c r="B1" s="14" t="s">
        <v>29</v>
      </c>
      <c r="C1" s="14" t="s">
        <v>30</v>
      </c>
      <c r="G1" t="b">
        <v>0</v>
      </c>
    </row>
    <row r="2" spans="1:18" x14ac:dyDescent="0.3">
      <c r="A2" s="10">
        <v>1001</v>
      </c>
      <c r="B2" s="10" t="s">
        <v>31</v>
      </c>
      <c r="C2" s="10">
        <v>25</v>
      </c>
      <c r="G2" t="s">
        <v>32</v>
      </c>
    </row>
    <row r="3" spans="1:18" x14ac:dyDescent="0.3">
      <c r="A3" s="10">
        <v>1002</v>
      </c>
      <c r="B3" s="10" t="s">
        <v>33</v>
      </c>
      <c r="C3" s="10">
        <v>46</v>
      </c>
      <c r="K3" s="14" t="s">
        <v>28</v>
      </c>
      <c r="L3" s="14" t="s">
        <v>29</v>
      </c>
      <c r="M3" s="14" t="s">
        <v>30</v>
      </c>
    </row>
    <row r="4" spans="1:18" x14ac:dyDescent="0.3">
      <c r="A4" s="10">
        <v>1003</v>
      </c>
      <c r="B4" s="10" t="s">
        <v>34</v>
      </c>
      <c r="C4" s="11">
        <v>51</v>
      </c>
      <c r="F4" s="14" t="s">
        <v>28</v>
      </c>
      <c r="G4" s="14" t="s">
        <v>29</v>
      </c>
      <c r="H4" s="14" t="s">
        <v>30</v>
      </c>
      <c r="K4" s="10">
        <v>1007</v>
      </c>
      <c r="L4" s="10" t="s">
        <v>35</v>
      </c>
      <c r="M4" s="10">
        <v>99</v>
      </c>
      <c r="O4" s="14" t="s">
        <v>28</v>
      </c>
      <c r="P4" s="14" t="s">
        <v>29</v>
      </c>
      <c r="Q4" s="14" t="s">
        <v>30</v>
      </c>
    </row>
    <row r="5" spans="1:18" x14ac:dyDescent="0.3">
      <c r="A5" s="10">
        <v>1004</v>
      </c>
      <c r="B5" s="10" t="s">
        <v>36</v>
      </c>
      <c r="C5" s="10">
        <v>5</v>
      </c>
      <c r="F5" s="10">
        <v>1009</v>
      </c>
      <c r="G5" s="13" t="str">
        <f>IF(ISERROR(INDEX(L$4:L$12,MATCH($F5,$K$4:$K$12,0))),"NOT IN TABLE",INDEX(L$4:L$12,MATCH($F5,$K$4:$K$12,0)))</f>
        <v>Nme9</v>
      </c>
      <c r="H5" s="13">
        <f>IF(ISERROR(INDEX(M$4:M$12,MATCH($F5,$K$4:$K$12,0))),"NOT IN TABLE",INDEX(M$4:M$12,MATCH($F5,$K$4:$K$12,0)))</f>
        <v>24</v>
      </c>
      <c r="K5" s="10">
        <v>1008</v>
      </c>
      <c r="L5" s="10" t="s">
        <v>38</v>
      </c>
      <c r="M5" s="10">
        <v>14</v>
      </c>
      <c r="O5" s="10">
        <v>1009</v>
      </c>
      <c r="P5" s="11" t="str">
        <f>IF(ISERROR(VLOOKUP($O5,$A$1:$C$7,2,0)),VLOOKUP($O5,$K$3:$M$12,2,0),VLOOKUP($O5,$A$1:$C$7,2,0))</f>
        <v>Nme9</v>
      </c>
      <c r="Q5" s="11">
        <f>IFERROR(VLOOKUP($O5,$K$3:$M$12,3,0),"notify me")</f>
        <v>24</v>
      </c>
    </row>
    <row r="6" spans="1:18" x14ac:dyDescent="0.3">
      <c r="A6" s="10">
        <v>1005</v>
      </c>
      <c r="B6" s="10" t="s">
        <v>39</v>
      </c>
      <c r="C6" s="10">
        <v>17</v>
      </c>
      <c r="F6" s="10">
        <v>1003</v>
      </c>
      <c r="G6" s="13" t="str">
        <f t="shared" ref="G6:H19" si="0">IF(ISERROR(INDEX(L$4:L$12,MATCH($F6,$K$4:$K$12,0))),"NOT IN TABLE",INDEX(L$4:L$12,MATCH($F6,$K$4:$K$12,0)))</f>
        <v>NOT IN TABLE</v>
      </c>
      <c r="H6" s="13" t="str">
        <f t="shared" si="0"/>
        <v>NOT IN TABLE</v>
      </c>
      <c r="K6" s="10">
        <v>1009</v>
      </c>
      <c r="L6" s="10" t="s">
        <v>37</v>
      </c>
      <c r="M6" s="10">
        <v>24</v>
      </c>
      <c r="O6" s="10">
        <v>1003</v>
      </c>
      <c r="P6" s="11" t="str">
        <f t="shared" ref="P6:Q20" si="1">IF(ISERROR(VLOOKUP($O6,$A$1:$C$7,2,0)),VLOOKUP($O6,$K$3:$M$12,2,0),VLOOKUP($O6,$A$1:$C$7,2,0))</f>
        <v>Nme3</v>
      </c>
      <c r="Q6" s="11" t="str">
        <f t="shared" ref="Q6:Q21" si="2">IFERROR(VLOOKUP($O6,$K$3:$M$12,3,0),"notify me")</f>
        <v>notify me</v>
      </c>
    </row>
    <row r="7" spans="1:18" x14ac:dyDescent="0.3">
      <c r="A7" s="10">
        <v>1006</v>
      </c>
      <c r="B7" s="10" t="s">
        <v>40</v>
      </c>
      <c r="C7" s="10">
        <v>79</v>
      </c>
      <c r="F7" s="10">
        <v>1004</v>
      </c>
      <c r="G7" s="13" t="str">
        <f t="shared" si="0"/>
        <v>NOT IN TABLE</v>
      </c>
      <c r="H7" s="13" t="str">
        <f t="shared" si="0"/>
        <v>NOT IN TABLE</v>
      </c>
      <c r="K7" s="10">
        <v>1010</v>
      </c>
      <c r="L7" s="10" t="s">
        <v>41</v>
      </c>
      <c r="M7" s="10">
        <v>78</v>
      </c>
      <c r="O7" s="10">
        <v>1004</v>
      </c>
      <c r="P7" s="11" t="str">
        <f t="shared" si="1"/>
        <v>Nme4</v>
      </c>
      <c r="Q7" s="11" t="str">
        <f t="shared" si="2"/>
        <v>notify me</v>
      </c>
    </row>
    <row r="8" spans="1:18" x14ac:dyDescent="0.3">
      <c r="F8" s="10">
        <v>1012</v>
      </c>
      <c r="G8" s="13" t="str">
        <f t="shared" si="0"/>
        <v>Nme12</v>
      </c>
      <c r="H8" s="13">
        <f t="shared" si="0"/>
        <v>46</v>
      </c>
      <c r="K8" s="10">
        <v>1011</v>
      </c>
      <c r="L8" s="10" t="s">
        <v>43</v>
      </c>
      <c r="M8" s="10">
        <v>54</v>
      </c>
      <c r="O8" s="10">
        <v>1012</v>
      </c>
      <c r="P8" s="11" t="str">
        <f t="shared" si="1"/>
        <v>Nme12</v>
      </c>
      <c r="Q8" s="11">
        <f t="shared" si="2"/>
        <v>46</v>
      </c>
    </row>
    <row r="9" spans="1:18" x14ac:dyDescent="0.3">
      <c r="F9" s="10">
        <v>1015</v>
      </c>
      <c r="G9" s="13" t="str">
        <f t="shared" si="0"/>
        <v>Nme15</v>
      </c>
      <c r="H9" s="13">
        <f t="shared" si="0"/>
        <v>32</v>
      </c>
      <c r="K9" s="10">
        <v>1012</v>
      </c>
      <c r="L9" s="10" t="s">
        <v>42</v>
      </c>
      <c r="M9" s="10">
        <v>46</v>
      </c>
      <c r="O9" s="10">
        <v>1015</v>
      </c>
      <c r="P9" s="11" t="str">
        <f t="shared" si="1"/>
        <v>Nme15</v>
      </c>
      <c r="Q9" s="11">
        <f t="shared" si="2"/>
        <v>32</v>
      </c>
    </row>
    <row r="10" spans="1:18" x14ac:dyDescent="0.3">
      <c r="F10" s="10">
        <v>1013</v>
      </c>
      <c r="G10" s="13" t="str">
        <f t="shared" si="0"/>
        <v>Nme13</v>
      </c>
      <c r="H10" s="13">
        <f t="shared" si="0"/>
        <v>56</v>
      </c>
      <c r="K10" s="10">
        <v>1013</v>
      </c>
      <c r="L10" s="10" t="s">
        <v>45</v>
      </c>
      <c r="M10" s="10">
        <v>56</v>
      </c>
      <c r="O10" s="10">
        <v>1013</v>
      </c>
      <c r="P10" s="11" t="str">
        <f t="shared" si="1"/>
        <v>Nme13</v>
      </c>
      <c r="Q10" s="11">
        <f t="shared" si="2"/>
        <v>56</v>
      </c>
    </row>
    <row r="11" spans="1:18" x14ac:dyDescent="0.3">
      <c r="F11" s="10">
        <v>1014</v>
      </c>
      <c r="G11" s="13" t="str">
        <f t="shared" si="0"/>
        <v>Nme14</v>
      </c>
      <c r="H11" s="13">
        <f t="shared" si="0"/>
        <v>74</v>
      </c>
      <c r="K11" s="10">
        <v>1014</v>
      </c>
      <c r="L11" s="10" t="s">
        <v>46</v>
      </c>
      <c r="M11" s="10">
        <v>74</v>
      </c>
      <c r="O11" s="10">
        <v>1014</v>
      </c>
      <c r="P11" s="11" t="str">
        <f t="shared" si="1"/>
        <v>Nme14</v>
      </c>
      <c r="Q11" s="11">
        <f t="shared" si="2"/>
        <v>74</v>
      </c>
      <c r="R11" t="s">
        <v>82</v>
      </c>
    </row>
    <row r="12" spans="1:18" x14ac:dyDescent="0.3">
      <c r="A12" t="s">
        <v>28</v>
      </c>
      <c r="B12">
        <v>1009</v>
      </c>
      <c r="F12" s="10">
        <v>1001</v>
      </c>
      <c r="G12" s="13" t="str">
        <f t="shared" si="0"/>
        <v>NOT IN TABLE</v>
      </c>
      <c r="H12" s="13" t="str">
        <f t="shared" si="0"/>
        <v>NOT IN TABLE</v>
      </c>
      <c r="K12" s="10">
        <v>1015</v>
      </c>
      <c r="L12" s="10" t="s">
        <v>44</v>
      </c>
      <c r="M12" s="10">
        <v>32</v>
      </c>
      <c r="O12" s="10">
        <v>1001</v>
      </c>
      <c r="P12" s="11" t="str">
        <f t="shared" si="1"/>
        <v>Nme1</v>
      </c>
      <c r="Q12" s="11" t="str">
        <f t="shared" si="2"/>
        <v>notify me</v>
      </c>
    </row>
    <row r="13" spans="1:18" x14ac:dyDescent="0.3">
      <c r="A13" t="s">
        <v>47</v>
      </c>
      <c r="B13" t="s">
        <v>48</v>
      </c>
      <c r="F13" s="10">
        <v>1007</v>
      </c>
      <c r="G13" s="13" t="str">
        <f t="shared" si="0"/>
        <v>Nme7</v>
      </c>
      <c r="H13" s="13">
        <f t="shared" si="0"/>
        <v>99</v>
      </c>
      <c r="O13" s="10">
        <v>1007</v>
      </c>
      <c r="P13" s="11" t="str">
        <f t="shared" si="1"/>
        <v>Nme7</v>
      </c>
      <c r="Q13" s="11">
        <f t="shared" si="2"/>
        <v>99</v>
      </c>
    </row>
    <row r="14" spans="1:18" x14ac:dyDescent="0.3">
      <c r="F14" s="10">
        <v>1010</v>
      </c>
      <c r="G14" s="13" t="str">
        <f t="shared" si="0"/>
        <v>Nme10</v>
      </c>
      <c r="H14" s="13">
        <f t="shared" si="0"/>
        <v>78</v>
      </c>
      <c r="O14" s="10">
        <v>1010</v>
      </c>
      <c r="P14" s="11" t="str">
        <f t="shared" si="1"/>
        <v>Nme10</v>
      </c>
      <c r="Q14" s="11">
        <f t="shared" si="2"/>
        <v>78</v>
      </c>
    </row>
    <row r="15" spans="1:18" x14ac:dyDescent="0.3">
      <c r="F15" s="10">
        <v>1006</v>
      </c>
      <c r="G15" s="13" t="str">
        <f t="shared" si="0"/>
        <v>NOT IN TABLE</v>
      </c>
      <c r="H15" s="13" t="str">
        <f t="shared" si="0"/>
        <v>NOT IN TABLE</v>
      </c>
      <c r="O15" s="10">
        <v>1006</v>
      </c>
      <c r="P15" s="11" t="str">
        <f t="shared" si="1"/>
        <v>Nme6</v>
      </c>
      <c r="Q15" s="11" t="str">
        <f t="shared" si="2"/>
        <v>notify me</v>
      </c>
    </row>
    <row r="16" spans="1:18" x14ac:dyDescent="0.3">
      <c r="F16" s="10">
        <v>1008</v>
      </c>
      <c r="G16" s="13" t="str">
        <f t="shared" si="0"/>
        <v>Nme8</v>
      </c>
      <c r="H16" s="13">
        <f t="shared" si="0"/>
        <v>14</v>
      </c>
      <c r="O16" s="10">
        <v>1008</v>
      </c>
      <c r="P16" s="11" t="str">
        <f t="shared" si="1"/>
        <v>Nme8</v>
      </c>
      <c r="Q16" s="11">
        <f t="shared" si="2"/>
        <v>14</v>
      </c>
    </row>
    <row r="17" spans="3:20" x14ac:dyDescent="0.3">
      <c r="F17" s="10">
        <v>1002</v>
      </c>
      <c r="G17" s="13" t="str">
        <f t="shared" si="0"/>
        <v>NOT IN TABLE</v>
      </c>
      <c r="H17" s="13" t="str">
        <f t="shared" si="0"/>
        <v>NOT IN TABLE</v>
      </c>
      <c r="O17" s="10">
        <v>1002</v>
      </c>
      <c r="P17" s="11" t="str">
        <f t="shared" si="1"/>
        <v>Nme2</v>
      </c>
      <c r="Q17" s="11" t="str">
        <f t="shared" si="2"/>
        <v>notify me</v>
      </c>
    </row>
    <row r="18" spans="3:20" x14ac:dyDescent="0.3">
      <c r="F18" s="10">
        <v>1005</v>
      </c>
      <c r="G18" s="13" t="str">
        <f t="shared" si="0"/>
        <v>NOT IN TABLE</v>
      </c>
      <c r="H18" s="13" t="str">
        <f t="shared" si="0"/>
        <v>NOT IN TABLE</v>
      </c>
      <c r="O18" s="10">
        <v>1005</v>
      </c>
      <c r="P18" s="11" t="str">
        <f t="shared" si="1"/>
        <v>Nme5</v>
      </c>
      <c r="Q18" s="11" t="str">
        <f t="shared" si="2"/>
        <v>notify me</v>
      </c>
    </row>
    <row r="19" spans="3:20" x14ac:dyDescent="0.3">
      <c r="F19" s="10">
        <v>1011</v>
      </c>
      <c r="G19" s="13" t="str">
        <f t="shared" si="0"/>
        <v>Nme11</v>
      </c>
      <c r="H19" s="13">
        <f t="shared" si="0"/>
        <v>54</v>
      </c>
      <c r="O19" s="10">
        <v>1011</v>
      </c>
      <c r="P19" s="11" t="str">
        <f t="shared" si="1"/>
        <v>Nme11</v>
      </c>
      <c r="Q19" s="11">
        <f t="shared" si="2"/>
        <v>54</v>
      </c>
    </row>
    <row r="20" spans="3:20" x14ac:dyDescent="0.3">
      <c r="C20" t="s">
        <v>49</v>
      </c>
      <c r="O20" s="17">
        <v>123</v>
      </c>
      <c r="P20" s="11" t="e">
        <f t="shared" si="1"/>
        <v>#N/A</v>
      </c>
      <c r="Q20" s="11" t="str">
        <f t="shared" si="2"/>
        <v>notify me</v>
      </c>
    </row>
    <row r="21" spans="3:20" x14ac:dyDescent="0.3">
      <c r="D21" t="s">
        <v>50</v>
      </c>
      <c r="M21" t="s">
        <v>59</v>
      </c>
      <c r="P21" t="s">
        <v>57</v>
      </c>
      <c r="Q21" s="19"/>
      <c r="T21" t="s">
        <v>58</v>
      </c>
    </row>
    <row r="22" spans="3:20" x14ac:dyDescent="0.3">
      <c r="L22" t="s">
        <v>56</v>
      </c>
    </row>
    <row r="23" spans="3:20" x14ac:dyDescent="0.3">
      <c r="P23" t="b">
        <f>ISERR(P20)</f>
        <v>0</v>
      </c>
      <c r="Q23" t="b">
        <f>ISNA(Q20)</f>
        <v>0</v>
      </c>
      <c r="R23" t="s">
        <v>55</v>
      </c>
    </row>
    <row r="24" spans="3:20" x14ac:dyDescent="0.3">
      <c r="G24" s="7" t="s">
        <v>51</v>
      </c>
      <c r="P24" t="s">
        <v>54</v>
      </c>
    </row>
    <row r="25" spans="3:20" x14ac:dyDescent="0.3">
      <c r="G25" t="s">
        <v>52</v>
      </c>
    </row>
    <row r="26" spans="3:20" x14ac:dyDescent="0.3">
      <c r="G26" s="7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1162-7B98-4F9B-AAA7-BE58229A8EF1}">
  <dimension ref="A1:M20"/>
  <sheetViews>
    <sheetView workbookViewId="0">
      <selection activeCell="G5" sqref="G5"/>
    </sheetView>
  </sheetViews>
  <sheetFormatPr defaultRowHeight="14.4" x14ac:dyDescent="0.3"/>
  <cols>
    <col min="7" max="8" width="10.77734375" bestFit="1" customWidth="1"/>
  </cols>
  <sheetData>
    <row r="1" spans="1:13" x14ac:dyDescent="0.3">
      <c r="A1" s="14" t="s">
        <v>28</v>
      </c>
      <c r="B1" s="14" t="s">
        <v>29</v>
      </c>
      <c r="C1" s="14" t="s">
        <v>30</v>
      </c>
    </row>
    <row r="2" spans="1:13" x14ac:dyDescent="0.3">
      <c r="A2" s="10">
        <v>1001</v>
      </c>
      <c r="B2" s="10" t="s">
        <v>31</v>
      </c>
      <c r="C2" s="10">
        <f t="shared" ref="C2:C7" ca="1" si="0">RANDBETWEEN(1,100)</f>
        <v>73</v>
      </c>
    </row>
    <row r="3" spans="1:13" x14ac:dyDescent="0.3">
      <c r="A3" s="10">
        <v>1002</v>
      </c>
      <c r="B3" s="10" t="s">
        <v>33</v>
      </c>
      <c r="C3" s="10">
        <f t="shared" ca="1" si="0"/>
        <v>75</v>
      </c>
      <c r="K3" s="14" t="s">
        <v>28</v>
      </c>
      <c r="L3" s="14" t="s">
        <v>29</v>
      </c>
      <c r="M3" s="14" t="s">
        <v>30</v>
      </c>
    </row>
    <row r="4" spans="1:13" x14ac:dyDescent="0.3">
      <c r="A4" s="10">
        <v>1003</v>
      </c>
      <c r="B4" s="10" t="s">
        <v>34</v>
      </c>
      <c r="C4" s="10">
        <f t="shared" ca="1" si="0"/>
        <v>96</v>
      </c>
      <c r="F4" s="14" t="s">
        <v>28</v>
      </c>
      <c r="G4" s="14" t="s">
        <v>29</v>
      </c>
      <c r="H4" s="14" t="s">
        <v>30</v>
      </c>
      <c r="K4" s="10">
        <v>1007</v>
      </c>
      <c r="L4" s="10" t="s">
        <v>35</v>
      </c>
      <c r="M4" s="10">
        <f t="shared" ref="M4:M12" ca="1" si="1">RANDBETWEEN(1,100)</f>
        <v>55</v>
      </c>
    </row>
    <row r="5" spans="1:13" x14ac:dyDescent="0.3">
      <c r="A5" s="10">
        <v>1004</v>
      </c>
      <c r="B5" s="10" t="s">
        <v>36</v>
      </c>
      <c r="C5" s="10">
        <f t="shared" ca="1" si="0"/>
        <v>22</v>
      </c>
      <c r="F5" s="10">
        <v>1009</v>
      </c>
      <c r="G5" s="13" t="str">
        <f t="shared" ref="G5:G20" si="2">IF(ISERROR(VLOOKUP($F5,$A$1:$C$7,2,0)),VLOOKUP($F5,$K$3:$M$12,2,0),VLOOKUP($F5,$A$1:$C$7,2,0))</f>
        <v>Nme9</v>
      </c>
      <c r="H5" s="13">
        <f t="shared" ref="H5:H20" ca="1" si="3">IF(ISERROR(VLOOKUP($F5,$A$1:$C$7,3,0)),VLOOKUP($F5,$K$3:$M$12,3,0),VLOOKUP($F5,$A$1:$C$7,3,0))</f>
        <v>22</v>
      </c>
      <c r="K5" s="10">
        <v>1008</v>
      </c>
      <c r="L5" s="10" t="s">
        <v>38</v>
      </c>
      <c r="M5" s="10">
        <f t="shared" ca="1" si="1"/>
        <v>25</v>
      </c>
    </row>
    <row r="6" spans="1:13" x14ac:dyDescent="0.3">
      <c r="A6" s="10">
        <v>1005</v>
      </c>
      <c r="B6" s="10" t="s">
        <v>39</v>
      </c>
      <c r="C6" s="10">
        <f t="shared" ca="1" si="0"/>
        <v>35</v>
      </c>
      <c r="F6" s="10">
        <v>1003</v>
      </c>
      <c r="G6" s="13" t="str">
        <f t="shared" si="2"/>
        <v>Nme3</v>
      </c>
      <c r="H6" s="13">
        <f t="shared" ca="1" si="3"/>
        <v>96</v>
      </c>
      <c r="K6" s="10">
        <v>1009</v>
      </c>
      <c r="L6" s="10" t="s">
        <v>37</v>
      </c>
      <c r="M6" s="10">
        <f t="shared" ca="1" si="1"/>
        <v>22</v>
      </c>
    </row>
    <row r="7" spans="1:13" x14ac:dyDescent="0.3">
      <c r="A7" s="10">
        <v>1006</v>
      </c>
      <c r="B7" s="10" t="s">
        <v>40</v>
      </c>
      <c r="C7" s="10">
        <f t="shared" ca="1" si="0"/>
        <v>33</v>
      </c>
      <c r="F7" s="10">
        <v>1004</v>
      </c>
      <c r="G7" s="13" t="str">
        <f t="shared" si="2"/>
        <v>Nme4</v>
      </c>
      <c r="H7" s="13">
        <f t="shared" ca="1" si="3"/>
        <v>22</v>
      </c>
      <c r="K7" s="10">
        <v>1010</v>
      </c>
      <c r="L7" s="10" t="s">
        <v>41</v>
      </c>
      <c r="M7" s="10">
        <f t="shared" ca="1" si="1"/>
        <v>73</v>
      </c>
    </row>
    <row r="8" spans="1:13" x14ac:dyDescent="0.3">
      <c r="F8" s="10">
        <v>1012</v>
      </c>
      <c r="G8" s="13" t="str">
        <f t="shared" si="2"/>
        <v>Nme12</v>
      </c>
      <c r="H8" s="13">
        <f t="shared" ca="1" si="3"/>
        <v>29</v>
      </c>
      <c r="K8" s="10">
        <v>1011</v>
      </c>
      <c r="L8" s="10" t="s">
        <v>43</v>
      </c>
      <c r="M8" s="10">
        <f t="shared" ca="1" si="1"/>
        <v>63</v>
      </c>
    </row>
    <row r="9" spans="1:13" x14ac:dyDescent="0.3">
      <c r="F9" s="10">
        <v>1015</v>
      </c>
      <c r="G9" s="13" t="str">
        <f t="shared" si="2"/>
        <v>Nme15</v>
      </c>
      <c r="H9" s="13">
        <f t="shared" ca="1" si="3"/>
        <v>85</v>
      </c>
      <c r="K9" s="10">
        <v>1012</v>
      </c>
      <c r="L9" s="10" t="s">
        <v>42</v>
      </c>
      <c r="M9" s="10">
        <f t="shared" ca="1" si="1"/>
        <v>29</v>
      </c>
    </row>
    <row r="10" spans="1:13" x14ac:dyDescent="0.3">
      <c r="F10" s="10">
        <v>1013</v>
      </c>
      <c r="G10" s="13" t="str">
        <f t="shared" si="2"/>
        <v>Nme13</v>
      </c>
      <c r="H10" s="13">
        <f t="shared" ca="1" si="3"/>
        <v>96</v>
      </c>
      <c r="K10" s="10">
        <v>1013</v>
      </c>
      <c r="L10" s="10" t="s">
        <v>45</v>
      </c>
      <c r="M10" s="10">
        <f t="shared" ca="1" si="1"/>
        <v>96</v>
      </c>
    </row>
    <row r="11" spans="1:13" x14ac:dyDescent="0.3">
      <c r="F11" s="10">
        <v>1014</v>
      </c>
      <c r="G11" s="13" t="str">
        <f t="shared" si="2"/>
        <v>Nme14</v>
      </c>
      <c r="H11" s="13">
        <f t="shared" ca="1" si="3"/>
        <v>93</v>
      </c>
      <c r="K11" s="10">
        <v>1014</v>
      </c>
      <c r="L11" s="10" t="s">
        <v>46</v>
      </c>
      <c r="M11" s="10">
        <f t="shared" ca="1" si="1"/>
        <v>93</v>
      </c>
    </row>
    <row r="12" spans="1:13" x14ac:dyDescent="0.3">
      <c r="F12" s="10">
        <v>1001</v>
      </c>
      <c r="G12" s="13" t="str">
        <f t="shared" si="2"/>
        <v>Nme1</v>
      </c>
      <c r="H12" s="13">
        <f t="shared" ca="1" si="3"/>
        <v>73</v>
      </c>
      <c r="K12" s="10">
        <v>1015</v>
      </c>
      <c r="L12" s="10" t="s">
        <v>44</v>
      </c>
      <c r="M12" s="10">
        <f t="shared" ca="1" si="1"/>
        <v>85</v>
      </c>
    </row>
    <row r="13" spans="1:13" x14ac:dyDescent="0.3">
      <c r="F13" s="10">
        <v>1007</v>
      </c>
      <c r="G13" s="13" t="str">
        <f t="shared" si="2"/>
        <v>Nme7</v>
      </c>
      <c r="H13" s="13">
        <f t="shared" ca="1" si="3"/>
        <v>55</v>
      </c>
    </row>
    <row r="14" spans="1:13" x14ac:dyDescent="0.3">
      <c r="F14" s="10">
        <v>1010</v>
      </c>
      <c r="G14" s="13" t="str">
        <f t="shared" si="2"/>
        <v>Nme10</v>
      </c>
      <c r="H14" s="13">
        <f t="shared" ca="1" si="3"/>
        <v>73</v>
      </c>
    </row>
    <row r="15" spans="1:13" x14ac:dyDescent="0.3">
      <c r="F15" s="10">
        <v>1006</v>
      </c>
      <c r="G15" s="13" t="str">
        <f t="shared" si="2"/>
        <v>Nme6</v>
      </c>
      <c r="H15" s="13">
        <f t="shared" ca="1" si="3"/>
        <v>33</v>
      </c>
    </row>
    <row r="16" spans="1:13" x14ac:dyDescent="0.3">
      <c r="F16" s="10">
        <v>1008</v>
      </c>
      <c r="G16" s="13" t="str">
        <f t="shared" si="2"/>
        <v>Nme8</v>
      </c>
      <c r="H16" s="13">
        <f t="shared" ca="1" si="3"/>
        <v>25</v>
      </c>
    </row>
    <row r="17" spans="6:8" x14ac:dyDescent="0.3">
      <c r="F17" s="10">
        <v>1002</v>
      </c>
      <c r="G17" s="13" t="str">
        <f t="shared" si="2"/>
        <v>Nme2</v>
      </c>
      <c r="H17" s="13">
        <f t="shared" ca="1" si="3"/>
        <v>75</v>
      </c>
    </row>
    <row r="18" spans="6:8" x14ac:dyDescent="0.3">
      <c r="F18" s="10">
        <v>1005</v>
      </c>
      <c r="G18" s="13" t="str">
        <f t="shared" si="2"/>
        <v>Nme5</v>
      </c>
      <c r="H18" s="13">
        <f t="shared" ca="1" si="3"/>
        <v>35</v>
      </c>
    </row>
    <row r="19" spans="6:8" x14ac:dyDescent="0.3">
      <c r="F19" s="10">
        <v>1011</v>
      </c>
      <c r="G19" s="13" t="str">
        <f t="shared" si="2"/>
        <v>Nme11</v>
      </c>
      <c r="H19" s="13">
        <f t="shared" ca="1" si="3"/>
        <v>63</v>
      </c>
    </row>
    <row r="20" spans="6:8" x14ac:dyDescent="0.3">
      <c r="F20" s="16">
        <v>123</v>
      </c>
      <c r="G20" s="12" t="e">
        <f t="shared" si="2"/>
        <v>#N/A</v>
      </c>
      <c r="H20" s="12" t="e">
        <f t="shared" si="3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3A80-2B6C-4BC1-8EDA-13653F8C55BF}">
  <dimension ref="A1:Y28"/>
  <sheetViews>
    <sheetView topLeftCell="C10" workbookViewId="0">
      <selection activeCell="K12" sqref="K12"/>
    </sheetView>
  </sheetViews>
  <sheetFormatPr defaultRowHeight="14.4" x14ac:dyDescent="0.3"/>
  <cols>
    <col min="4" max="4" width="3.33203125" customWidth="1"/>
    <col min="6" max="13" width="7.88671875" bestFit="1" customWidth="1"/>
    <col min="14" max="14" width="8.88671875" customWidth="1"/>
    <col min="15" max="15" width="10.21875" customWidth="1"/>
    <col min="16" max="18" width="7.88671875" bestFit="1" customWidth="1"/>
    <col min="19" max="19" width="9.109375" customWidth="1"/>
    <col min="20" max="20" width="9.33203125" customWidth="1"/>
  </cols>
  <sheetData>
    <row r="1" spans="1:25" x14ac:dyDescent="0.3">
      <c r="A1" s="9" t="s">
        <v>28</v>
      </c>
      <c r="B1" s="9" t="s">
        <v>29</v>
      </c>
      <c r="C1" s="9" t="s">
        <v>30</v>
      </c>
    </row>
    <row r="2" spans="1:25" x14ac:dyDescent="0.3">
      <c r="A2" s="15">
        <v>1001</v>
      </c>
      <c r="B2" s="10" t="s">
        <v>65</v>
      </c>
      <c r="C2" s="10">
        <v>33</v>
      </c>
    </row>
    <row r="3" spans="1:25" x14ac:dyDescent="0.3">
      <c r="A3" s="15">
        <v>1002</v>
      </c>
      <c r="B3" s="10" t="s">
        <v>66</v>
      </c>
      <c r="C3" s="10">
        <v>50</v>
      </c>
      <c r="E3" s="9" t="s">
        <v>28</v>
      </c>
      <c r="F3" s="15">
        <v>1001</v>
      </c>
      <c r="G3" s="15">
        <v>1002</v>
      </c>
      <c r="H3" s="15">
        <v>1003</v>
      </c>
      <c r="I3" s="15">
        <v>1004</v>
      </c>
      <c r="J3" s="15">
        <v>1005</v>
      </c>
      <c r="K3" s="15">
        <v>1006</v>
      </c>
      <c r="L3" s="15">
        <v>1007</v>
      </c>
      <c r="M3" s="15">
        <v>1008</v>
      </c>
      <c r="N3" s="15">
        <v>1009</v>
      </c>
      <c r="O3" s="15">
        <v>1010</v>
      </c>
      <c r="P3" s="15">
        <v>1011</v>
      </c>
      <c r="Q3" s="15">
        <v>1012</v>
      </c>
      <c r="R3" s="15">
        <v>1013</v>
      </c>
      <c r="S3" s="15">
        <v>1014</v>
      </c>
      <c r="T3" s="15">
        <v>1015</v>
      </c>
      <c r="U3" s="18">
        <v>123</v>
      </c>
    </row>
    <row r="4" spans="1:25" x14ac:dyDescent="0.3">
      <c r="A4" s="15">
        <v>1003</v>
      </c>
      <c r="B4" s="10" t="s">
        <v>67</v>
      </c>
      <c r="C4" s="10">
        <v>40</v>
      </c>
      <c r="E4" s="9" t="s">
        <v>29</v>
      </c>
      <c r="F4" s="11" t="str">
        <f t="shared" ref="F4:U4" si="0">IFERROR(VLOOKUP(F$3,BaseTbl,2,0),"NOTICED")</f>
        <v>Ram1</v>
      </c>
      <c r="G4" s="11" t="str">
        <f t="shared" si="0"/>
        <v>Ram2</v>
      </c>
      <c r="H4" s="11" t="str">
        <f t="shared" si="0"/>
        <v>Ram3</v>
      </c>
      <c r="I4" s="11" t="str">
        <f t="shared" si="0"/>
        <v>Ram4</v>
      </c>
      <c r="J4" s="11" t="str">
        <f t="shared" si="0"/>
        <v>Ram5</v>
      </c>
      <c r="K4" s="11" t="str">
        <f t="shared" si="0"/>
        <v>Ram6</v>
      </c>
      <c r="L4" s="11" t="str">
        <f t="shared" si="0"/>
        <v>Ram7</v>
      </c>
      <c r="M4" s="11" t="str">
        <f t="shared" si="0"/>
        <v>Ram8</v>
      </c>
      <c r="N4" s="11" t="str">
        <f t="shared" si="0"/>
        <v>Ram9</v>
      </c>
      <c r="O4" s="11" t="str">
        <f t="shared" si="0"/>
        <v>Ram10</v>
      </c>
      <c r="P4" s="11" t="str">
        <f t="shared" si="0"/>
        <v>Ram11</v>
      </c>
      <c r="Q4" s="11" t="str">
        <f t="shared" si="0"/>
        <v>Ram12</v>
      </c>
      <c r="R4" s="11" t="str">
        <f t="shared" si="0"/>
        <v>Ram13</v>
      </c>
      <c r="S4" s="11" t="str">
        <f t="shared" si="0"/>
        <v>Ram14</v>
      </c>
      <c r="T4" s="11" t="str">
        <f t="shared" si="0"/>
        <v>Ram15</v>
      </c>
      <c r="U4" s="11" t="str">
        <f t="shared" si="0"/>
        <v>NOTICED</v>
      </c>
    </row>
    <row r="5" spans="1:25" x14ac:dyDescent="0.3">
      <c r="A5" s="15">
        <v>1004</v>
      </c>
      <c r="B5" s="10" t="s">
        <v>68</v>
      </c>
      <c r="C5" s="10">
        <v>65</v>
      </c>
      <c r="E5" s="9" t="s">
        <v>30</v>
      </c>
      <c r="F5" s="11">
        <f t="shared" ref="F5:U5" ca="1" si="1">IFERROR(VLOOKUP(F$3,BaseTbl,3,0),"MARKED")</f>
        <v>94</v>
      </c>
      <c r="G5" s="11">
        <f t="shared" ca="1" si="1"/>
        <v>65</v>
      </c>
      <c r="H5" s="11">
        <f t="shared" ca="1" si="1"/>
        <v>61</v>
      </c>
      <c r="I5" s="11">
        <f t="shared" ca="1" si="1"/>
        <v>56</v>
      </c>
      <c r="J5" s="11">
        <f t="shared" ca="1" si="1"/>
        <v>41</v>
      </c>
      <c r="K5" s="11">
        <f t="shared" ca="1" si="1"/>
        <v>17</v>
      </c>
      <c r="L5" s="11">
        <f t="shared" ca="1" si="1"/>
        <v>77</v>
      </c>
      <c r="M5" s="11">
        <f t="shared" ca="1" si="1"/>
        <v>54</v>
      </c>
      <c r="N5" s="11">
        <f t="shared" ca="1" si="1"/>
        <v>26</v>
      </c>
      <c r="O5" s="11">
        <f t="shared" ca="1" si="1"/>
        <v>64</v>
      </c>
      <c r="P5" s="11">
        <f t="shared" ca="1" si="1"/>
        <v>83</v>
      </c>
      <c r="Q5" s="11">
        <f t="shared" ca="1" si="1"/>
        <v>91</v>
      </c>
      <c r="R5" s="11">
        <f t="shared" ca="1" si="1"/>
        <v>34</v>
      </c>
      <c r="S5" s="11">
        <f t="shared" ca="1" si="1"/>
        <v>75</v>
      </c>
      <c r="T5" s="11">
        <f t="shared" ca="1" si="1"/>
        <v>61</v>
      </c>
      <c r="U5" s="11" t="str">
        <f t="shared" si="1"/>
        <v>MARKED</v>
      </c>
    </row>
    <row r="6" spans="1:25" x14ac:dyDescent="0.3">
      <c r="A6" s="15">
        <v>1005</v>
      </c>
      <c r="B6" s="10" t="s">
        <v>69</v>
      </c>
      <c r="C6" s="10">
        <v>12</v>
      </c>
    </row>
    <row r="7" spans="1:25" x14ac:dyDescent="0.3">
      <c r="A7" s="15">
        <v>1006</v>
      </c>
      <c r="B7" s="10" t="s">
        <v>70</v>
      </c>
      <c r="C7" s="10">
        <v>11</v>
      </c>
      <c r="F7" t="s">
        <v>80</v>
      </c>
      <c r="M7" t="s">
        <v>81</v>
      </c>
    </row>
    <row r="8" spans="1:25" x14ac:dyDescent="0.3">
      <c r="A8" s="15">
        <v>1007</v>
      </c>
      <c r="B8" s="10" t="s">
        <v>71</v>
      </c>
      <c r="C8" s="10">
        <v>3</v>
      </c>
    </row>
    <row r="9" spans="1:25" x14ac:dyDescent="0.3">
      <c r="A9" s="15">
        <v>1008</v>
      </c>
      <c r="B9" s="10" t="s">
        <v>72</v>
      </c>
      <c r="C9" s="10">
        <v>70</v>
      </c>
      <c r="F9" t="s">
        <v>84</v>
      </c>
      <c r="K9" t="s">
        <v>83</v>
      </c>
    </row>
    <row r="10" spans="1:25" x14ac:dyDescent="0.3">
      <c r="A10" s="15">
        <v>1009</v>
      </c>
      <c r="B10" s="10" t="s">
        <v>73</v>
      </c>
      <c r="C10" s="10">
        <v>6</v>
      </c>
    </row>
    <row r="11" spans="1:25" x14ac:dyDescent="0.3">
      <c r="A11" s="15">
        <v>1010</v>
      </c>
      <c r="B11" s="10" t="s">
        <v>74</v>
      </c>
      <c r="C11" s="10">
        <v>77</v>
      </c>
      <c r="J11" s="9" t="s">
        <v>28</v>
      </c>
      <c r="K11" s="10">
        <v>1001</v>
      </c>
      <c r="L11" s="10">
        <v>1002</v>
      </c>
      <c r="M11" s="10">
        <v>1003</v>
      </c>
      <c r="N11" s="10">
        <v>1004</v>
      </c>
      <c r="O11" s="10">
        <v>1005</v>
      </c>
      <c r="P11" s="10">
        <v>1006</v>
      </c>
      <c r="Q11" s="10">
        <v>1007</v>
      </c>
      <c r="R11" s="10">
        <v>1008</v>
      </c>
      <c r="S11" s="10">
        <v>1009</v>
      </c>
      <c r="T11" s="10">
        <v>1010</v>
      </c>
      <c r="U11" s="10">
        <v>1011</v>
      </c>
      <c r="V11" s="10">
        <v>1012</v>
      </c>
      <c r="W11" s="10">
        <v>1013</v>
      </c>
      <c r="X11" s="10">
        <v>1014</v>
      </c>
      <c r="Y11" s="10">
        <v>1015</v>
      </c>
    </row>
    <row r="12" spans="1:25" x14ac:dyDescent="0.3">
      <c r="A12" s="15">
        <v>1011</v>
      </c>
      <c r="B12" s="10" t="s">
        <v>75</v>
      </c>
      <c r="C12" s="10">
        <v>20</v>
      </c>
      <c r="J12" s="9" t="s">
        <v>29</v>
      </c>
      <c r="K12" s="11" t="str">
        <f>IF(ISERROR(VLOOKUP(K$11,$F$13:$H$23,2,0)),VLOOKUP(K$11,$J$23:$L$28,2,0),VLOOKUP(K$11,$F$13:$H$23,2,0))</f>
        <v>Ram1</v>
      </c>
      <c r="L12" s="11" t="str">
        <f t="shared" ref="L12:Y12" si="2">IF(ISERROR(VLOOKUP(L$11,$F$13:$H$23,2,0)),VLOOKUP(L$11,$J$23:$L$28,2,0),VLOOKUP(L$11,$F$13:$H$23,2,0))</f>
        <v>Ram2</v>
      </c>
      <c r="M12" s="11" t="str">
        <f t="shared" si="2"/>
        <v>Ram3</v>
      </c>
      <c r="N12" s="11" t="str">
        <f t="shared" si="2"/>
        <v>Ram4</v>
      </c>
      <c r="O12" s="11" t="str">
        <f t="shared" si="2"/>
        <v>Ram5</v>
      </c>
      <c r="P12" s="11" t="str">
        <f t="shared" si="2"/>
        <v>Ram6</v>
      </c>
      <c r="Q12" s="11" t="str">
        <f t="shared" si="2"/>
        <v>Ram7</v>
      </c>
      <c r="R12" s="11" t="str">
        <f t="shared" si="2"/>
        <v>Ram8</v>
      </c>
      <c r="S12" s="11" t="str">
        <f t="shared" si="2"/>
        <v>Ram9</v>
      </c>
      <c r="T12" s="11" t="str">
        <f t="shared" si="2"/>
        <v>Ram10</v>
      </c>
      <c r="U12" s="11" t="str">
        <f t="shared" si="2"/>
        <v>Ram11</v>
      </c>
      <c r="V12" s="11" t="str">
        <f t="shared" si="2"/>
        <v>Ram12</v>
      </c>
      <c r="W12" s="11" t="str">
        <f t="shared" si="2"/>
        <v>Ram13</v>
      </c>
      <c r="X12" s="11" t="str">
        <f t="shared" si="2"/>
        <v>Ram14</v>
      </c>
      <c r="Y12" s="11" t="str">
        <f t="shared" si="2"/>
        <v>Ram15</v>
      </c>
    </row>
    <row r="13" spans="1:25" x14ac:dyDescent="0.3">
      <c r="A13" s="15">
        <v>1012</v>
      </c>
      <c r="B13" s="10" t="s">
        <v>76</v>
      </c>
      <c r="C13" s="10">
        <v>89</v>
      </c>
      <c r="F13" s="9" t="s">
        <v>28</v>
      </c>
      <c r="G13" s="9" t="s">
        <v>29</v>
      </c>
      <c r="H13" s="9" t="s">
        <v>30</v>
      </c>
      <c r="J13" s="9" t="s">
        <v>30</v>
      </c>
      <c r="K13" s="11">
        <f>IF(ISERROR(VLOOKUP(K$11,$F$13:$H$23,3,0)),VLOOKUP(K$11,$J$23:$L$28,3,0),VLOOKUP(K$11,$F$13:$H$23,3,0))</f>
        <v>66</v>
      </c>
      <c r="L13" s="11">
        <f t="shared" ref="L13:Y13" si="3">IF(ISERROR(VLOOKUP(L$11,$F$13:$H$23,3,0)),VLOOKUP(L$11,$J$23:$L$28,3,0),VLOOKUP(L$11,$F$13:$H$23,3,0))</f>
        <v>19</v>
      </c>
      <c r="M13" s="11">
        <f t="shared" si="3"/>
        <v>5</v>
      </c>
      <c r="N13" s="11">
        <f t="shared" si="3"/>
        <v>53</v>
      </c>
      <c r="O13" s="11">
        <f t="shared" si="3"/>
        <v>53</v>
      </c>
      <c r="P13" s="11">
        <f t="shared" si="3"/>
        <v>22</v>
      </c>
      <c r="Q13" s="11">
        <f t="shared" si="3"/>
        <v>96</v>
      </c>
      <c r="R13" s="11">
        <f t="shared" si="3"/>
        <v>74</v>
      </c>
      <c r="S13" s="11">
        <f t="shared" si="3"/>
        <v>9</v>
      </c>
      <c r="T13" s="11">
        <f t="shared" si="3"/>
        <v>73</v>
      </c>
      <c r="U13" s="11">
        <f t="shared" si="3"/>
        <v>90</v>
      </c>
      <c r="V13" s="11">
        <f t="shared" si="3"/>
        <v>74</v>
      </c>
      <c r="W13" s="11">
        <f t="shared" si="3"/>
        <v>25</v>
      </c>
      <c r="X13" s="11">
        <f t="shared" si="3"/>
        <v>32</v>
      </c>
      <c r="Y13" s="11">
        <f t="shared" si="3"/>
        <v>24</v>
      </c>
    </row>
    <row r="14" spans="1:25" x14ac:dyDescent="0.3">
      <c r="A14" s="15">
        <v>1013</v>
      </c>
      <c r="B14" s="10" t="s">
        <v>77</v>
      </c>
      <c r="C14" s="10">
        <v>78</v>
      </c>
      <c r="F14" s="10">
        <v>1012</v>
      </c>
      <c r="G14" s="10" t="s">
        <v>76</v>
      </c>
      <c r="H14" s="10">
        <v>74</v>
      </c>
    </row>
    <row r="15" spans="1:25" x14ac:dyDescent="0.3">
      <c r="A15" s="15">
        <v>1014</v>
      </c>
      <c r="B15" s="10" t="s">
        <v>78</v>
      </c>
      <c r="C15" s="10">
        <v>45</v>
      </c>
      <c r="F15" s="10">
        <v>1006</v>
      </c>
      <c r="G15" s="10" t="s">
        <v>70</v>
      </c>
      <c r="H15" s="10">
        <v>22</v>
      </c>
    </row>
    <row r="16" spans="1:25" x14ac:dyDescent="0.3">
      <c r="A16" s="15">
        <v>1015</v>
      </c>
      <c r="B16" s="10" t="s">
        <v>79</v>
      </c>
      <c r="C16" s="10">
        <v>15</v>
      </c>
      <c r="F16" s="10">
        <v>1001</v>
      </c>
      <c r="G16" s="10" t="s">
        <v>65</v>
      </c>
      <c r="H16" s="10">
        <v>66</v>
      </c>
    </row>
    <row r="17" spans="5:25" x14ac:dyDescent="0.3">
      <c r="F17" s="10">
        <v>1008</v>
      </c>
      <c r="G17" s="10" t="s">
        <v>72</v>
      </c>
      <c r="H17" s="10">
        <v>74</v>
      </c>
    </row>
    <row r="18" spans="5:25" x14ac:dyDescent="0.3">
      <c r="F18" s="10">
        <v>1003</v>
      </c>
      <c r="G18" s="10" t="s">
        <v>67</v>
      </c>
      <c r="H18" s="10">
        <v>5</v>
      </c>
    </row>
    <row r="19" spans="5:25" x14ac:dyDescent="0.3">
      <c r="F19" s="10">
        <v>1007</v>
      </c>
      <c r="G19" s="10" t="s">
        <v>71</v>
      </c>
      <c r="H19" s="10">
        <v>96</v>
      </c>
      <c r="J19" s="9" t="s">
        <v>28</v>
      </c>
      <c r="K19" s="10">
        <v>1001</v>
      </c>
      <c r="L19" s="10">
        <v>1002</v>
      </c>
      <c r="M19" s="10">
        <v>1003</v>
      </c>
      <c r="N19" s="10">
        <v>1004</v>
      </c>
      <c r="O19" s="10">
        <v>1005</v>
      </c>
      <c r="P19" s="10">
        <v>1006</v>
      </c>
      <c r="Q19" s="10">
        <v>1007</v>
      </c>
      <c r="R19" s="10">
        <v>1008</v>
      </c>
      <c r="S19" s="10">
        <v>1009</v>
      </c>
      <c r="T19" s="10">
        <v>1010</v>
      </c>
      <c r="U19" s="10">
        <v>1011</v>
      </c>
      <c r="V19" s="10">
        <v>1012</v>
      </c>
      <c r="W19" s="10">
        <v>1013</v>
      </c>
      <c r="X19" s="10">
        <v>1014</v>
      </c>
      <c r="Y19" s="10">
        <v>1015</v>
      </c>
    </row>
    <row r="20" spans="5:25" x14ac:dyDescent="0.3">
      <c r="F20" s="10">
        <v>1015</v>
      </c>
      <c r="G20" s="10" t="s">
        <v>79</v>
      </c>
      <c r="H20" s="10">
        <v>24</v>
      </c>
      <c r="J20" s="9" t="s">
        <v>29</v>
      </c>
      <c r="K20" s="11" t="str">
        <f>IFERROR(VLOOKUP(K$19,$F$13:$H$23,2,0),"notfiy me")</f>
        <v>Ram1</v>
      </c>
      <c r="L20" s="11" t="str">
        <f>IFERROR(VLOOKUP(L$19,$F$13:$H$23,2,0),"notfiy me")</f>
        <v>Ram2</v>
      </c>
      <c r="M20" s="11" t="str">
        <f>IFERROR(VLOOKUP(M$19,$F$13:$H$23,2,0),"notfiy me")</f>
        <v>Ram3</v>
      </c>
      <c r="N20" s="11" t="str">
        <f>IFERROR(VLOOKUP(N$19,$F$13:$H$23,2,0),"notfiy me")</f>
        <v>notfiy me</v>
      </c>
      <c r="O20" s="11" t="str">
        <f>IFERROR(VLOOKUP(O$19,$F$13:$H$23,2,0),"notfiy me")</f>
        <v>notfiy me</v>
      </c>
      <c r="P20" s="11" t="str">
        <f>IFERROR(VLOOKUP(P$19,$F$13:$H$23,2,0),"notfiy me")</f>
        <v>Ram6</v>
      </c>
      <c r="Q20" s="11" t="str">
        <f>IFERROR(VLOOKUP(Q$19,$F$13:$H$23,2,0),"notfiy me")</f>
        <v>Ram7</v>
      </c>
      <c r="R20" s="11" t="str">
        <f>IFERROR(VLOOKUP(R$19,$F$13:$H$23,2,0),"notfiy me")</f>
        <v>Ram8</v>
      </c>
      <c r="S20" s="11" t="str">
        <f>IFERROR(VLOOKUP(S$19,$F$13:$H$23,2,0),"notfiy me")</f>
        <v>notfiy me</v>
      </c>
      <c r="T20" s="11" t="str">
        <f>IFERROR(VLOOKUP(T$19,$F$13:$H$23,2,0),"notfiy me")</f>
        <v>notfiy me</v>
      </c>
      <c r="U20" s="11" t="str">
        <f>IFERROR(VLOOKUP(U$19,$F$13:$H$23,2,0),"notfiy me")</f>
        <v>Ram11</v>
      </c>
      <c r="V20" s="11" t="str">
        <f>IFERROR(VLOOKUP(V$19,$F$13:$H$23,2,0),"notfiy me")</f>
        <v>Ram12</v>
      </c>
      <c r="W20" s="11" t="str">
        <f>IFERROR(VLOOKUP(W$19,$F$13:$H$23,2,0),"notfiy me")</f>
        <v>Ram13</v>
      </c>
      <c r="X20" s="11" t="str">
        <f>IFERROR(VLOOKUP(X$19,$F$13:$H$23,2,0),"notfiy me")</f>
        <v>notfiy me</v>
      </c>
      <c r="Y20" s="11" t="str">
        <f>IFERROR(VLOOKUP(Y$19,$F$13:$H$23,2,0),"notfiy me")</f>
        <v>Ram15</v>
      </c>
    </row>
    <row r="21" spans="5:25" x14ac:dyDescent="0.3">
      <c r="F21" s="10">
        <v>1013</v>
      </c>
      <c r="G21" s="10" t="s">
        <v>77</v>
      </c>
      <c r="H21" s="10">
        <v>25</v>
      </c>
      <c r="J21" s="9" t="s">
        <v>30</v>
      </c>
      <c r="K21" s="11">
        <f>IFERROR(VLOOKUP(K$19,$F$13:$H$23,3,0),"notfiy me")</f>
        <v>66</v>
      </c>
      <c r="L21" s="11">
        <f>IFERROR(VLOOKUP(L$19,$F$13:$H$23,3,0),"notfiy me")</f>
        <v>19</v>
      </c>
      <c r="M21" s="11">
        <f>IFERROR(VLOOKUP(M$19,$F$13:$H$23,3,0),"notfiy me")</f>
        <v>5</v>
      </c>
      <c r="N21" s="11" t="str">
        <f>IFERROR(VLOOKUP(N$19,$F$13:$H$23,3,0),"notfiy me")</f>
        <v>notfiy me</v>
      </c>
      <c r="O21" s="11" t="str">
        <f>IFERROR(VLOOKUP(O$19,$F$13:$H$23,3,0),"notfiy me")</f>
        <v>notfiy me</v>
      </c>
      <c r="P21" s="11">
        <f>IFERROR(VLOOKUP(P$19,$F$13:$H$23,3,0),"notfiy me")</f>
        <v>22</v>
      </c>
      <c r="Q21" s="11">
        <f>IFERROR(VLOOKUP(Q$19,$F$13:$H$23,3,0),"notfiy me")</f>
        <v>96</v>
      </c>
      <c r="R21" s="11">
        <f>IFERROR(VLOOKUP(R$19,$F$13:$H$23,3,0),"notfiy me")</f>
        <v>74</v>
      </c>
      <c r="S21" s="11" t="str">
        <f>IFERROR(VLOOKUP(S$19,$F$13:$H$23,3,0),"notfiy me")</f>
        <v>notfiy me</v>
      </c>
      <c r="T21" s="11" t="str">
        <f>IFERROR(VLOOKUP(T$19,$F$13:$H$23,3,0),"notfiy me")</f>
        <v>notfiy me</v>
      </c>
      <c r="U21" s="11">
        <f>IFERROR(VLOOKUP(U$19,$F$13:$H$23,3,0),"notfiy me")</f>
        <v>90</v>
      </c>
      <c r="V21" s="11">
        <f>IFERROR(VLOOKUP(V$19,$F$13:$H$23,3,0),"notfiy me")</f>
        <v>74</v>
      </c>
      <c r="W21" s="11">
        <f>IFERROR(VLOOKUP(W$19,$F$13:$H$23,3,0),"notfiy me")</f>
        <v>25</v>
      </c>
      <c r="X21" s="11" t="str">
        <f>IFERROR(VLOOKUP(X$19,$F$13:$H$23,3,0),"notfiy me")</f>
        <v>notfiy me</v>
      </c>
      <c r="Y21" s="11">
        <f>IFERROR(VLOOKUP(Y$19,$F$13:$H$23,3,0),"notfiy me")</f>
        <v>24</v>
      </c>
    </row>
    <row r="22" spans="5:25" x14ac:dyDescent="0.3">
      <c r="F22" s="10">
        <v>1002</v>
      </c>
      <c r="G22" s="10" t="s">
        <v>66</v>
      </c>
      <c r="H22" s="10">
        <v>19</v>
      </c>
    </row>
    <row r="23" spans="5:25" x14ac:dyDescent="0.3">
      <c r="F23" s="10">
        <v>1011</v>
      </c>
      <c r="G23" s="10" t="s">
        <v>75</v>
      </c>
      <c r="H23" s="10">
        <v>90</v>
      </c>
      <c r="J23" s="9" t="s">
        <v>28</v>
      </c>
      <c r="K23" s="9" t="s">
        <v>29</v>
      </c>
      <c r="L23" s="9" t="s">
        <v>30</v>
      </c>
    </row>
    <row r="24" spans="5:25" x14ac:dyDescent="0.3">
      <c r="J24" s="10">
        <v>1004</v>
      </c>
      <c r="K24" s="10" t="s">
        <v>68</v>
      </c>
      <c r="L24" s="10">
        <v>53</v>
      </c>
    </row>
    <row r="25" spans="5:25" x14ac:dyDescent="0.3">
      <c r="E25" t="s">
        <v>80</v>
      </c>
      <c r="J25" s="10">
        <v>1005</v>
      </c>
      <c r="K25" s="10" t="s">
        <v>69</v>
      </c>
      <c r="L25" s="10">
        <v>53</v>
      </c>
    </row>
    <row r="26" spans="5:25" x14ac:dyDescent="0.3">
      <c r="J26" s="10">
        <v>1014</v>
      </c>
      <c r="K26" s="10" t="s">
        <v>78</v>
      </c>
      <c r="L26" s="10">
        <v>32</v>
      </c>
    </row>
    <row r="27" spans="5:25" x14ac:dyDescent="0.3">
      <c r="J27" s="10">
        <v>1009</v>
      </c>
      <c r="K27" s="10" t="s">
        <v>73</v>
      </c>
      <c r="L27" s="10">
        <v>9</v>
      </c>
    </row>
    <row r="28" spans="5:25" x14ac:dyDescent="0.3">
      <c r="J28" s="10">
        <v>1010</v>
      </c>
      <c r="K28" s="10" t="s">
        <v>74</v>
      </c>
      <c r="L28" s="10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44EC-8017-4A07-9CBF-BC2114CF736A}">
  <dimension ref="A1:T16"/>
  <sheetViews>
    <sheetView workbookViewId="0">
      <selection activeCell="L1" sqref="K1:N1"/>
    </sheetView>
  </sheetViews>
  <sheetFormatPr defaultRowHeight="14.4" x14ac:dyDescent="0.3"/>
  <cols>
    <col min="6" max="6" width="8.5546875" customWidth="1"/>
    <col min="7" max="7" width="13.33203125" customWidth="1"/>
    <col min="8" max="8" width="8.6640625" customWidth="1"/>
    <col min="9" max="9" width="8.5546875" customWidth="1"/>
    <col min="10" max="10" width="9.33203125" bestFit="1" customWidth="1"/>
    <col min="11" max="11" width="8.44140625" customWidth="1"/>
    <col min="12" max="12" width="10.6640625" customWidth="1"/>
    <col min="13" max="13" width="12.21875" customWidth="1"/>
    <col min="14" max="15" width="9.33203125" bestFit="1" customWidth="1"/>
    <col min="16" max="16" width="10.77734375" customWidth="1"/>
    <col min="17" max="17" width="12.88671875" customWidth="1"/>
    <col min="18" max="18" width="11.6640625" customWidth="1"/>
    <col min="19" max="19" width="9.33203125" bestFit="1" customWidth="1"/>
    <col min="20" max="20" width="11.109375" customWidth="1"/>
  </cols>
  <sheetData>
    <row r="1" spans="1:20" x14ac:dyDescent="0.3">
      <c r="A1" s="9" t="s">
        <v>28</v>
      </c>
      <c r="B1" s="9" t="s">
        <v>29</v>
      </c>
      <c r="C1" s="9" t="s">
        <v>30</v>
      </c>
      <c r="F1" t="s">
        <v>85</v>
      </c>
      <c r="G1" s="6" t="s">
        <v>86</v>
      </c>
      <c r="H1" s="7"/>
      <c r="I1" s="7"/>
      <c r="J1" s="7"/>
      <c r="K1" t="s">
        <v>90</v>
      </c>
    </row>
    <row r="2" spans="1:20" x14ac:dyDescent="0.3">
      <c r="A2" s="10">
        <v>1012</v>
      </c>
      <c r="B2" s="10" t="s">
        <v>76</v>
      </c>
      <c r="C2" s="10">
        <v>89</v>
      </c>
      <c r="G2" t="s">
        <v>87</v>
      </c>
    </row>
    <row r="3" spans="1:20" x14ac:dyDescent="0.3">
      <c r="A3" s="10">
        <v>1006</v>
      </c>
      <c r="B3" s="10" t="s">
        <v>70</v>
      </c>
      <c r="C3" s="10">
        <v>12</v>
      </c>
      <c r="E3" s="9" t="s">
        <v>28</v>
      </c>
      <c r="F3" s="10">
        <v>1001</v>
      </c>
      <c r="G3" s="10">
        <v>1002</v>
      </c>
      <c r="H3" s="10">
        <v>1003</v>
      </c>
      <c r="I3" s="10">
        <v>1004</v>
      </c>
      <c r="J3" s="10">
        <v>1005</v>
      </c>
      <c r="K3" s="10">
        <v>1006</v>
      </c>
      <c r="L3" s="10">
        <v>1007</v>
      </c>
      <c r="M3" s="10">
        <v>1008</v>
      </c>
      <c r="N3" s="10">
        <v>1009</v>
      </c>
      <c r="O3" s="10">
        <v>1010</v>
      </c>
      <c r="P3" s="10">
        <v>1011</v>
      </c>
      <c r="Q3" s="10">
        <v>1012</v>
      </c>
      <c r="R3" s="10">
        <v>1013</v>
      </c>
      <c r="S3" s="10">
        <v>1014</v>
      </c>
      <c r="T3" s="10">
        <v>1015</v>
      </c>
    </row>
    <row r="4" spans="1:20" x14ac:dyDescent="0.3">
      <c r="A4" s="11">
        <v>1001</v>
      </c>
      <c r="B4" s="10" t="s">
        <v>65</v>
      </c>
      <c r="C4" s="10">
        <v>11</v>
      </c>
      <c r="E4" s="9" t="s">
        <v>29</v>
      </c>
      <c r="F4" s="11" t="str">
        <f>IF(ISERR(INDEX($A$1:$C$11,MATCH(F$3,$A$1:$A$11,0),22)),"notify me",INDEX($A$1:$C$11,MATCH(F$3,$A$1:$A$11,0),22))</f>
        <v>notify me</v>
      </c>
      <c r="G4" s="11" t="str">
        <f t="shared" ref="G4:T4" si="0">IF(ISERR(INDEX($A$1:$C$11,MATCH(G$3,$A$1:$A$11,0),22)),"notify me",INDEX($A$1:$C$11,MATCH(G$3,$A$1:$A$11,0),22))</f>
        <v>notify me</v>
      </c>
      <c r="H4" s="11" t="str">
        <f t="shared" si="0"/>
        <v>notify me</v>
      </c>
      <c r="I4" s="11" t="e">
        <f t="shared" si="0"/>
        <v>#N/A</v>
      </c>
      <c r="J4" s="11" t="e">
        <f t="shared" si="0"/>
        <v>#N/A</v>
      </c>
      <c r="K4" s="11" t="str">
        <f t="shared" si="0"/>
        <v>notify me</v>
      </c>
      <c r="L4" s="11" t="str">
        <f t="shared" si="0"/>
        <v>notify me</v>
      </c>
      <c r="M4" s="11" t="str">
        <f t="shared" si="0"/>
        <v>notify me</v>
      </c>
      <c r="N4" s="11" t="e">
        <f t="shared" si="0"/>
        <v>#N/A</v>
      </c>
      <c r="O4" s="11" t="e">
        <f t="shared" si="0"/>
        <v>#N/A</v>
      </c>
      <c r="P4" s="11" t="str">
        <f t="shared" si="0"/>
        <v>notify me</v>
      </c>
      <c r="Q4" s="11" t="str">
        <f t="shared" si="0"/>
        <v>notify me</v>
      </c>
      <c r="R4" s="11" t="str">
        <f t="shared" si="0"/>
        <v>notify me</v>
      </c>
      <c r="S4" s="11" t="e">
        <f t="shared" si="0"/>
        <v>#N/A</v>
      </c>
      <c r="T4" s="11" t="str">
        <f t="shared" si="0"/>
        <v>notify me</v>
      </c>
    </row>
    <row r="5" spans="1:20" x14ac:dyDescent="0.3">
      <c r="A5" s="10">
        <v>1008</v>
      </c>
      <c r="B5" s="10" t="s">
        <v>72</v>
      </c>
      <c r="C5" s="10">
        <v>82</v>
      </c>
      <c r="E5" s="9" t="s">
        <v>30</v>
      </c>
      <c r="F5" s="11" t="str">
        <f>IF(ISERR(INDEX($A$1:$C$11,MATCH(F$3,$A$1:$A$11,0),33)),"notify me",INDEX($A$1:$C$11,MATCH(F$3,$A$1:$A$11,0),33))</f>
        <v>notify me</v>
      </c>
      <c r="G5" s="11" t="str">
        <f t="shared" ref="G5:T5" si="1">IF(ISERR(INDEX($A$1:$C$11,MATCH(G$3,$A$1:$A$11,0),33)),"notify me",INDEX($A$1:$C$11,MATCH(G$3,$A$1:$A$11,0),33))</f>
        <v>notify me</v>
      </c>
      <c r="H5" s="11" t="str">
        <f t="shared" si="1"/>
        <v>notify me</v>
      </c>
      <c r="I5" s="11" t="e">
        <f t="shared" si="1"/>
        <v>#N/A</v>
      </c>
      <c r="J5" s="11" t="e">
        <f t="shared" si="1"/>
        <v>#N/A</v>
      </c>
      <c r="K5" s="11" t="str">
        <f t="shared" si="1"/>
        <v>notify me</v>
      </c>
      <c r="L5" s="11" t="str">
        <f t="shared" si="1"/>
        <v>notify me</v>
      </c>
      <c r="M5" s="11" t="str">
        <f t="shared" si="1"/>
        <v>notify me</v>
      </c>
      <c r="N5" s="11" t="e">
        <f t="shared" si="1"/>
        <v>#N/A</v>
      </c>
      <c r="O5" s="11" t="e">
        <f t="shared" si="1"/>
        <v>#N/A</v>
      </c>
      <c r="P5" s="11" t="str">
        <f t="shared" si="1"/>
        <v>notify me</v>
      </c>
      <c r="Q5" s="11" t="str">
        <f t="shared" si="1"/>
        <v>notify me</v>
      </c>
      <c r="R5" s="11" t="str">
        <f t="shared" si="1"/>
        <v>notify me</v>
      </c>
      <c r="S5" s="11" t="e">
        <f t="shared" si="1"/>
        <v>#N/A</v>
      </c>
      <c r="T5" s="11" t="str">
        <f t="shared" si="1"/>
        <v>notify me</v>
      </c>
    </row>
    <row r="6" spans="1:20" x14ac:dyDescent="0.3">
      <c r="A6" s="11">
        <v>1003</v>
      </c>
      <c r="B6" s="10" t="s">
        <v>67</v>
      </c>
      <c r="C6" s="10">
        <v>28</v>
      </c>
    </row>
    <row r="7" spans="1:20" x14ac:dyDescent="0.3">
      <c r="A7" s="10">
        <v>1007</v>
      </c>
      <c r="B7" s="10" t="s">
        <v>71</v>
      </c>
      <c r="C7" s="10">
        <v>60</v>
      </c>
    </row>
    <row r="8" spans="1:20" x14ac:dyDescent="0.3">
      <c r="A8" s="10">
        <v>1015</v>
      </c>
      <c r="B8" s="10" t="s">
        <v>79</v>
      </c>
      <c r="C8" s="10">
        <v>19</v>
      </c>
      <c r="G8" t="s">
        <v>88</v>
      </c>
    </row>
    <row r="9" spans="1:20" x14ac:dyDescent="0.3">
      <c r="A9" s="10">
        <v>1013</v>
      </c>
      <c r="B9" s="10" t="s">
        <v>77</v>
      </c>
      <c r="C9" s="10">
        <v>10</v>
      </c>
      <c r="K9" t="s">
        <v>89</v>
      </c>
    </row>
    <row r="10" spans="1:20" x14ac:dyDescent="0.3">
      <c r="A10" s="11">
        <v>1002</v>
      </c>
      <c r="B10" s="10" t="s">
        <v>66</v>
      </c>
      <c r="C10" s="10">
        <v>86</v>
      </c>
    </row>
    <row r="11" spans="1:20" x14ac:dyDescent="0.3">
      <c r="A11" s="10">
        <v>1011</v>
      </c>
      <c r="B11" s="10" t="s">
        <v>75</v>
      </c>
      <c r="C11" s="10">
        <v>61</v>
      </c>
      <c r="E11" s="9" t="s">
        <v>28</v>
      </c>
      <c r="F11" s="9" t="s">
        <v>29</v>
      </c>
      <c r="G11" s="9" t="s">
        <v>30</v>
      </c>
    </row>
    <row r="12" spans="1:20" x14ac:dyDescent="0.3">
      <c r="E12" s="14">
        <v>1004</v>
      </c>
      <c r="F12" s="10" t="s">
        <v>68</v>
      </c>
      <c r="G12" s="10">
        <v>51</v>
      </c>
    </row>
    <row r="13" spans="1:20" x14ac:dyDescent="0.3">
      <c r="E13" s="10">
        <v>1005</v>
      </c>
      <c r="F13" s="10" t="s">
        <v>69</v>
      </c>
      <c r="G13" s="10">
        <v>93</v>
      </c>
    </row>
    <row r="14" spans="1:20" x14ac:dyDescent="0.3">
      <c r="B14" t="s">
        <v>80</v>
      </c>
      <c r="E14" s="10">
        <v>1014</v>
      </c>
      <c r="F14" s="10" t="s">
        <v>78</v>
      </c>
      <c r="G14" s="10">
        <v>49</v>
      </c>
    </row>
    <row r="15" spans="1:20" x14ac:dyDescent="0.3">
      <c r="E15" s="10">
        <v>1009</v>
      </c>
      <c r="F15" s="10" t="s">
        <v>73</v>
      </c>
      <c r="G15" s="10">
        <v>41</v>
      </c>
    </row>
    <row r="16" spans="1:20" x14ac:dyDescent="0.3">
      <c r="E16" s="10">
        <v>1010</v>
      </c>
      <c r="F16" s="10" t="s">
        <v>74</v>
      </c>
      <c r="G16" s="10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91CE-4A45-496B-B534-5C6400FB5106}">
  <dimension ref="A1:T16"/>
  <sheetViews>
    <sheetView workbookViewId="0">
      <selection activeCell="I20" sqref="I20"/>
    </sheetView>
  </sheetViews>
  <sheetFormatPr defaultRowHeight="14.4" x14ac:dyDescent="0.3"/>
  <sheetData>
    <row r="1" spans="1:20" x14ac:dyDescent="0.3">
      <c r="A1" s="9" t="s">
        <v>28</v>
      </c>
      <c r="B1" s="9" t="s">
        <v>29</v>
      </c>
      <c r="C1" s="9" t="s">
        <v>30</v>
      </c>
      <c r="F1" t="s">
        <v>91</v>
      </c>
      <c r="G1" s="4" t="s">
        <v>92</v>
      </c>
      <c r="H1" s="4"/>
      <c r="I1" s="4"/>
      <c r="J1" s="4"/>
    </row>
    <row r="2" spans="1:20" x14ac:dyDescent="0.3">
      <c r="A2" s="10">
        <v>1012</v>
      </c>
      <c r="B2" s="10" t="s">
        <v>76</v>
      </c>
      <c r="C2" s="10">
        <v>76</v>
      </c>
      <c r="F2" t="s">
        <v>93</v>
      </c>
    </row>
    <row r="3" spans="1:20" x14ac:dyDescent="0.3">
      <c r="A3" s="10">
        <v>1006</v>
      </c>
      <c r="B3" s="10" t="s">
        <v>70</v>
      </c>
      <c r="C3" s="10">
        <v>25</v>
      </c>
      <c r="E3" s="9" t="s">
        <v>28</v>
      </c>
      <c r="F3" s="10">
        <v>1001</v>
      </c>
      <c r="G3" s="10">
        <v>1002</v>
      </c>
      <c r="H3" s="10">
        <v>1003</v>
      </c>
      <c r="I3" s="10">
        <v>1004</v>
      </c>
      <c r="J3" s="10">
        <v>1005</v>
      </c>
      <c r="K3" s="10">
        <v>1006</v>
      </c>
      <c r="L3" s="10">
        <v>1007</v>
      </c>
      <c r="M3" s="10">
        <v>1008</v>
      </c>
      <c r="N3" s="10">
        <v>1009</v>
      </c>
      <c r="O3" s="10">
        <v>1010</v>
      </c>
      <c r="P3" s="10">
        <v>1011</v>
      </c>
      <c r="Q3" s="10">
        <v>1012</v>
      </c>
      <c r="R3" s="10">
        <v>1013</v>
      </c>
      <c r="S3" s="10">
        <v>1014</v>
      </c>
      <c r="T3" s="10">
        <v>1015</v>
      </c>
    </row>
    <row r="4" spans="1:20" x14ac:dyDescent="0.3">
      <c r="A4" s="10">
        <v>1001</v>
      </c>
      <c r="B4" s="10" t="s">
        <v>65</v>
      </c>
      <c r="C4" s="10">
        <v>11</v>
      </c>
      <c r="E4" s="9" t="s">
        <v>29</v>
      </c>
      <c r="F4" s="11" t="e">
        <v>#REF!</v>
      </c>
      <c r="G4" s="11" t="e">
        <v>#REF!</v>
      </c>
      <c r="H4" s="11" t="e">
        <v>#REF!</v>
      </c>
      <c r="I4" s="11" t="s">
        <v>16</v>
      </c>
      <c r="J4" s="11" t="s">
        <v>16</v>
      </c>
      <c r="K4" s="11" t="e">
        <v>#REF!</v>
      </c>
      <c r="L4" s="11" t="e">
        <v>#REF!</v>
      </c>
      <c r="M4" s="11" t="e">
        <v>#REF!</v>
      </c>
      <c r="N4" s="11" t="s">
        <v>16</v>
      </c>
      <c r="O4" s="11" t="s">
        <v>16</v>
      </c>
      <c r="P4" s="11" t="e">
        <v>#REF!</v>
      </c>
      <c r="Q4" s="11" t="e">
        <v>#REF!</v>
      </c>
      <c r="R4" s="11" t="e">
        <v>#REF!</v>
      </c>
      <c r="S4" s="11" t="s">
        <v>16</v>
      </c>
      <c r="T4" s="11" t="e">
        <v>#REF!</v>
      </c>
    </row>
    <row r="5" spans="1:20" x14ac:dyDescent="0.3">
      <c r="A5" s="10">
        <v>1008</v>
      </c>
      <c r="B5" s="10" t="s">
        <v>72</v>
      </c>
      <c r="C5" s="10">
        <v>12</v>
      </c>
      <c r="E5" s="9" t="s">
        <v>30</v>
      </c>
      <c r="F5" s="11" t="e">
        <v>#REF!</v>
      </c>
      <c r="G5" s="11" t="e">
        <v>#REF!</v>
      </c>
      <c r="H5" s="11" t="e">
        <v>#REF!</v>
      </c>
      <c r="I5" s="11" t="s">
        <v>16</v>
      </c>
      <c r="J5" s="11" t="s">
        <v>16</v>
      </c>
      <c r="K5" s="11" t="e">
        <v>#REF!</v>
      </c>
      <c r="L5" s="11" t="e">
        <v>#REF!</v>
      </c>
      <c r="M5" s="11" t="e">
        <v>#REF!</v>
      </c>
      <c r="N5" s="11" t="s">
        <v>16</v>
      </c>
      <c r="O5" s="11" t="s">
        <v>16</v>
      </c>
      <c r="P5" s="11" t="e">
        <v>#REF!</v>
      </c>
      <c r="Q5" s="11" t="e">
        <v>#REF!</v>
      </c>
      <c r="R5" s="11" t="e">
        <v>#REF!</v>
      </c>
      <c r="S5" s="11" t="s">
        <v>16</v>
      </c>
      <c r="T5" s="11" t="e">
        <v>#REF!</v>
      </c>
    </row>
    <row r="6" spans="1:20" x14ac:dyDescent="0.3">
      <c r="A6" s="10">
        <v>1003</v>
      </c>
      <c r="B6" s="10" t="s">
        <v>67</v>
      </c>
      <c r="C6" s="10">
        <v>52</v>
      </c>
      <c r="F6" t="e">
        <v>#REF!</v>
      </c>
    </row>
    <row r="7" spans="1:20" x14ac:dyDescent="0.3">
      <c r="A7" s="10">
        <v>1007</v>
      </c>
      <c r="B7" s="10" t="s">
        <v>71</v>
      </c>
      <c r="C7" s="10">
        <v>80</v>
      </c>
    </row>
    <row r="8" spans="1:20" x14ac:dyDescent="0.3">
      <c r="A8" s="10">
        <v>1015</v>
      </c>
      <c r="B8" s="10" t="s">
        <v>79</v>
      </c>
      <c r="C8" s="10">
        <v>93</v>
      </c>
      <c r="F8" t="s">
        <v>80</v>
      </c>
    </row>
    <row r="9" spans="1:20" x14ac:dyDescent="0.3">
      <c r="A9" s="10">
        <v>1013</v>
      </c>
      <c r="B9" s="10" t="s">
        <v>77</v>
      </c>
      <c r="C9" s="10">
        <v>54</v>
      </c>
    </row>
    <row r="10" spans="1:20" x14ac:dyDescent="0.3">
      <c r="A10" s="10">
        <v>1002</v>
      </c>
      <c r="B10" s="10" t="s">
        <v>66</v>
      </c>
      <c r="C10" s="10">
        <v>62</v>
      </c>
    </row>
    <row r="11" spans="1:20" x14ac:dyDescent="0.3">
      <c r="A11" s="10">
        <v>1011</v>
      </c>
      <c r="B11" s="10" t="s">
        <v>75</v>
      </c>
      <c r="C11" s="10">
        <v>35</v>
      </c>
      <c r="E11" s="9" t="s">
        <v>28</v>
      </c>
      <c r="F11" s="9" t="s">
        <v>29</v>
      </c>
      <c r="G11" s="9" t="s">
        <v>30</v>
      </c>
    </row>
    <row r="12" spans="1:20" x14ac:dyDescent="0.3">
      <c r="E12" s="10">
        <v>1004</v>
      </c>
      <c r="F12" s="10" t="s">
        <v>68</v>
      </c>
      <c r="G12" s="10">
        <v>80</v>
      </c>
    </row>
    <row r="13" spans="1:20" x14ac:dyDescent="0.3">
      <c r="E13" s="10">
        <v>1005</v>
      </c>
      <c r="F13" s="10" t="s">
        <v>69</v>
      </c>
      <c r="G13" s="10">
        <v>70</v>
      </c>
    </row>
    <row r="14" spans="1:20" x14ac:dyDescent="0.3">
      <c r="E14" s="10">
        <v>1014</v>
      </c>
      <c r="F14" s="10" t="s">
        <v>78</v>
      </c>
      <c r="G14" s="10">
        <v>6</v>
      </c>
    </row>
    <row r="15" spans="1:20" x14ac:dyDescent="0.3">
      <c r="E15" s="10">
        <v>1009</v>
      </c>
      <c r="F15" s="10" t="s">
        <v>73</v>
      </c>
      <c r="G15" s="10">
        <v>11</v>
      </c>
    </row>
    <row r="16" spans="1:20" x14ac:dyDescent="0.3">
      <c r="E16" s="10">
        <v>1010</v>
      </c>
      <c r="F16" s="10" t="s">
        <v>74</v>
      </c>
      <c r="G16" s="10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1DC5-B4FA-4583-B858-D8A089458884}">
  <dimension ref="A1:U22"/>
  <sheetViews>
    <sheetView workbookViewId="0">
      <selection activeCell="J7" sqref="J7"/>
    </sheetView>
  </sheetViews>
  <sheetFormatPr defaultRowHeight="14.4" x14ac:dyDescent="0.3"/>
  <cols>
    <col min="6" max="6" width="7.77734375" bestFit="1" customWidth="1"/>
    <col min="7" max="8" width="5.5546875" bestFit="1" customWidth="1"/>
    <col min="9" max="10" width="11.21875" bestFit="1" customWidth="1"/>
    <col min="11" max="13" width="5.5546875" bestFit="1" customWidth="1"/>
    <col min="14" max="15" width="9.33203125" bestFit="1" customWidth="1"/>
    <col min="16" max="18" width="6.5546875" bestFit="1" customWidth="1"/>
    <col min="19" max="19" width="9.33203125" bestFit="1" customWidth="1"/>
    <col min="20" max="20" width="6.5546875" bestFit="1" customWidth="1"/>
  </cols>
  <sheetData>
    <row r="1" spans="1:21" x14ac:dyDescent="0.3">
      <c r="A1" s="9" t="s">
        <v>28</v>
      </c>
      <c r="B1" s="9" t="s">
        <v>29</v>
      </c>
      <c r="C1" s="9" t="s">
        <v>30</v>
      </c>
      <c r="I1" t="s">
        <v>96</v>
      </c>
    </row>
    <row r="2" spans="1:21" x14ac:dyDescent="0.3">
      <c r="A2" s="10">
        <v>1012</v>
      </c>
      <c r="B2" s="10" t="s">
        <v>76</v>
      </c>
      <c r="C2" s="10">
        <v>71</v>
      </c>
      <c r="I2" t="s">
        <v>95</v>
      </c>
    </row>
    <row r="3" spans="1:21" x14ac:dyDescent="0.3">
      <c r="A3" s="10">
        <v>1006</v>
      </c>
      <c r="B3" s="10" t="s">
        <v>70</v>
      </c>
      <c r="C3" s="10">
        <v>1</v>
      </c>
      <c r="E3" s="9" t="s">
        <v>28</v>
      </c>
      <c r="F3" s="10">
        <v>1001</v>
      </c>
      <c r="G3" s="10">
        <v>1002</v>
      </c>
      <c r="H3" s="10">
        <v>1003</v>
      </c>
      <c r="I3" s="10">
        <v>1004</v>
      </c>
      <c r="J3" s="10">
        <v>1005</v>
      </c>
      <c r="K3" s="10">
        <v>1006</v>
      </c>
      <c r="L3" s="10">
        <v>1007</v>
      </c>
      <c r="M3" s="10">
        <v>1008</v>
      </c>
      <c r="N3" s="10">
        <v>1009</v>
      </c>
      <c r="O3" s="10">
        <v>1010</v>
      </c>
      <c r="P3" s="10">
        <v>1011</v>
      </c>
      <c r="Q3" s="10">
        <v>1012</v>
      </c>
      <c r="R3" s="10">
        <v>1013</v>
      </c>
      <c r="S3" s="10">
        <v>1014</v>
      </c>
      <c r="T3" s="10">
        <v>1015</v>
      </c>
      <c r="U3" s="12">
        <v>1234</v>
      </c>
    </row>
    <row r="4" spans="1:21" x14ac:dyDescent="0.3">
      <c r="A4" s="10">
        <v>1001</v>
      </c>
      <c r="B4" s="10" t="s">
        <v>65</v>
      </c>
      <c r="C4" s="10">
        <v>94</v>
      </c>
      <c r="E4" s="9" t="s">
        <v>29</v>
      </c>
      <c r="F4" s="11" t="str">
        <f>IFERROR(VLOOKUP(F$3,BaseTbl,2,0),IFERROR(VLOOKUP(F$3,$E$11:$G$16,2,0),"NOTICED"))</f>
        <v>Ram1</v>
      </c>
      <c r="G4" s="11" t="str">
        <f>IFERROR(VLOOKUP(G$3,BaseTbl,2,0),IFERROR(VLOOKUP(G$3,$E$11:$G$16,2,0),"NOTICED"))</f>
        <v>Ram2</v>
      </c>
      <c r="H4" s="11" t="str">
        <f>IFERROR(VLOOKUP(H$3,BaseTbl,2,0),IFERROR(VLOOKUP(H$3,$E$11:$G$16,2,0),"NOTICED"))</f>
        <v>Ram3</v>
      </c>
      <c r="I4" s="11" t="str">
        <f>IFERROR(VLOOKUP(I$3,BaseTbl,2,0),IFERROR(VLOOKUP(I$3,$E$11:$G$16,2,0),"NOTICED"))</f>
        <v>Ram4</v>
      </c>
      <c r="J4" s="11" t="str">
        <f>IFERROR(VLOOKUP(J$3,BaseTbl,2,0),IFERROR(VLOOKUP(J$3,$E$11:$G$16,2,0),"NOTICED"))</f>
        <v>Ram5</v>
      </c>
      <c r="K4" s="11" t="str">
        <f>IFERROR(VLOOKUP(K$3,BaseTbl,2,0),IFERROR(VLOOKUP(K$3,$E$11:$G$16,2,0),"NOTICED"))</f>
        <v>Ram6</v>
      </c>
      <c r="L4" s="11" t="str">
        <f>IFERROR(VLOOKUP(L$3,BaseTbl,2,0),IFERROR(VLOOKUP(L$3,$E$11:$G$16,2,0),"NOTICED"))</f>
        <v>Ram7</v>
      </c>
      <c r="M4" s="11" t="str">
        <f>IFERROR(VLOOKUP(M$3,BaseTbl,2,0),IFERROR(VLOOKUP(M$3,$E$11:$G$16,2,0),"NOTICED"))</f>
        <v>Ram8</v>
      </c>
      <c r="N4" s="11" t="str">
        <f>IFERROR(VLOOKUP(N$3,BaseTbl,2,0),IFERROR(VLOOKUP(N$3,$E$11:$G$16,2,0),"NOTICED"))</f>
        <v>Ram9</v>
      </c>
      <c r="O4" s="11" t="str">
        <f>IFERROR(VLOOKUP(O$3,BaseTbl,2,0),IFERROR(VLOOKUP(O$3,$E$11:$G$16,2,0),"NOTICED"))</f>
        <v>Ram10</v>
      </c>
      <c r="P4" s="11" t="str">
        <f>IFERROR(VLOOKUP(P$3,BaseTbl,2,0),IFERROR(VLOOKUP(P$3,$E$11:$G$16,2,0),"NOTICED"))</f>
        <v>Ram11</v>
      </c>
      <c r="Q4" s="11" t="str">
        <f>IFERROR(VLOOKUP(Q$3,BaseTbl,2,0),IFERROR(VLOOKUP(Q$3,$E$11:$G$16,2,0),"NOTICED"))</f>
        <v>Ram12</v>
      </c>
      <c r="R4" s="11" t="str">
        <f>IFERROR(VLOOKUP(R$3,BaseTbl,2,0),IFERROR(VLOOKUP(R$3,$E$11:$G$16,2,0),"NOTICED"))</f>
        <v>Ram13</v>
      </c>
      <c r="S4" s="11" t="str">
        <f>IFERROR(VLOOKUP(S$3,BaseTbl,2,0),IFERROR(VLOOKUP(S$3,$E$11:$G$16,2,0),"NOTICED"))</f>
        <v>Ram14</v>
      </c>
      <c r="T4" s="11" t="str">
        <f>IFERROR(VLOOKUP(T$3,BaseTbl,2,0),IFERROR(VLOOKUP(T$3,$E$11:$G$16,2,0),"NOTICED"))</f>
        <v>Ram15</v>
      </c>
      <c r="U4" s="11" t="str">
        <f>IFERROR(VLOOKUP(U$3,BaseTbl,2,0),IFERROR(VLOOKUP(U$3,$E$11:$G$16,2,0),"NOTICED"))</f>
        <v>NOTICED</v>
      </c>
    </row>
    <row r="5" spans="1:21" x14ac:dyDescent="0.3">
      <c r="A5" s="10">
        <v>1008</v>
      </c>
      <c r="B5" s="10" t="s">
        <v>72</v>
      </c>
      <c r="C5" s="10">
        <v>20</v>
      </c>
      <c r="E5" s="9" t="s">
        <v>30</v>
      </c>
      <c r="F5" s="11">
        <f ca="1">IFERROR(VLOOKUP(F$3,BaseTbl,3,0),IFERROR(VLOOKUP(F$3,$E$11:$G$16,3,0),"MARKED"))</f>
        <v>94</v>
      </c>
      <c r="G5" s="11">
        <f ca="1">IFERROR(VLOOKUP(G$3,BaseTbl,3,0),IFERROR(VLOOKUP(G$3,$E$11:$G$16,3,0),"MARKED"))</f>
        <v>65</v>
      </c>
      <c r="H5" s="11">
        <f ca="1">IFERROR(VLOOKUP(H$3,BaseTbl,3,0),IFERROR(VLOOKUP(H$3,$E$11:$G$16,3,0),"MARKED"))</f>
        <v>61</v>
      </c>
      <c r="I5" s="11">
        <f ca="1">IFERROR(VLOOKUP(I$3,BaseTbl,3,0),IFERROR(VLOOKUP(I$3,$E$11:$G$16,3,0),"MARKED"))</f>
        <v>56</v>
      </c>
      <c r="J5" s="11">
        <f ca="1">IFERROR(VLOOKUP(J$3,BaseTbl,3,0),IFERROR(VLOOKUP(J$3,$E$11:$G$16,3,0),"MARKED"))</f>
        <v>41</v>
      </c>
      <c r="K5" s="11">
        <f ca="1">IFERROR(VLOOKUP(K$3,BaseTbl,3,0),IFERROR(VLOOKUP(K$3,$E$11:$G$16,3,0),"MARKED"))</f>
        <v>17</v>
      </c>
      <c r="L5" s="11">
        <f ca="1">IFERROR(VLOOKUP(L$3,BaseTbl,3,0),IFERROR(VLOOKUP(L$3,$E$11:$G$16,3,0),"MARKED"))</f>
        <v>77</v>
      </c>
      <c r="M5" s="11">
        <f ca="1">IFERROR(VLOOKUP(M$3,BaseTbl,3,0),IFERROR(VLOOKUP(M$3,$E$11:$G$16,3,0),"MARKED"))</f>
        <v>54</v>
      </c>
      <c r="N5" s="11">
        <f ca="1">IFERROR(VLOOKUP(N$3,BaseTbl,3,0),IFERROR(VLOOKUP(N$3,$E$11:$G$16,3,0),"MARKED"))</f>
        <v>26</v>
      </c>
      <c r="O5" s="11">
        <f ca="1">IFERROR(VLOOKUP(O$3,BaseTbl,3,0),IFERROR(VLOOKUP(O$3,$E$11:$G$16,3,0),"MARKED"))</f>
        <v>64</v>
      </c>
      <c r="P5" s="11">
        <f ca="1">IFERROR(VLOOKUP(P$3,BaseTbl,3,0),IFERROR(VLOOKUP(P$3,$E$11:$G$16,3,0),"MARKED"))</f>
        <v>83</v>
      </c>
      <c r="Q5" s="11">
        <f ca="1">IFERROR(VLOOKUP(Q$3,BaseTbl,3,0),IFERROR(VLOOKUP(Q$3,$E$11:$G$16,3,0),"MARKED"))</f>
        <v>91</v>
      </c>
      <c r="R5" s="11">
        <f ca="1">IFERROR(VLOOKUP(R$3,BaseTbl,3,0),IFERROR(VLOOKUP(R$3,$E$11:$G$16,3,0),"MARKED"))</f>
        <v>34</v>
      </c>
      <c r="S5" s="11">
        <f ca="1">IFERROR(VLOOKUP(S$3,BaseTbl,3,0),IFERROR(VLOOKUP(S$3,$E$11:$G$16,3,0),"MARKED"))</f>
        <v>75</v>
      </c>
      <c r="T5" s="11">
        <f ca="1">IFERROR(VLOOKUP(T$3,BaseTbl,3,0),IFERROR(VLOOKUP(T$3,$E$11:$G$16,3,0),"MARKED"))</f>
        <v>61</v>
      </c>
      <c r="U5" s="11" t="str">
        <f>IFERROR(VLOOKUP(U$3,BaseTbl,3,0),IFERROR(VLOOKUP(U$3,$E$11:$G$16,3,0),"MARKED"))</f>
        <v>MARKED</v>
      </c>
    </row>
    <row r="6" spans="1:21" x14ac:dyDescent="0.3">
      <c r="A6" s="10">
        <v>1003</v>
      </c>
      <c r="B6" s="10" t="s">
        <v>67</v>
      </c>
      <c r="C6" s="10">
        <v>65</v>
      </c>
      <c r="I6" t="s">
        <v>97</v>
      </c>
    </row>
    <row r="7" spans="1:21" x14ac:dyDescent="0.3">
      <c r="A7" s="10">
        <v>1007</v>
      </c>
      <c r="B7" s="10" t="s">
        <v>71</v>
      </c>
      <c r="C7" s="10">
        <v>79</v>
      </c>
    </row>
    <row r="8" spans="1:21" x14ac:dyDescent="0.3">
      <c r="A8" s="10">
        <v>1015</v>
      </c>
      <c r="B8" s="10" t="s">
        <v>79</v>
      </c>
      <c r="C8" s="10">
        <v>10</v>
      </c>
      <c r="F8" t="s">
        <v>80</v>
      </c>
    </row>
    <row r="9" spans="1:21" x14ac:dyDescent="0.3">
      <c r="A9" s="10">
        <v>1013</v>
      </c>
      <c r="B9" s="10" t="s">
        <v>77</v>
      </c>
      <c r="C9" s="10">
        <v>3</v>
      </c>
    </row>
    <row r="10" spans="1:21" x14ac:dyDescent="0.3">
      <c r="A10" s="10">
        <v>1002</v>
      </c>
      <c r="B10" s="10" t="s">
        <v>66</v>
      </c>
      <c r="C10" s="10">
        <v>26</v>
      </c>
    </row>
    <row r="11" spans="1:21" x14ac:dyDescent="0.3">
      <c r="A11" s="10">
        <v>1011</v>
      </c>
      <c r="B11" s="10" t="s">
        <v>75</v>
      </c>
      <c r="C11" s="10">
        <v>47</v>
      </c>
      <c r="E11" s="9" t="s">
        <v>28</v>
      </c>
      <c r="F11" s="9" t="s">
        <v>29</v>
      </c>
      <c r="G11" s="9" t="s">
        <v>30</v>
      </c>
    </row>
    <row r="12" spans="1:21" x14ac:dyDescent="0.3">
      <c r="E12" s="10">
        <v>1004</v>
      </c>
      <c r="F12" s="10" t="s">
        <v>68</v>
      </c>
      <c r="G12" s="10">
        <v>30</v>
      </c>
    </row>
    <row r="13" spans="1:21" x14ac:dyDescent="0.3">
      <c r="E13" s="10">
        <v>1005</v>
      </c>
      <c r="F13" s="10" t="s">
        <v>69</v>
      </c>
      <c r="G13" s="10">
        <v>90</v>
      </c>
    </row>
    <row r="14" spans="1:21" x14ac:dyDescent="0.3">
      <c r="E14" s="10">
        <v>1014</v>
      </c>
      <c r="F14" s="10" t="s">
        <v>78</v>
      </c>
      <c r="G14" s="10">
        <v>29</v>
      </c>
    </row>
    <row r="15" spans="1:21" x14ac:dyDescent="0.3">
      <c r="E15" s="10">
        <v>1009</v>
      </c>
      <c r="F15" s="10" t="s">
        <v>73</v>
      </c>
      <c r="G15" s="10">
        <v>50</v>
      </c>
    </row>
    <row r="16" spans="1:21" x14ac:dyDescent="0.3">
      <c r="E16" s="10">
        <v>1010</v>
      </c>
      <c r="F16" s="10" t="s">
        <v>74</v>
      </c>
      <c r="G16" s="10">
        <v>32</v>
      </c>
    </row>
    <row r="17" spans="5:21" x14ac:dyDescent="0.3">
      <c r="J17" t="s">
        <v>94</v>
      </c>
    </row>
    <row r="18" spans="5:21" x14ac:dyDescent="0.3">
      <c r="E18" s="9" t="s">
        <v>28</v>
      </c>
      <c r="F18" s="10">
        <v>1001</v>
      </c>
      <c r="G18" s="10">
        <v>1002</v>
      </c>
      <c r="H18" s="10">
        <v>1003</v>
      </c>
      <c r="I18" s="10">
        <v>1004</v>
      </c>
      <c r="J18" s="10">
        <v>1005</v>
      </c>
      <c r="K18" s="10">
        <v>1006</v>
      </c>
      <c r="L18" s="10">
        <v>1007</v>
      </c>
      <c r="M18" s="10">
        <v>1008</v>
      </c>
      <c r="N18" s="10">
        <v>1009</v>
      </c>
      <c r="O18" s="10">
        <v>1010</v>
      </c>
      <c r="P18" s="10">
        <v>1011</v>
      </c>
      <c r="Q18" s="10">
        <v>1012</v>
      </c>
      <c r="R18" s="10">
        <v>1013</v>
      </c>
      <c r="S18" s="10">
        <v>1014</v>
      </c>
      <c r="T18" s="10">
        <v>1015</v>
      </c>
      <c r="U18" s="12">
        <v>1234</v>
      </c>
    </row>
    <row r="19" spans="5:21" x14ac:dyDescent="0.3">
      <c r="E19" s="9" t="s">
        <v>29</v>
      </c>
      <c r="F19" s="11" t="s">
        <v>65</v>
      </c>
      <c r="G19" s="11" t="s">
        <v>66</v>
      </c>
      <c r="H19" s="11" t="s">
        <v>67</v>
      </c>
      <c r="I19" s="11" t="s">
        <v>21</v>
      </c>
      <c r="J19" s="11" t="s">
        <v>21</v>
      </c>
      <c r="K19" s="11" t="s">
        <v>70</v>
      </c>
      <c r="L19" s="11" t="s">
        <v>71</v>
      </c>
      <c r="M19" s="11" t="s">
        <v>72</v>
      </c>
      <c r="N19" s="11" t="s">
        <v>21</v>
      </c>
      <c r="O19" s="11" t="s">
        <v>21</v>
      </c>
      <c r="P19" s="11" t="s">
        <v>75</v>
      </c>
      <c r="Q19" s="11" t="s">
        <v>76</v>
      </c>
      <c r="R19" s="11" t="s">
        <v>77</v>
      </c>
      <c r="S19" s="11" t="s">
        <v>21</v>
      </c>
      <c r="T19" s="11" t="s">
        <v>79</v>
      </c>
      <c r="U19" s="11" t="s">
        <v>21</v>
      </c>
    </row>
    <row r="20" spans="5:21" x14ac:dyDescent="0.3">
      <c r="E20" s="9" t="s">
        <v>30</v>
      </c>
      <c r="F20" s="11">
        <v>94</v>
      </c>
      <c r="G20" s="11">
        <v>26</v>
      </c>
      <c r="H20" s="11">
        <v>65</v>
      </c>
      <c r="I20" s="11" t="s">
        <v>21</v>
      </c>
      <c r="J20" s="11" t="s">
        <v>21</v>
      </c>
      <c r="K20" s="11">
        <v>1</v>
      </c>
      <c r="L20" s="11">
        <v>79</v>
      </c>
      <c r="M20" s="11">
        <v>20</v>
      </c>
      <c r="N20" s="11" t="s">
        <v>21</v>
      </c>
      <c r="O20" s="11" t="s">
        <v>21</v>
      </c>
      <c r="P20" s="11">
        <v>47</v>
      </c>
      <c r="Q20" s="11">
        <v>71</v>
      </c>
      <c r="R20" s="11">
        <v>3</v>
      </c>
      <c r="S20" s="11" t="s">
        <v>21</v>
      </c>
      <c r="T20" s="11">
        <v>10</v>
      </c>
      <c r="U20" s="11" t="s">
        <v>21</v>
      </c>
    </row>
    <row r="22" spans="5:21" x14ac:dyDescent="0.3">
      <c r="J22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954A-6798-43FC-B75A-158255748951}">
  <dimension ref="A1:L18"/>
  <sheetViews>
    <sheetView tabSelected="1" workbookViewId="0">
      <selection activeCell="L9" sqref="L9"/>
    </sheetView>
  </sheetViews>
  <sheetFormatPr defaultRowHeight="14.4" x14ac:dyDescent="0.3"/>
  <sheetData>
    <row r="1" spans="1:12" x14ac:dyDescent="0.3">
      <c r="A1" s="9" t="s">
        <v>28</v>
      </c>
      <c r="B1" s="9" t="s">
        <v>29</v>
      </c>
      <c r="C1" s="9" t="s">
        <v>30</v>
      </c>
      <c r="H1" t="s">
        <v>99</v>
      </c>
    </row>
    <row r="2" spans="1:12" x14ac:dyDescent="0.3">
      <c r="A2" s="10">
        <v>1001</v>
      </c>
      <c r="B2" s="10" t="s">
        <v>65</v>
      </c>
      <c r="C2" s="10">
        <v>1</v>
      </c>
    </row>
    <row r="3" spans="1:12" x14ac:dyDescent="0.3">
      <c r="A3" s="10">
        <v>1002</v>
      </c>
      <c r="B3" s="10" t="s">
        <v>66</v>
      </c>
      <c r="C3" s="10">
        <v>52</v>
      </c>
      <c r="G3" s="9" t="s">
        <v>28</v>
      </c>
      <c r="H3" s="20" t="s">
        <v>100</v>
      </c>
    </row>
    <row r="4" spans="1:12" x14ac:dyDescent="0.3">
      <c r="A4" s="10">
        <v>1003</v>
      </c>
      <c r="B4" s="10" t="s">
        <v>67</v>
      </c>
      <c r="C4" s="10">
        <v>79</v>
      </c>
      <c r="G4" s="10">
        <v>1005</v>
      </c>
      <c r="H4" s="10" t="str">
        <f>IF(ISERROR(VLOOKUP($G4,$A$1:$C$11,1,0)),"NO","YES")</f>
        <v>YES</v>
      </c>
      <c r="I4">
        <v>1005</v>
      </c>
      <c r="J4" t="b">
        <v>0</v>
      </c>
      <c r="K4" t="s">
        <v>101</v>
      </c>
    </row>
    <row r="5" spans="1:12" x14ac:dyDescent="0.3">
      <c r="A5" s="10">
        <v>1004</v>
      </c>
      <c r="B5" s="10" t="s">
        <v>68</v>
      </c>
      <c r="C5" s="10">
        <v>25</v>
      </c>
      <c r="G5" s="10">
        <v>1001</v>
      </c>
      <c r="H5" s="10" t="str">
        <f>IF(ISERROR(VLOOKUP($G5,$A$1:$C$11,1,0)),"NO","YES")</f>
        <v>YES</v>
      </c>
      <c r="I5">
        <v>1001</v>
      </c>
      <c r="J5" t="b">
        <v>0</v>
      </c>
      <c r="K5" t="s">
        <v>101</v>
      </c>
    </row>
    <row r="6" spans="1:12" x14ac:dyDescent="0.3">
      <c r="A6" s="10">
        <v>1005</v>
      </c>
      <c r="B6" s="10" t="s">
        <v>69</v>
      </c>
      <c r="C6" s="10">
        <v>81</v>
      </c>
      <c r="G6" s="10">
        <v>1002</v>
      </c>
      <c r="H6" s="10" t="str">
        <f>IF(ISERROR(VLOOKUP($G6,$A$1:$C$11,1,0)),"NO","YES")</f>
        <v>YES</v>
      </c>
      <c r="I6">
        <v>1002</v>
      </c>
      <c r="J6" t="b">
        <v>0</v>
      </c>
      <c r="K6" t="s">
        <v>101</v>
      </c>
    </row>
    <row r="7" spans="1:12" x14ac:dyDescent="0.3">
      <c r="A7" s="10">
        <v>1006</v>
      </c>
      <c r="B7" s="10" t="s">
        <v>70</v>
      </c>
      <c r="C7" s="10">
        <v>44</v>
      </c>
      <c r="G7" s="10">
        <v>1003</v>
      </c>
      <c r="H7" s="10" t="str">
        <f>IF(ISERROR(VLOOKUP($G7,$A$1:$C$11,1,0)),"NO","YES")</f>
        <v>YES</v>
      </c>
      <c r="I7">
        <v>1003</v>
      </c>
      <c r="J7" t="b">
        <v>0</v>
      </c>
      <c r="K7" t="s">
        <v>101</v>
      </c>
    </row>
    <row r="8" spans="1:12" x14ac:dyDescent="0.3">
      <c r="A8" s="10">
        <v>1007</v>
      </c>
      <c r="B8" s="10" t="s">
        <v>71</v>
      </c>
      <c r="C8" s="10">
        <v>79</v>
      </c>
      <c r="G8" s="10">
        <v>1004</v>
      </c>
      <c r="H8" s="10" t="str">
        <f>IF(ISERROR(VLOOKUP($G8,$A$1:$C$11,1,0)),"NO","YES")</f>
        <v>YES</v>
      </c>
      <c r="I8">
        <v>1004</v>
      </c>
      <c r="J8" t="b">
        <v>0</v>
      </c>
      <c r="K8" t="s">
        <v>101</v>
      </c>
      <c r="L8" s="4" t="s">
        <v>104</v>
      </c>
    </row>
    <row r="9" spans="1:12" x14ac:dyDescent="0.3">
      <c r="A9" s="10">
        <v>1008</v>
      </c>
      <c r="B9" s="10" t="s">
        <v>72</v>
      </c>
      <c r="C9" s="10">
        <v>9</v>
      </c>
      <c r="G9" s="10">
        <v>1006</v>
      </c>
      <c r="H9" s="10" t="str">
        <f>IF(ISERROR(VLOOKUP($G9,$A$1:$C$11,1,0)),"NO","YES")</f>
        <v>YES</v>
      </c>
      <c r="I9">
        <v>1006</v>
      </c>
      <c r="J9" t="b">
        <v>0</v>
      </c>
      <c r="K9" t="s">
        <v>101</v>
      </c>
    </row>
    <row r="10" spans="1:12" x14ac:dyDescent="0.3">
      <c r="A10" s="10">
        <v>1009</v>
      </c>
      <c r="B10" s="10" t="s">
        <v>73</v>
      </c>
      <c r="C10" s="10">
        <v>46</v>
      </c>
      <c r="G10" s="10">
        <v>1007</v>
      </c>
      <c r="H10" s="10" t="str">
        <f>IF(ISERROR(VLOOKUP($G10,$A$1:$C$11,1,0)),"NO","YES")</f>
        <v>YES</v>
      </c>
      <c r="I10">
        <v>1007</v>
      </c>
      <c r="J10" t="b">
        <v>0</v>
      </c>
      <c r="K10" t="s">
        <v>101</v>
      </c>
    </row>
    <row r="11" spans="1:12" x14ac:dyDescent="0.3">
      <c r="A11" s="10">
        <v>1010</v>
      </c>
      <c r="B11" s="10" t="s">
        <v>74</v>
      </c>
      <c r="C11" s="10">
        <v>100</v>
      </c>
      <c r="G11" s="10">
        <v>1008</v>
      </c>
      <c r="H11" s="10" t="str">
        <f>IF(ISERROR(VLOOKUP($G11,$A$1:$C$11,1,0)),"NO","YES")</f>
        <v>YES</v>
      </c>
      <c r="I11">
        <v>1008</v>
      </c>
      <c r="J11" t="b">
        <v>0</v>
      </c>
      <c r="K11" t="s">
        <v>101</v>
      </c>
    </row>
    <row r="12" spans="1:12" x14ac:dyDescent="0.3">
      <c r="G12" s="10">
        <v>1009</v>
      </c>
      <c r="H12" s="10" t="str">
        <f>IF(ISERROR(VLOOKUP($G12,$A$1:$C$11,1,0)),"NO","YES")</f>
        <v>YES</v>
      </c>
      <c r="I12">
        <v>1009</v>
      </c>
      <c r="J12" t="b">
        <v>0</v>
      </c>
      <c r="K12" t="s">
        <v>101</v>
      </c>
    </row>
    <row r="13" spans="1:12" x14ac:dyDescent="0.3">
      <c r="G13" s="10">
        <v>1010</v>
      </c>
      <c r="H13" s="10" t="str">
        <f>IF(ISERROR(VLOOKUP($G13,$A$1:$C$11,1,0)),"NO","YES")</f>
        <v>YES</v>
      </c>
      <c r="I13">
        <v>1010</v>
      </c>
      <c r="J13" t="b">
        <v>0</v>
      </c>
      <c r="K13" t="s">
        <v>101</v>
      </c>
    </row>
    <row r="14" spans="1:12" x14ac:dyDescent="0.3">
      <c r="G14" s="10">
        <v>1011</v>
      </c>
      <c r="H14" s="10" t="str">
        <f>IF(ISERROR(VLOOKUP($G14,$A$1:$C$11,1,0)),"NO","YES")</f>
        <v>NO</v>
      </c>
      <c r="I14" t="e">
        <v>#N/A</v>
      </c>
      <c r="J14" t="b">
        <v>1</v>
      </c>
      <c r="K14" t="s">
        <v>102</v>
      </c>
    </row>
    <row r="15" spans="1:12" x14ac:dyDescent="0.3">
      <c r="G15" s="10">
        <v>1012</v>
      </c>
      <c r="H15" s="10" t="str">
        <f>IF(ISERROR(VLOOKUP($G15,$A$1:$C$11,1,0)),"NO","YES")</f>
        <v>NO</v>
      </c>
      <c r="I15" t="e">
        <v>#N/A</v>
      </c>
      <c r="J15" t="b">
        <v>1</v>
      </c>
      <c r="K15" t="s">
        <v>102</v>
      </c>
      <c r="L15" t="s">
        <v>103</v>
      </c>
    </row>
    <row r="16" spans="1:12" x14ac:dyDescent="0.3">
      <c r="G16" s="10">
        <v>1013</v>
      </c>
      <c r="H16" s="10" t="str">
        <f>IF(ISERROR(VLOOKUP($G16,$A$1:$C$11,1,0)),"NO","YES")</f>
        <v>NO</v>
      </c>
      <c r="I16" t="e">
        <v>#N/A</v>
      </c>
      <c r="J16" t="b">
        <v>1</v>
      </c>
      <c r="K16" t="s">
        <v>102</v>
      </c>
    </row>
    <row r="17" spans="7:11" x14ac:dyDescent="0.3">
      <c r="G17" s="10">
        <v>1014</v>
      </c>
      <c r="H17" s="10" t="str">
        <f>IF(ISERROR(VLOOKUP($G17,$A$1:$C$11,1,0)),"NO","YES")</f>
        <v>NO</v>
      </c>
      <c r="I17" t="e">
        <v>#N/A</v>
      </c>
      <c r="J17" t="b">
        <v>1</v>
      </c>
      <c r="K17" t="s">
        <v>102</v>
      </c>
    </row>
    <row r="18" spans="7:11" x14ac:dyDescent="0.3">
      <c r="G18" s="10">
        <v>1015</v>
      </c>
      <c r="H18" s="10" t="str">
        <f>IF(ISERROR(VLOOKUP($G18,$A$1:$C$11,1,0)),"NO","YES")</f>
        <v>NO</v>
      </c>
      <c r="I18" t="e">
        <v>#N/A</v>
      </c>
      <c r="J18" t="b">
        <v>1</v>
      </c>
      <c r="K18" t="s">
        <v>102</v>
      </c>
    </row>
  </sheetData>
  <sortState xmlns:xlrd2="http://schemas.microsoft.com/office/spreadsheetml/2017/richdata2" ref="G5:L18">
    <sortCondition ref="G4:G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error types&amp;evenodd</vt:lpstr>
      <vt:lpstr>if&amp;iserror</vt:lpstr>
      <vt:lpstr>vlookup error</vt:lpstr>
      <vt:lpstr>if&amp;iserror </vt:lpstr>
      <vt:lpstr>iserr</vt:lpstr>
      <vt:lpstr>ISNA</vt:lpstr>
      <vt:lpstr>iferror</vt:lpstr>
      <vt:lpstr>iserror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2025-04-23T07:28:36Z</dcterms:created>
  <dcterms:modified xsi:type="dcterms:W3CDTF">2025-04-23T13:27:05Z</dcterms:modified>
</cp:coreProperties>
</file>