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 decoupling" sheetId="1" r:id="rId4"/>
    <sheet state="visible" name="Tabla dinámica 2" sheetId="2" r:id="rId5"/>
    <sheet state="visible" name="Static" sheetId="3" r:id="rId6"/>
    <sheet state="visible" name="Pallette assortment" sheetId="4" r:id="rId7"/>
    <sheet state="visible" name="Assortment 2" sheetId="5" r:id="rId8"/>
    <sheet state="visible" name="Check Dimensoins" sheetId="6" r:id="rId9"/>
  </sheets>
  <definedNames>
    <definedName hidden="1" localSheetId="1" name="_xlnm._FilterDatabase">'Tabla dinámica 2'!$G$2:$AF$137</definedName>
    <definedName hidden="1" localSheetId="3" name="_xlnm._FilterDatabase">'Pallette assortment'!$A$2:$U$240</definedName>
    <definedName hidden="1" localSheetId="0" name="Z_938B7370_094E_40BE_8A97_1FD7E23866A6_.wvu.FilterData">'Prior decoupling'!$A$2:$AO$241</definedName>
  </definedNames>
  <calcPr/>
  <customWorkbookViews>
    <customWorkbookView activeSheetId="0" maximized="1" tabRatio="600" windowHeight="0" windowWidth="0" guid="{938B7370-094E-40BE-8A97-1FD7E23866A6}" name="Filtro 1"/>
  </customWorkbookViews>
</workbook>
</file>

<file path=xl/sharedStrings.xml><?xml version="1.0" encoding="utf-8"?>
<sst xmlns="http://schemas.openxmlformats.org/spreadsheetml/2006/main" count="1872" uniqueCount="85">
  <si>
    <t>Group</t>
  </si>
  <si>
    <t>Product Number</t>
  </si>
  <si>
    <t>Product Platform</t>
  </si>
  <si>
    <t>Production country</t>
  </si>
  <si>
    <t>Market</t>
  </si>
  <si>
    <t>Amount of FG inventory OLD</t>
  </si>
  <si>
    <t>SS (safety Stock)</t>
  </si>
  <si>
    <t>Q (average demand in the lead time)</t>
  </si>
  <si>
    <t>Average inventory level</t>
  </si>
  <si>
    <t>inventory Rate</t>
  </si>
  <si>
    <t>FGI Machine Lawn Mawer Cost</t>
  </si>
  <si>
    <t>FGI Accessorie Cost</t>
  </si>
  <si>
    <t>New FGI</t>
  </si>
  <si>
    <t>Cost of Assembly</t>
  </si>
  <si>
    <t>Freight un div</t>
  </si>
  <si>
    <t>DIV FREIGHT</t>
  </si>
  <si>
    <t>Net revenue(€)</t>
  </si>
  <si>
    <t>Unit sales (#)</t>
  </si>
  <si>
    <t>freight cost</t>
  </si>
  <si>
    <t>Price per unit(€)</t>
  </si>
  <si>
    <t>Cost Machie</t>
  </si>
  <si>
    <t>Cost Accesorie</t>
  </si>
  <si>
    <t>Material cost (€)</t>
  </si>
  <si>
    <t xml:space="preserve">Direct Labor (€) </t>
  </si>
  <si>
    <t>Direct production costs (€)</t>
  </si>
  <si>
    <t>Fixed production costs(€)</t>
  </si>
  <si>
    <t>Total production costs(€)</t>
  </si>
  <si>
    <t>Total cost per unit(€)</t>
  </si>
  <si>
    <t>OLD Finished Good Inventory cost</t>
  </si>
  <si>
    <t>OLD Inventory cost</t>
  </si>
  <si>
    <t>Weight (kg)</t>
  </si>
  <si>
    <t>Width (cm)</t>
  </si>
  <si>
    <t>Depth (cm)</t>
  </si>
  <si>
    <t>Height (cm)</t>
  </si>
  <si>
    <t>Mercury</t>
  </si>
  <si>
    <t>Denmark</t>
  </si>
  <si>
    <t>EU</t>
  </si>
  <si>
    <t>UK</t>
  </si>
  <si>
    <t>USA</t>
  </si>
  <si>
    <t>Venus</t>
  </si>
  <si>
    <t>Mars</t>
  </si>
  <si>
    <t>Neptune</t>
  </si>
  <si>
    <t>Jupiter</t>
  </si>
  <si>
    <t>china</t>
  </si>
  <si>
    <t>Saturn</t>
  </si>
  <si>
    <t>Uranus</t>
  </si>
  <si>
    <t>Sun</t>
  </si>
  <si>
    <t>China</t>
  </si>
  <si>
    <t>Galaxy</t>
  </si>
  <si>
    <t>Moon</t>
  </si>
  <si>
    <t>Earth</t>
  </si>
  <si>
    <t>SUM de Unit sales (#)</t>
  </si>
  <si>
    <t>GROUP</t>
  </si>
  <si>
    <t>weight</t>
  </si>
  <si>
    <t>Units</t>
  </si>
  <si>
    <t>Suma total</t>
  </si>
  <si>
    <t>C/ EU</t>
  </si>
  <si>
    <t>C/ UK</t>
  </si>
  <si>
    <t>C/ USA</t>
  </si>
  <si>
    <t>Cost Ship EU</t>
  </si>
  <si>
    <t>Cost Ship UK</t>
  </si>
  <si>
    <t>Cost Ship USA</t>
  </si>
  <si>
    <t>Tots</t>
  </si>
  <si>
    <t>route</t>
  </si>
  <si>
    <t>euros/m^3</t>
  </si>
  <si>
    <t>cost to ship 1 container</t>
  </si>
  <si>
    <t>China to DK</t>
  </si>
  <si>
    <t>China to USA</t>
  </si>
  <si>
    <t>China to UK</t>
  </si>
  <si>
    <t>DK to DK</t>
  </si>
  <si>
    <t>DK to USA</t>
  </si>
  <si>
    <t>DK to UK</t>
  </si>
  <si>
    <t>DK to EU/UK</t>
  </si>
  <si>
    <t>W</t>
  </si>
  <si>
    <t>L</t>
  </si>
  <si>
    <t>H</t>
  </si>
  <si>
    <t>m^3 size</t>
  </si>
  <si>
    <t>Pallet size</t>
  </si>
  <si>
    <t>Container size</t>
  </si>
  <si>
    <t>Tot1</t>
  </si>
  <si>
    <t>units p/ 1 pallett</t>
  </si>
  <si>
    <t>units p/ 2 pallett</t>
  </si>
  <si>
    <t>units p/ 4 pallett</t>
  </si>
  <si>
    <t>units per layer</t>
  </si>
  <si>
    <t>units per 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</si>
</sst>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\ [$€-1]"/>
    <numFmt numFmtId="165" formatCode="[$€]#,##0.00"/>
    <numFmt numFmtId="166" formatCode="#,##0.00[$€]"/>
    <numFmt numFmtId="167" formatCode="0.000"/>
    <numFmt numFmtId="168" formatCode="#,##0\ [$€-1]"/>
  </numFmts>
  <fonts count="12">
    <font>
      <sz val="10.0"/>
      <color rgb="FF000000"/>
      <name val="Arial"/>
    </font>
    <font>
      <color theme="1"/>
      <name val="Georgia"/>
    </font>
    <font>
      <sz val="11.0"/>
      <color rgb="FF000000"/>
      <name val="Calibri"/>
    </font>
    <font>
      <sz val="11.0"/>
      <color theme="1"/>
      <name val="Georgia"/>
    </font>
    <font>
      <color theme="1"/>
      <name val="Arial"/>
    </font>
    <font>
      <b/>
      <sz val="11.0"/>
      <color rgb="FFFFFFFF"/>
      <name val="Calibri"/>
    </font>
    <font>
      <b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rgb="FFFFFFFF"/>
      <name val="Calibri"/>
    </font>
    <font>
      <sz val="12.0"/>
      <color rgb="FFFFFFFF"/>
      <name val="Calibri"/>
    </font>
    <font>
      <sz val="11.0"/>
      <color rgb="FFFFFF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FD965"/>
        <bgColor rgb="FFFFD965"/>
      </patternFill>
    </fill>
    <fill>
      <patternFill patternType="solid">
        <fgColor rgb="FFF274E9"/>
        <bgColor rgb="FFF274E9"/>
      </patternFill>
    </fill>
    <fill>
      <patternFill patternType="solid">
        <fgColor rgb="FF9BCCC6"/>
        <bgColor rgb="FF9BCCC6"/>
      </patternFill>
    </fill>
    <fill>
      <patternFill patternType="solid">
        <fgColor rgb="FFDA9694"/>
        <bgColor rgb="FFDA9694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7E6E6"/>
        <bgColor rgb="FFE7E6E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1" numFmtId="0" xfId="0" applyBorder="1" applyFont="1"/>
    <xf borderId="1" fillId="2" fontId="1" numFmtId="164" xfId="0" applyBorder="1" applyFont="1" applyNumberFormat="1"/>
    <xf borderId="1" fillId="3" fontId="1" numFmtId="0" xfId="0" applyBorder="1" applyFill="1" applyFont="1"/>
    <xf borderId="0" fillId="4" fontId="1" numFmtId="164" xfId="0" applyFill="1" applyFont="1" applyNumberFormat="1"/>
    <xf borderId="1" fillId="4" fontId="1" numFmtId="0" xfId="0" applyBorder="1" applyFont="1"/>
    <xf borderId="0" fillId="5" fontId="1" numFmtId="165" xfId="0" applyFill="1" applyFont="1" applyNumberFormat="1"/>
    <xf borderId="0" fillId="5" fontId="1" numFmtId="166" xfId="0" applyFont="1" applyNumberFormat="1"/>
    <xf borderId="1" fillId="6" fontId="1" numFmtId="0" xfId="0" applyBorder="1" applyFill="1" applyFont="1"/>
    <xf borderId="0" fillId="6" fontId="1" numFmtId="0" xfId="0" applyFont="1"/>
    <xf borderId="1" fillId="7" fontId="2" numFmtId="0" xfId="0" applyAlignment="1" applyBorder="1" applyFill="1" applyFont="1">
      <alignment horizontal="right" vertical="bottom"/>
    </xf>
    <xf borderId="1" fillId="7" fontId="2" numFmtId="0" xfId="0" applyAlignment="1" applyBorder="1" applyFont="1">
      <alignment vertical="bottom"/>
    </xf>
    <xf borderId="1" fillId="7" fontId="2" numFmtId="2" xfId="0" applyAlignment="1" applyBorder="1" applyFont="1" applyNumberFormat="1">
      <alignment horizontal="right" vertical="bottom"/>
    </xf>
    <xf borderId="1" fillId="7" fontId="2" numFmtId="167" xfId="0" applyAlignment="1" applyBorder="1" applyFont="1" applyNumberFormat="1">
      <alignment horizontal="right" vertical="bottom"/>
    </xf>
    <xf borderId="1" fillId="7" fontId="2" numFmtId="164" xfId="0" applyAlignment="1" applyBorder="1" applyFont="1" applyNumberFormat="1">
      <alignment horizontal="right" vertical="bottom"/>
    </xf>
    <xf borderId="1" fillId="7" fontId="1" numFmtId="164" xfId="0" applyAlignment="1" applyBorder="1" applyFont="1" applyNumberFormat="1">
      <alignment readingOrder="0" vertical="bottom"/>
    </xf>
    <xf borderId="1" fillId="7" fontId="1" numFmtId="164" xfId="0" applyAlignment="1" applyBorder="1" applyFont="1" applyNumberFormat="1">
      <alignment vertical="bottom"/>
    </xf>
    <xf borderId="1" fillId="7" fontId="3" numFmtId="164" xfId="0" applyAlignment="1" applyBorder="1" applyFont="1" applyNumberFormat="1">
      <alignment horizontal="right" vertical="bottom"/>
    </xf>
    <xf borderId="1" fillId="7" fontId="3" numFmtId="0" xfId="0" applyAlignment="1" applyBorder="1" applyFont="1">
      <alignment horizontal="right" vertical="bottom"/>
    </xf>
    <xf borderId="0" fillId="7" fontId="3" numFmtId="0" xfId="0" applyAlignment="1" applyFont="1">
      <alignment horizontal="right" readingOrder="0" vertical="bottom"/>
    </xf>
    <xf borderId="0" fillId="7" fontId="3" numFmtId="164" xfId="0" applyAlignment="1" applyFont="1" applyNumberFormat="1">
      <alignment horizontal="right" vertical="bottom"/>
    </xf>
    <xf borderId="1" fillId="7" fontId="3" numFmtId="168" xfId="0" applyAlignment="1" applyBorder="1" applyFont="1" applyNumberFormat="1">
      <alignment horizontal="right" vertical="bottom"/>
    </xf>
    <xf borderId="0" fillId="7" fontId="3" numFmtId="168" xfId="0" applyAlignment="1" applyFont="1" applyNumberFormat="1">
      <alignment horizontal="right" vertical="bottom"/>
    </xf>
    <xf borderId="0" fillId="7" fontId="3" numFmtId="166" xfId="0" applyAlignment="1" applyFont="1" applyNumberFormat="1">
      <alignment horizontal="right" vertical="bottom"/>
    </xf>
    <xf borderId="0" fillId="7" fontId="3" numFmtId="166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1" fillId="8" fontId="2" numFmtId="0" xfId="0" applyAlignment="1" applyBorder="1" applyFill="1" applyFont="1">
      <alignment horizontal="right" vertical="bottom"/>
    </xf>
    <xf borderId="1" fillId="8" fontId="2" numFmtId="0" xfId="0" applyAlignment="1" applyBorder="1" applyFont="1">
      <alignment vertical="bottom"/>
    </xf>
    <xf borderId="1" fillId="8" fontId="2" numFmtId="2" xfId="0" applyAlignment="1" applyBorder="1" applyFont="1" applyNumberFormat="1">
      <alignment horizontal="right" vertical="bottom"/>
    </xf>
    <xf borderId="1" fillId="8" fontId="2" numFmtId="167" xfId="0" applyAlignment="1" applyBorder="1" applyFont="1" applyNumberFormat="1">
      <alignment horizontal="right" vertical="bottom"/>
    </xf>
    <xf borderId="1" fillId="8" fontId="2" numFmtId="164" xfId="0" applyAlignment="1" applyBorder="1" applyFont="1" applyNumberFormat="1">
      <alignment horizontal="right" vertical="bottom"/>
    </xf>
    <xf borderId="1" fillId="8" fontId="1" numFmtId="164" xfId="0" applyAlignment="1" applyBorder="1" applyFont="1" applyNumberFormat="1">
      <alignment vertical="bottom"/>
    </xf>
    <xf borderId="1" fillId="8" fontId="3" numFmtId="164" xfId="0" applyAlignment="1" applyBorder="1" applyFont="1" applyNumberFormat="1">
      <alignment horizontal="right" vertical="bottom"/>
    </xf>
    <xf borderId="1" fillId="8" fontId="3" numFmtId="0" xfId="0" applyAlignment="1" applyBorder="1" applyFont="1">
      <alignment horizontal="right" vertical="bottom"/>
    </xf>
    <xf borderId="0" fillId="8" fontId="3" numFmtId="164" xfId="0" applyAlignment="1" applyFont="1" applyNumberFormat="1">
      <alignment horizontal="right" readingOrder="0" vertical="bottom"/>
    </xf>
    <xf borderId="0" fillId="8" fontId="3" numFmtId="164" xfId="0" applyAlignment="1" applyFont="1" applyNumberFormat="1">
      <alignment horizontal="right" vertical="bottom"/>
    </xf>
    <xf borderId="1" fillId="8" fontId="3" numFmtId="168" xfId="0" applyAlignment="1" applyBorder="1" applyFont="1" applyNumberFormat="1">
      <alignment horizontal="right" vertical="bottom"/>
    </xf>
    <xf borderId="0" fillId="8" fontId="3" numFmtId="168" xfId="0" applyAlignment="1" applyFont="1" applyNumberFormat="1">
      <alignment horizontal="right" vertical="bottom"/>
    </xf>
    <xf borderId="0" fillId="8" fontId="3" numFmtId="166" xfId="0" applyAlignment="1" applyFont="1" applyNumberFormat="1">
      <alignment horizontal="right" vertical="bottom"/>
    </xf>
    <xf borderId="0" fillId="8" fontId="3" numFmtId="166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1" fillId="9" fontId="2" numFmtId="0" xfId="0" applyAlignment="1" applyBorder="1" applyFill="1" applyFont="1">
      <alignment horizontal="right" vertical="bottom"/>
    </xf>
    <xf borderId="1" fillId="9" fontId="2" numFmtId="0" xfId="0" applyAlignment="1" applyBorder="1" applyFont="1">
      <alignment vertical="bottom"/>
    </xf>
    <xf borderId="1" fillId="9" fontId="2" numFmtId="2" xfId="0" applyAlignment="1" applyBorder="1" applyFont="1" applyNumberFormat="1">
      <alignment horizontal="right" vertical="bottom"/>
    </xf>
    <xf borderId="1" fillId="9" fontId="2" numFmtId="167" xfId="0" applyAlignment="1" applyBorder="1" applyFont="1" applyNumberFormat="1">
      <alignment horizontal="right" vertical="bottom"/>
    </xf>
    <xf borderId="1" fillId="9" fontId="2" numFmtId="164" xfId="0" applyAlignment="1" applyBorder="1" applyFont="1" applyNumberFormat="1">
      <alignment horizontal="right" vertical="bottom"/>
    </xf>
    <xf borderId="1" fillId="9" fontId="3" numFmtId="164" xfId="0" applyAlignment="1" applyBorder="1" applyFont="1" applyNumberFormat="1">
      <alignment horizontal="right" vertical="bottom"/>
    </xf>
    <xf borderId="1" fillId="9" fontId="3" numFmtId="0" xfId="0" applyAlignment="1" applyBorder="1" applyFont="1">
      <alignment horizontal="right" vertical="bottom"/>
    </xf>
    <xf borderId="0" fillId="9" fontId="3" numFmtId="164" xfId="0" applyAlignment="1" applyFont="1" applyNumberFormat="1">
      <alignment horizontal="right" vertical="bottom"/>
    </xf>
    <xf borderId="1" fillId="9" fontId="3" numFmtId="168" xfId="0" applyAlignment="1" applyBorder="1" applyFont="1" applyNumberFormat="1">
      <alignment horizontal="right" vertical="bottom"/>
    </xf>
    <xf borderId="0" fillId="9" fontId="3" numFmtId="168" xfId="0" applyAlignment="1" applyFont="1" applyNumberFormat="1">
      <alignment horizontal="right" vertical="bottom"/>
    </xf>
    <xf borderId="0" fillId="9" fontId="3" numFmtId="166" xfId="0" applyAlignment="1" applyFont="1" applyNumberFormat="1">
      <alignment horizontal="right" vertical="bottom"/>
    </xf>
    <xf borderId="0" fillId="9" fontId="3" numFmtId="166" xfId="0" applyAlignment="1" applyFont="1" applyNumberFormat="1">
      <alignment horizontal="right" vertical="bottom"/>
    </xf>
    <xf borderId="0" fillId="9" fontId="2" numFmtId="0" xfId="0" applyAlignment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7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3" numFmtId="168" xfId="0" applyAlignment="1" applyBorder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1" fillId="0" fontId="3" numFmtId="166" xfId="0" applyAlignment="1" applyBorder="1" applyFont="1" applyNumberFormat="1">
      <alignment horizontal="right" vertical="bottom"/>
    </xf>
    <xf borderId="1" fillId="0" fontId="3" numFmtId="166" xfId="0" applyAlignment="1" applyBorder="1" applyFont="1" applyNumberFormat="1">
      <alignment horizontal="right" vertical="bottom"/>
    </xf>
    <xf borderId="1" fillId="9" fontId="2" numFmtId="164" xfId="0" applyAlignment="1" applyBorder="1" applyFont="1" applyNumberFormat="1">
      <alignment vertical="bottom"/>
    </xf>
    <xf borderId="1" fillId="9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4" numFmtId="0" xfId="0" applyAlignment="1" applyFont="1">
      <alignment readingOrder="0"/>
    </xf>
    <xf borderId="1" fillId="6" fontId="5" numFmtId="0" xfId="0" applyAlignment="1" applyBorder="1" applyFont="1">
      <alignment horizontal="center" shrinkToFit="0" wrapText="1"/>
    </xf>
    <xf borderId="0" fillId="6" fontId="5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4" xfId="0" applyFont="1" applyNumberFormat="1"/>
    <xf borderId="0" fillId="0" fontId="4" numFmtId="164" xfId="0" applyFont="1" applyNumberFormat="1"/>
    <xf borderId="0" fillId="0" fontId="6" numFmtId="164" xfId="0" applyFont="1" applyNumberFormat="1"/>
    <xf borderId="0" fillId="0" fontId="6" numFmtId="0" xfId="0" applyFont="1"/>
    <xf borderId="0" fillId="10" fontId="7" numFmtId="0" xfId="0" applyAlignment="1" applyFill="1" applyFont="1">
      <alignment horizontal="center" vertical="bottom"/>
    </xf>
    <xf borderId="1" fillId="10" fontId="7" numFmtId="0" xfId="0" applyAlignment="1" applyBorder="1" applyFont="1">
      <alignment horizontal="center" vertical="bottom"/>
    </xf>
    <xf borderId="0" fillId="10" fontId="8" numFmtId="0" xfId="0" applyAlignment="1" applyFont="1">
      <alignment horizontal="center" vertical="bottom"/>
    </xf>
    <xf borderId="1" fillId="1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10" fontId="1" numFmtId="0" xfId="0" applyAlignment="1" applyFont="1">
      <alignment vertical="bottom"/>
    </xf>
    <xf borderId="1" fillId="10" fontId="1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11" fontId="4" numFmtId="0" xfId="0" applyAlignment="1" applyFill="1" applyFont="1">
      <alignment horizontal="center" readingOrder="0"/>
    </xf>
    <xf borderId="1" fillId="2" fontId="9" numFmtId="0" xfId="0" applyAlignment="1" applyBorder="1" applyFont="1">
      <alignment horizontal="center" shrinkToFit="0" wrapText="1"/>
    </xf>
    <xf borderId="0" fillId="11" fontId="4" numFmtId="0" xfId="0" applyAlignment="1" applyFont="1">
      <alignment horizontal="center" readingOrder="0" shrinkToFit="0" wrapText="1"/>
    </xf>
    <xf borderId="0" fillId="11" fontId="4" numFmtId="0" xfId="0" applyAlignment="1" applyFont="1">
      <alignment horizontal="center"/>
    </xf>
    <xf borderId="1" fillId="12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11" fontId="4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13" fontId="4" numFmtId="0" xfId="0" applyFont="1"/>
    <xf borderId="0" fillId="11" fontId="4" numFmtId="0" xfId="0" applyFont="1"/>
    <xf borderId="1" fillId="12" fontId="2" numFmtId="0" xfId="0" applyAlignment="1" applyBorder="1" applyFont="1">
      <alignment vertical="bottom"/>
    </xf>
    <xf borderId="1" fillId="2" fontId="10" numFmtId="0" xfId="0" applyAlignment="1" applyBorder="1" applyFont="1">
      <alignment horizontal="center" shrinkToFit="0" wrapText="1"/>
    </xf>
    <xf borderId="1" fillId="6" fontId="11" numFmtId="0" xfId="0" applyAlignment="1" applyBorder="1" applyFont="1">
      <alignment horizontal="center" shrinkToFit="0" wrapText="1"/>
    </xf>
    <xf borderId="1" fillId="14" fontId="1" numFmtId="0" xfId="0" applyAlignment="1" applyBorder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0"/>
    <col customWidth="1" min="8" max="8" width="32.29"/>
    <col customWidth="1" min="9" max="9" width="24.43"/>
    <col customWidth="1" min="10" max="10" width="16.71"/>
    <col customWidth="1" hidden="1" min="11" max="11" width="27.43"/>
    <col customWidth="1" hidden="1" min="12" max="12" width="20.71"/>
    <col customWidth="1" min="14" max="14" width="15.71"/>
    <col customWidth="1" min="15" max="15" width="17.71"/>
    <col customWidth="1" min="18" max="19" width="18.43"/>
    <col customWidth="1" min="20" max="21" width="22.14"/>
    <col customWidth="1" hidden="1" min="22" max="22" width="17.14"/>
    <col customWidth="1" hidden="1" min="23" max="23" width="19.71"/>
    <col customWidth="1" min="24" max="24" width="16.57"/>
    <col customWidth="1" min="26" max="26" width="26.14"/>
    <col customWidth="1" min="27" max="27" width="25.14"/>
    <col customWidth="1" min="28" max="28" width="24.71"/>
    <col customWidth="1" min="29" max="29" width="21.0"/>
    <col customWidth="1" min="30" max="30" width="33.43"/>
    <col customWidth="1" min="31" max="31" width="19.29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>
        <f t="shared" ref="M1:N1" si="1">SUM(M3:M240)</f>
        <v>0</v>
      </c>
      <c r="N1" s="3">
        <f t="shared" si="1"/>
        <v>24919.52219</v>
      </c>
      <c r="O1" s="3" t="str">
        <f>SUM(O3:O240)+'Pivot-Tabelle 2'!C63</f>
        <v>#N/A</v>
      </c>
      <c r="P1" s="3"/>
      <c r="Q1" s="4"/>
      <c r="R1" s="4"/>
      <c r="S1" s="4"/>
      <c r="T1" s="4"/>
      <c r="U1" s="4"/>
      <c r="V1" s="4"/>
      <c r="W1" s="5"/>
      <c r="X1" s="5"/>
      <c r="Y1" s="6"/>
      <c r="Z1" s="6"/>
      <c r="AA1" s="6"/>
      <c r="AB1" s="6"/>
      <c r="AC1" s="6"/>
      <c r="AD1" s="6"/>
      <c r="AE1" s="7"/>
      <c r="AF1" s="8"/>
      <c r="AG1" s="9"/>
      <c r="AH1" s="9"/>
      <c r="AI1" s="9"/>
      <c r="AJ1" s="8"/>
      <c r="AK1" s="10"/>
      <c r="AL1" s="10"/>
      <c r="AM1" s="10"/>
      <c r="AN1" s="10"/>
      <c r="AO1" s="10"/>
    </row>
    <row r="2">
      <c r="A2" s="11" t="s">
        <v>0</v>
      </c>
      <c r="B2" s="11" t="s">
        <v>1</v>
      </c>
      <c r="C2" s="12" t="s">
        <v>2</v>
      </c>
      <c r="D2" s="12" t="s">
        <v>3</v>
      </c>
      <c r="E2" s="12" t="s">
        <v>4</v>
      </c>
      <c r="F2" s="11" t="s">
        <v>5</v>
      </c>
      <c r="G2" s="13" t="s">
        <v>6</v>
      </c>
      <c r="H2" s="13" t="s">
        <v>7</v>
      </c>
      <c r="I2" s="13" t="s">
        <v>8</v>
      </c>
      <c r="J2" s="14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6" t="s">
        <v>14</v>
      </c>
      <c r="P2" s="17" t="s">
        <v>15</v>
      </c>
      <c r="Q2" s="18" t="s">
        <v>16</v>
      </c>
      <c r="R2" s="19" t="s">
        <v>17</v>
      </c>
      <c r="S2" s="20" t="s">
        <v>18</v>
      </c>
      <c r="T2" s="21"/>
      <c r="U2" s="21" t="s">
        <v>19</v>
      </c>
      <c r="V2" s="21" t="s">
        <v>20</v>
      </c>
      <c r="W2" s="18" t="s">
        <v>21</v>
      </c>
      <c r="X2" s="22" t="s">
        <v>22</v>
      </c>
      <c r="Y2" s="22" t="s">
        <v>23</v>
      </c>
      <c r="Z2" s="22" t="s">
        <v>24</v>
      </c>
      <c r="AA2" s="18" t="s">
        <v>25</v>
      </c>
      <c r="AB2" s="23" t="s">
        <v>26</v>
      </c>
      <c r="AC2" s="21" t="s">
        <v>27</v>
      </c>
      <c r="AD2" s="24" t="s">
        <v>28</v>
      </c>
      <c r="AE2" s="25" t="s">
        <v>29</v>
      </c>
      <c r="AF2" s="26" t="s">
        <v>30</v>
      </c>
      <c r="AG2" s="26" t="s">
        <v>31</v>
      </c>
      <c r="AH2" s="26" t="s">
        <v>32</v>
      </c>
      <c r="AI2" s="26" t="s">
        <v>33</v>
      </c>
      <c r="AJ2" s="26" t="s">
        <v>30</v>
      </c>
      <c r="AK2" s="26"/>
      <c r="AL2" s="26"/>
      <c r="AM2" s="26"/>
      <c r="AN2" s="26"/>
      <c r="AO2" s="26"/>
    </row>
    <row r="3">
      <c r="A3" s="27">
        <v>1.0</v>
      </c>
      <c r="B3" s="27">
        <v>1811001.0</v>
      </c>
      <c r="C3" s="28" t="s">
        <v>34</v>
      </c>
      <c r="D3" s="28" t="s">
        <v>35</v>
      </c>
      <c r="E3" s="28" t="s">
        <v>36</v>
      </c>
      <c r="F3" s="27">
        <v>232.11476133552623</v>
      </c>
      <c r="G3" s="29">
        <f t="shared" ref="G3:G240" si="3">1.65*SQRT((10/52*(0.15925*(R3/52*10))^2)+((R3/52*10)^2*1/52^2))</f>
        <v>96.0711201</v>
      </c>
      <c r="H3" s="29">
        <f t="shared" ref="H3:H240" si="4">R3/52*10</f>
        <v>803.8211538</v>
      </c>
      <c r="I3" s="29">
        <f t="shared" ref="I3:I240" si="5">(H3/2)+G3</f>
        <v>497.981697</v>
      </c>
      <c r="J3" s="30">
        <v>0.275</v>
      </c>
      <c r="K3" s="31" t="str">
        <f t="shared" ref="K3:L3" si="2">$I3*V3</f>
        <v>#REF!</v>
      </c>
      <c r="L3" s="31" t="str">
        <f t="shared" si="2"/>
        <v>#REF!</v>
      </c>
      <c r="M3" s="31"/>
      <c r="N3" s="31">
        <f t="shared" ref="N3:N240" si="6">(IF(E3="EU",0.6,IF(E3="USA",0.4,0.5)))*I3</f>
        <v>298.7890182</v>
      </c>
      <c r="O3" s="32">
        <f>VLOOKUP(A3,Static!$A$2:$L$68,10,0)</f>
        <v>7755.264</v>
      </c>
      <c r="P3" s="32">
        <v>528.768</v>
      </c>
      <c r="Q3" s="33">
        <v>399733.79899999994</v>
      </c>
      <c r="R3" s="34">
        <v>4179.87</v>
      </c>
      <c r="S3" s="35">
        <f>VLOOKUP(A3,Static!$A$3:$M$69,13,0)</f>
        <v>7755.264</v>
      </c>
      <c r="T3" s="36">
        <v>3877.6320000000005</v>
      </c>
      <c r="U3" s="36">
        <f t="shared" ref="U3:U46" si="7">Q3/R3</f>
        <v>95.63306969</v>
      </c>
      <c r="V3" s="36" t="str">
        <f t="shared" ref="V3:V240" si="8">AC3-W3</f>
        <v>#REF!</v>
      </c>
      <c r="W3" s="33" t="str">
        <f t="shared" ref="W3:W240" si="9">AC3*#REF!</f>
        <v>#REF!</v>
      </c>
      <c r="X3" s="37">
        <v>210885.84000000005</v>
      </c>
      <c r="Y3" s="37">
        <v>51139.81620000001</v>
      </c>
      <c r="Z3" s="37">
        <f t="shared" ref="Z3:Z46" si="10">SUM(X3:Y3)</f>
        <v>262025.6562</v>
      </c>
      <c r="AA3" s="33">
        <v>0.01489017407275783</v>
      </c>
      <c r="AB3" s="38">
        <f t="shared" ref="AB3:AB46" si="11">SUM(Z3:AA3)</f>
        <v>262025.6711</v>
      </c>
      <c r="AC3" s="36">
        <f t="shared" ref="AC3:AC46" si="12">AB3/R3</f>
        <v>62.68751686</v>
      </c>
      <c r="AD3" s="39">
        <f t="shared" ref="AD3:AD46" si="13">F3*AC3</f>
        <v>14550.69801</v>
      </c>
      <c r="AE3" s="40">
        <f t="shared" ref="AE3:AE10" si="14">AD3*0.275</f>
        <v>4001.441954</v>
      </c>
      <c r="AF3" s="41">
        <f>VLOOKUP(B3,'Check Dimensoins'!$B$2:$C$141,2,0)</f>
        <v>41</v>
      </c>
      <c r="AG3" s="41">
        <v>56.0</v>
      </c>
      <c r="AH3" s="41">
        <v>56.0</v>
      </c>
      <c r="AI3" s="41">
        <v>91.0</v>
      </c>
      <c r="AJ3" s="41">
        <v>41.0</v>
      </c>
      <c r="AK3" s="41"/>
      <c r="AL3" s="41"/>
      <c r="AM3" s="41"/>
      <c r="AN3" s="41"/>
      <c r="AO3" s="41"/>
    </row>
    <row r="4">
      <c r="A4" s="27">
        <v>1.0</v>
      </c>
      <c r="B4" s="27">
        <v>1811002.0</v>
      </c>
      <c r="C4" s="28" t="s">
        <v>34</v>
      </c>
      <c r="D4" s="28" t="s">
        <v>35</v>
      </c>
      <c r="E4" s="28" t="s">
        <v>36</v>
      </c>
      <c r="F4" s="27">
        <v>147.27080155979638</v>
      </c>
      <c r="G4" s="29">
        <f t="shared" si="3"/>
        <v>8.980662857</v>
      </c>
      <c r="H4" s="29">
        <f t="shared" si="4"/>
        <v>75.14065385</v>
      </c>
      <c r="I4" s="29">
        <f t="shared" si="5"/>
        <v>46.55098978</v>
      </c>
      <c r="J4" s="30">
        <v>0.275</v>
      </c>
      <c r="K4" s="31" t="str">
        <f t="shared" ref="K4:K240" si="15">I4*V4</f>
        <v>#REF!</v>
      </c>
      <c r="L4" s="31" t="str">
        <f t="shared" ref="L4:L240" si="16">$I4*W4</f>
        <v>#REF!</v>
      </c>
      <c r="M4" s="31"/>
      <c r="N4" s="31">
        <f t="shared" si="6"/>
        <v>27.93059387</v>
      </c>
      <c r="O4" s="32">
        <f>VLOOKUP(A4,Static!$A$2:$L$68,10,0)</f>
        <v>7755.264</v>
      </c>
      <c r="P4" s="32">
        <v>528.768</v>
      </c>
      <c r="Q4" s="33">
        <v>52353.42</v>
      </c>
      <c r="R4" s="34">
        <v>390.73139999999995</v>
      </c>
      <c r="S4" s="35">
        <f>VLOOKUP(A4,Static!$A$3:$M$69,13,0)</f>
        <v>7755.264</v>
      </c>
      <c r="T4" s="36">
        <v>3877.6320000000005</v>
      </c>
      <c r="U4" s="36">
        <f t="shared" si="7"/>
        <v>133.9882589</v>
      </c>
      <c r="V4" s="36" t="str">
        <f t="shared" si="8"/>
        <v>#REF!</v>
      </c>
      <c r="W4" s="33" t="str">
        <f t="shared" si="9"/>
        <v>#REF!</v>
      </c>
      <c r="X4" s="37">
        <v>18208.819200000005</v>
      </c>
      <c r="Y4" s="37">
        <v>4377.120000000001</v>
      </c>
      <c r="Z4" s="37">
        <f t="shared" si="10"/>
        <v>22585.9392</v>
      </c>
      <c r="AA4" s="33">
        <v>0.0012834947965096434</v>
      </c>
      <c r="AB4" s="38">
        <f t="shared" si="11"/>
        <v>22585.94048</v>
      </c>
      <c r="AC4" s="36">
        <f t="shared" si="12"/>
        <v>57.80426268</v>
      </c>
      <c r="AD4" s="39">
        <f t="shared" si="13"/>
        <v>8512.880099</v>
      </c>
      <c r="AE4" s="40">
        <f t="shared" si="14"/>
        <v>2341.042027</v>
      </c>
      <c r="AF4" s="41">
        <f>VLOOKUP(B4,'Check Dimensoins'!$B$2:$C$141,2,0)</f>
        <v>45</v>
      </c>
      <c r="AG4" s="41">
        <v>56.0</v>
      </c>
      <c r="AH4" s="41">
        <v>56.0</v>
      </c>
      <c r="AI4" s="41">
        <v>91.0</v>
      </c>
      <c r="AJ4" s="41">
        <v>45.0</v>
      </c>
      <c r="AK4" s="41"/>
      <c r="AL4" s="41"/>
      <c r="AM4" s="41"/>
      <c r="AN4" s="41"/>
      <c r="AO4" s="41"/>
    </row>
    <row r="5">
      <c r="A5" s="11">
        <v>2.0</v>
      </c>
      <c r="B5" s="11">
        <v>1811010.0</v>
      </c>
      <c r="C5" s="12" t="s">
        <v>34</v>
      </c>
      <c r="D5" s="12" t="s">
        <v>35</v>
      </c>
      <c r="E5" s="12" t="s">
        <v>36</v>
      </c>
      <c r="F5" s="11">
        <v>2839.216306080038</v>
      </c>
      <c r="G5" s="13">
        <f t="shared" si="3"/>
        <v>74.07683318</v>
      </c>
      <c r="H5" s="13">
        <f t="shared" si="4"/>
        <v>619.7963077</v>
      </c>
      <c r="I5" s="13">
        <f t="shared" si="5"/>
        <v>383.974987</v>
      </c>
      <c r="J5" s="14">
        <v>0.275</v>
      </c>
      <c r="K5" s="15" t="str">
        <f t="shared" si="15"/>
        <v>#REF!</v>
      </c>
      <c r="L5" s="31" t="str">
        <f t="shared" si="16"/>
        <v>#REF!</v>
      </c>
      <c r="M5" s="15"/>
      <c r="N5" s="15">
        <f t="shared" si="6"/>
        <v>230.3849922</v>
      </c>
      <c r="O5" s="32">
        <f>VLOOKUP(A5,Static!$A$2:$L$68,10,0)</f>
        <v>21326.976</v>
      </c>
      <c r="P5" s="32">
        <v>660.9600000000002</v>
      </c>
      <c r="Q5" s="18">
        <v>323271.624</v>
      </c>
      <c r="R5" s="19">
        <v>3222.9407999999994</v>
      </c>
      <c r="S5" s="35">
        <f>VLOOKUP(A5,Static!$A$3:$M$69,13,0)</f>
        <v>21326.976</v>
      </c>
      <c r="T5" s="36">
        <v>5331.744000000001</v>
      </c>
      <c r="U5" s="21">
        <f t="shared" si="7"/>
        <v>100.3033081</v>
      </c>
      <c r="V5" s="21" t="str">
        <f t="shared" si="8"/>
        <v>#REF!</v>
      </c>
      <c r="W5" s="18" t="str">
        <f t="shared" si="9"/>
        <v>#REF!</v>
      </c>
      <c r="X5" s="22">
        <v>87820.28640000001</v>
      </c>
      <c r="Y5" s="22">
        <v>21524.58</v>
      </c>
      <c r="Z5" s="22">
        <f t="shared" si="10"/>
        <v>109344.8664</v>
      </c>
      <c r="AA5" s="18">
        <v>0.0062137582947820085</v>
      </c>
      <c r="AB5" s="23">
        <f t="shared" si="11"/>
        <v>109344.8726</v>
      </c>
      <c r="AC5" s="21">
        <f t="shared" si="12"/>
        <v>33.92704967</v>
      </c>
      <c r="AD5" s="24">
        <f t="shared" si="13"/>
        <v>96326.23265</v>
      </c>
      <c r="AE5" s="25">
        <f t="shared" si="14"/>
        <v>26489.71398</v>
      </c>
      <c r="AF5" s="41">
        <f>VLOOKUP(B5,'Check Dimensoins'!$B$2:$C$141,2,0)</f>
        <v>41</v>
      </c>
      <c r="AG5" s="26">
        <v>56.0</v>
      </c>
      <c r="AH5" s="26">
        <v>56.0</v>
      </c>
      <c r="AI5" s="26">
        <v>91.0</v>
      </c>
      <c r="AJ5" s="26">
        <v>41.0</v>
      </c>
      <c r="AK5" s="26"/>
      <c r="AL5" s="26"/>
      <c r="AM5" s="26"/>
      <c r="AN5" s="26"/>
      <c r="AO5" s="26"/>
    </row>
    <row r="6">
      <c r="A6" s="11">
        <v>2.0</v>
      </c>
      <c r="B6" s="11">
        <v>1811011.0</v>
      </c>
      <c r="C6" s="12" t="s">
        <v>34</v>
      </c>
      <c r="D6" s="12" t="s">
        <v>35</v>
      </c>
      <c r="E6" s="12" t="s">
        <v>36</v>
      </c>
      <c r="F6" s="11">
        <v>202.257781516611</v>
      </c>
      <c r="G6" s="13">
        <f t="shared" si="3"/>
        <v>172.1623561</v>
      </c>
      <c r="H6" s="13">
        <f t="shared" si="4"/>
        <v>1440.471846</v>
      </c>
      <c r="I6" s="13">
        <f t="shared" si="5"/>
        <v>892.3982792</v>
      </c>
      <c r="J6" s="14">
        <v>0.275</v>
      </c>
      <c r="K6" s="15" t="str">
        <f t="shared" si="15"/>
        <v>#REF!</v>
      </c>
      <c r="L6" s="31" t="str">
        <f t="shared" si="16"/>
        <v>#REF!</v>
      </c>
      <c r="M6" s="15"/>
      <c r="N6" s="15">
        <f t="shared" si="6"/>
        <v>535.4389675</v>
      </c>
      <c r="O6" s="32">
        <f>VLOOKUP(A6,Static!$A$2:$L$68,10,0)</f>
        <v>21326.976</v>
      </c>
      <c r="P6" s="32">
        <v>660.9600000000002</v>
      </c>
      <c r="Q6" s="18">
        <v>782039.345</v>
      </c>
      <c r="R6" s="19">
        <v>7490.4536</v>
      </c>
      <c r="S6" s="35">
        <f>VLOOKUP(A6,Static!$A$3:$M$69,13,0)</f>
        <v>21326.976</v>
      </c>
      <c r="T6" s="36">
        <v>5331.744000000001</v>
      </c>
      <c r="U6" s="21">
        <f t="shared" si="7"/>
        <v>104.4048047</v>
      </c>
      <c r="V6" s="21" t="str">
        <f t="shared" si="8"/>
        <v>#REF!</v>
      </c>
      <c r="W6" s="18" t="str">
        <f t="shared" si="9"/>
        <v>#REF!</v>
      </c>
      <c r="X6" s="22">
        <v>196132.99200000003</v>
      </c>
      <c r="Y6" s="22">
        <v>53119.35200000001</v>
      </c>
      <c r="Z6" s="22">
        <f t="shared" si="10"/>
        <v>249252.344</v>
      </c>
      <c r="AA6" s="18">
        <v>0.014164303007679733</v>
      </c>
      <c r="AB6" s="23">
        <f t="shared" si="11"/>
        <v>249252.3582</v>
      </c>
      <c r="AC6" s="21">
        <f t="shared" si="12"/>
        <v>33.27600323</v>
      </c>
      <c r="AD6" s="24">
        <f t="shared" si="13"/>
        <v>6730.33059</v>
      </c>
      <c r="AE6" s="25">
        <f t="shared" si="14"/>
        <v>1850.840912</v>
      </c>
      <c r="AF6" s="41">
        <f>VLOOKUP(B6,'Check Dimensoins'!$B$2:$C$141,2,0)</f>
        <v>45</v>
      </c>
      <c r="AG6" s="26">
        <v>56.0</v>
      </c>
      <c r="AH6" s="26">
        <v>56.0</v>
      </c>
      <c r="AI6" s="26">
        <v>91.0</v>
      </c>
      <c r="AJ6" s="26">
        <v>45.0</v>
      </c>
      <c r="AK6" s="26"/>
      <c r="AL6" s="26"/>
      <c r="AM6" s="26"/>
      <c r="AN6" s="26"/>
      <c r="AO6" s="26"/>
    </row>
    <row r="7">
      <c r="A7" s="11">
        <v>2.0</v>
      </c>
      <c r="B7" s="11">
        <v>1811012.0</v>
      </c>
      <c r="C7" s="12" t="s">
        <v>34</v>
      </c>
      <c r="D7" s="12" t="s">
        <v>35</v>
      </c>
      <c r="E7" s="12" t="s">
        <v>36</v>
      </c>
      <c r="F7" s="11">
        <v>190.32866112380333</v>
      </c>
      <c r="G7" s="13">
        <f t="shared" si="3"/>
        <v>32.29147995</v>
      </c>
      <c r="H7" s="13">
        <f t="shared" si="4"/>
        <v>270.1808269</v>
      </c>
      <c r="I7" s="13">
        <f t="shared" si="5"/>
        <v>167.3818934</v>
      </c>
      <c r="J7" s="14">
        <v>0.275</v>
      </c>
      <c r="K7" s="15" t="str">
        <f t="shared" si="15"/>
        <v>#REF!</v>
      </c>
      <c r="L7" s="31" t="str">
        <f t="shared" si="16"/>
        <v>#REF!</v>
      </c>
      <c r="M7" s="15"/>
      <c r="N7" s="15">
        <f t="shared" si="6"/>
        <v>100.429136</v>
      </c>
      <c r="O7" s="32">
        <f>VLOOKUP(A7,Static!$A$2:$L$68,10,0)</f>
        <v>21326.976</v>
      </c>
      <c r="P7" s="32">
        <v>660.9600000000002</v>
      </c>
      <c r="Q7" s="18">
        <v>146156.58800000002</v>
      </c>
      <c r="R7" s="19">
        <v>1404.9403</v>
      </c>
      <c r="S7" s="35">
        <f>VLOOKUP(A7,Static!$A$3:$M$69,13,0)</f>
        <v>21326.976</v>
      </c>
      <c r="T7" s="36">
        <v>5331.744000000001</v>
      </c>
      <c r="U7" s="21">
        <f t="shared" si="7"/>
        <v>104.0304617</v>
      </c>
      <c r="V7" s="21" t="str">
        <f t="shared" si="8"/>
        <v>#REF!</v>
      </c>
      <c r="W7" s="18" t="str">
        <f t="shared" si="9"/>
        <v>#REF!</v>
      </c>
      <c r="X7" s="22">
        <v>36870.4512</v>
      </c>
      <c r="Y7" s="22">
        <v>9313.6296</v>
      </c>
      <c r="Z7" s="22">
        <f t="shared" si="10"/>
        <v>46184.0808</v>
      </c>
      <c r="AA7" s="18">
        <v>0.0026245101814663927</v>
      </c>
      <c r="AB7" s="23">
        <f t="shared" si="11"/>
        <v>46184.08342</v>
      </c>
      <c r="AC7" s="21">
        <f t="shared" si="12"/>
        <v>32.87263055</v>
      </c>
      <c r="AD7" s="24">
        <f t="shared" si="13"/>
        <v>6256.60376</v>
      </c>
      <c r="AE7" s="25">
        <f t="shared" si="14"/>
        <v>1720.566034</v>
      </c>
      <c r="AF7" s="41">
        <f>VLOOKUP(B7,'Check Dimensoins'!$B$2:$C$141,2,0)</f>
        <v>48</v>
      </c>
      <c r="AG7" s="26">
        <v>56.0</v>
      </c>
      <c r="AH7" s="26">
        <v>56.0</v>
      </c>
      <c r="AI7" s="26">
        <v>91.0</v>
      </c>
      <c r="AJ7" s="26">
        <v>48.0</v>
      </c>
      <c r="AK7" s="26"/>
      <c r="AL7" s="26"/>
      <c r="AM7" s="26"/>
      <c r="AN7" s="26"/>
      <c r="AO7" s="26"/>
    </row>
    <row r="8">
      <c r="A8" s="11">
        <v>2.0</v>
      </c>
      <c r="B8" s="11">
        <v>1811013.0</v>
      </c>
      <c r="C8" s="12" t="s">
        <v>34</v>
      </c>
      <c r="D8" s="12" t="s">
        <v>35</v>
      </c>
      <c r="E8" s="12" t="s">
        <v>36</v>
      </c>
      <c r="F8" s="11">
        <v>90.19495636363635</v>
      </c>
      <c r="G8" s="13">
        <f t="shared" si="3"/>
        <v>9.791514539</v>
      </c>
      <c r="H8" s="13">
        <f t="shared" si="4"/>
        <v>81.925</v>
      </c>
      <c r="I8" s="13">
        <f t="shared" si="5"/>
        <v>50.75401454</v>
      </c>
      <c r="J8" s="14">
        <v>0.275</v>
      </c>
      <c r="K8" s="15" t="str">
        <f t="shared" si="15"/>
        <v>#REF!</v>
      </c>
      <c r="L8" s="31" t="str">
        <f t="shared" si="16"/>
        <v>#REF!</v>
      </c>
      <c r="M8" s="15"/>
      <c r="N8" s="15">
        <f t="shared" si="6"/>
        <v>30.45240872</v>
      </c>
      <c r="O8" s="32">
        <f>VLOOKUP(A8,Static!$A$2:$L$68,10,0)</f>
        <v>21326.976</v>
      </c>
      <c r="P8" s="32">
        <v>660.9600000000002</v>
      </c>
      <c r="Q8" s="18">
        <v>37556.73</v>
      </c>
      <c r="R8" s="19">
        <v>426.00999999999993</v>
      </c>
      <c r="S8" s="35">
        <f>VLOOKUP(A8,Static!$A$3:$M$69,13,0)</f>
        <v>21326.976</v>
      </c>
      <c r="T8" s="36">
        <v>5331.744000000001</v>
      </c>
      <c r="U8" s="21">
        <f t="shared" si="7"/>
        <v>88.15926856</v>
      </c>
      <c r="V8" s="21" t="str">
        <f t="shared" si="8"/>
        <v>#REF!</v>
      </c>
      <c r="W8" s="18" t="str">
        <f t="shared" si="9"/>
        <v>#REF!</v>
      </c>
      <c r="X8" s="22">
        <v>12278.323200000003</v>
      </c>
      <c r="Y8" s="22">
        <v>3040.0656000000004</v>
      </c>
      <c r="Z8" s="22">
        <f t="shared" si="10"/>
        <v>15318.3888</v>
      </c>
      <c r="AA8" s="18">
        <v>8.705005420235789E-4</v>
      </c>
      <c r="AB8" s="23">
        <f t="shared" si="11"/>
        <v>15318.38967</v>
      </c>
      <c r="AC8" s="21">
        <f t="shared" si="12"/>
        <v>35.95781712</v>
      </c>
      <c r="AD8" s="24">
        <f t="shared" si="13"/>
        <v>3243.213746</v>
      </c>
      <c r="AE8" s="25">
        <f t="shared" si="14"/>
        <v>891.8837801</v>
      </c>
      <c r="AF8" s="41">
        <f>VLOOKUP(B8,'Check Dimensoins'!$B$2:$C$141,2,0)</f>
        <v>50</v>
      </c>
      <c r="AG8" s="26">
        <v>56.0</v>
      </c>
      <c r="AH8" s="26">
        <v>56.0</v>
      </c>
      <c r="AI8" s="26">
        <v>91.0</v>
      </c>
      <c r="AJ8" s="26">
        <v>50.0</v>
      </c>
      <c r="AK8" s="26"/>
      <c r="AL8" s="26"/>
      <c r="AM8" s="26"/>
      <c r="AN8" s="26"/>
      <c r="AO8" s="26"/>
    </row>
    <row r="9">
      <c r="A9" s="27">
        <v>3.0</v>
      </c>
      <c r="B9" s="27">
        <v>1811019.0</v>
      </c>
      <c r="C9" s="28" t="s">
        <v>34</v>
      </c>
      <c r="D9" s="28" t="s">
        <v>35</v>
      </c>
      <c r="E9" s="28" t="s">
        <v>36</v>
      </c>
      <c r="F9" s="27">
        <v>33.94070078133463</v>
      </c>
      <c r="G9" s="29">
        <f t="shared" si="3"/>
        <v>68.75383343</v>
      </c>
      <c r="H9" s="29">
        <f t="shared" si="4"/>
        <v>575.2590962</v>
      </c>
      <c r="I9" s="29">
        <f t="shared" si="5"/>
        <v>356.3833815</v>
      </c>
      <c r="J9" s="30">
        <v>0.275</v>
      </c>
      <c r="K9" s="31" t="str">
        <f t="shared" si="15"/>
        <v>#REF!</v>
      </c>
      <c r="L9" s="31" t="str">
        <f t="shared" si="16"/>
        <v>#REF!</v>
      </c>
      <c r="M9" s="31"/>
      <c r="N9" s="31">
        <f t="shared" si="6"/>
        <v>213.8300289</v>
      </c>
      <c r="O9" s="32">
        <f>VLOOKUP(A9,Static!$A$2:$L$68,10,0)</f>
        <v>10222.848</v>
      </c>
      <c r="P9" s="32">
        <v>616.8960000000001</v>
      </c>
      <c r="Q9" s="33">
        <v>311496.0</v>
      </c>
      <c r="R9" s="34">
        <v>2991.3472999999994</v>
      </c>
      <c r="S9" s="35">
        <f>VLOOKUP(A9,Static!$A$3:$M$69,13,0)</f>
        <v>10222.848</v>
      </c>
      <c r="T9" s="36">
        <v>5111.424000000001</v>
      </c>
      <c r="U9" s="36">
        <f t="shared" si="7"/>
        <v>104.132342</v>
      </c>
      <c r="V9" s="36" t="str">
        <f t="shared" si="8"/>
        <v>#REF!</v>
      </c>
      <c r="W9" s="33" t="str">
        <f t="shared" si="9"/>
        <v>#REF!</v>
      </c>
      <c r="X9" s="37">
        <v>89152.80000000002</v>
      </c>
      <c r="Y9" s="37">
        <v>22733.964000000004</v>
      </c>
      <c r="Z9" s="37">
        <f t="shared" si="10"/>
        <v>111886.764</v>
      </c>
      <c r="AA9" s="33">
        <v>0.006358207118183621</v>
      </c>
      <c r="AB9" s="38">
        <f t="shared" si="11"/>
        <v>111886.7704</v>
      </c>
      <c r="AC9" s="36">
        <f t="shared" si="12"/>
        <v>37.40347046</v>
      </c>
      <c r="AD9" s="39">
        <f t="shared" si="13"/>
        <v>1269.499999</v>
      </c>
      <c r="AE9" s="40">
        <f t="shared" si="14"/>
        <v>349.1124997</v>
      </c>
      <c r="AF9" s="41">
        <f>VLOOKUP(B9,'Check Dimensoins'!$B$2:$C$141,2,0)</f>
        <v>41</v>
      </c>
      <c r="AG9" s="41">
        <v>56.0</v>
      </c>
      <c r="AH9" s="41">
        <v>56.0</v>
      </c>
      <c r="AI9" s="41">
        <v>91.0</v>
      </c>
      <c r="AJ9" s="41">
        <v>41.0</v>
      </c>
      <c r="AK9" s="41"/>
      <c r="AL9" s="41"/>
      <c r="AM9" s="41"/>
      <c r="AN9" s="41"/>
      <c r="AO9" s="41"/>
    </row>
    <row r="10">
      <c r="A10" s="27">
        <v>3.0</v>
      </c>
      <c r="B10" s="27">
        <v>1811020.0</v>
      </c>
      <c r="C10" s="28" t="s">
        <v>34</v>
      </c>
      <c r="D10" s="28" t="s">
        <v>35</v>
      </c>
      <c r="E10" s="28" t="s">
        <v>36</v>
      </c>
      <c r="F10" s="27">
        <v>57.38651323623368</v>
      </c>
      <c r="G10" s="29">
        <f t="shared" si="3"/>
        <v>68.70370711</v>
      </c>
      <c r="H10" s="29">
        <f t="shared" si="4"/>
        <v>574.8396923</v>
      </c>
      <c r="I10" s="29">
        <f t="shared" si="5"/>
        <v>356.1235533</v>
      </c>
      <c r="J10" s="30">
        <v>0.275</v>
      </c>
      <c r="K10" s="31" t="str">
        <f t="shared" si="15"/>
        <v>#REF!</v>
      </c>
      <c r="L10" s="31" t="str">
        <f t="shared" si="16"/>
        <v>#REF!</v>
      </c>
      <c r="M10" s="31"/>
      <c r="N10" s="31">
        <f t="shared" si="6"/>
        <v>213.674132</v>
      </c>
      <c r="O10" s="32">
        <f>VLOOKUP(A10,Static!$A$2:$L$68,10,0)</f>
        <v>10222.848</v>
      </c>
      <c r="P10" s="32">
        <v>616.8960000000001</v>
      </c>
      <c r="Q10" s="33">
        <v>327646.848</v>
      </c>
      <c r="R10" s="34">
        <v>2989.1663999999996</v>
      </c>
      <c r="S10" s="35">
        <f>VLOOKUP(A10,Static!$A$3:$M$69,13,0)</f>
        <v>10222.848</v>
      </c>
      <c r="T10" s="36">
        <v>5111.424000000001</v>
      </c>
      <c r="U10" s="36">
        <f t="shared" si="7"/>
        <v>109.6114448</v>
      </c>
      <c r="V10" s="36" t="str">
        <f t="shared" si="8"/>
        <v>#REF!</v>
      </c>
      <c r="W10" s="33" t="str">
        <f t="shared" si="9"/>
        <v>#REF!</v>
      </c>
      <c r="X10" s="37">
        <v>91797.04160000003</v>
      </c>
      <c r="Y10" s="37">
        <v>21813.158400000004</v>
      </c>
      <c r="Z10" s="37">
        <f t="shared" si="10"/>
        <v>113610.2</v>
      </c>
      <c r="AA10" s="33">
        <v>0.0064561450927141375</v>
      </c>
      <c r="AB10" s="38">
        <f t="shared" si="11"/>
        <v>113610.2065</v>
      </c>
      <c r="AC10" s="36">
        <f t="shared" si="12"/>
        <v>38.00732086</v>
      </c>
      <c r="AD10" s="39">
        <f t="shared" si="13"/>
        <v>2181.107621</v>
      </c>
      <c r="AE10" s="40">
        <f t="shared" si="14"/>
        <v>599.8045959</v>
      </c>
      <c r="AF10" s="41">
        <f>VLOOKUP(B10,'Check Dimensoins'!$B$2:$C$141,2,0)</f>
        <v>45</v>
      </c>
      <c r="AG10" s="41">
        <v>56.0</v>
      </c>
      <c r="AH10" s="41">
        <v>56.0</v>
      </c>
      <c r="AI10" s="41">
        <v>91.0</v>
      </c>
      <c r="AJ10" s="41">
        <v>45.0</v>
      </c>
      <c r="AK10" s="41"/>
      <c r="AL10" s="41"/>
      <c r="AM10" s="41"/>
      <c r="AN10" s="41"/>
      <c r="AO10" s="41"/>
    </row>
    <row r="11">
      <c r="A11" s="42">
        <v>4.0</v>
      </c>
      <c r="B11" s="42">
        <v>1811015.0</v>
      </c>
      <c r="C11" s="43" t="s">
        <v>34</v>
      </c>
      <c r="D11" s="43" t="s">
        <v>35</v>
      </c>
      <c r="E11" s="43" t="s">
        <v>37</v>
      </c>
      <c r="F11" s="42">
        <v>39.64137327933871</v>
      </c>
      <c r="G11" s="44">
        <f t="shared" si="3"/>
        <v>68.67072243</v>
      </c>
      <c r="H11" s="44">
        <f t="shared" si="4"/>
        <v>574.5637115</v>
      </c>
      <c r="I11" s="44">
        <f t="shared" si="5"/>
        <v>355.9525782</v>
      </c>
      <c r="J11" s="45">
        <v>0.255</v>
      </c>
      <c r="K11" s="46" t="str">
        <f t="shared" si="15"/>
        <v>#REF!</v>
      </c>
      <c r="L11" s="31" t="str">
        <f t="shared" si="16"/>
        <v>#REF!</v>
      </c>
      <c r="M11" s="46"/>
      <c r="N11" s="46">
        <f t="shared" si="6"/>
        <v>177.9762891</v>
      </c>
      <c r="O11" s="32">
        <f>VLOOKUP(A11,Static!$A$2:$L$68,11,0)</f>
        <v>30932.928</v>
      </c>
      <c r="P11" s="32">
        <v>1233.7920000000001</v>
      </c>
      <c r="Q11" s="47">
        <v>315478.17000000004</v>
      </c>
      <c r="R11" s="48">
        <v>2987.7312999999995</v>
      </c>
      <c r="S11" s="35">
        <f>VLOOKUP(A11,Static!$A$3:$M$69,13,0)</f>
        <v>30932.928</v>
      </c>
      <c r="T11" s="36">
        <v>10310.976</v>
      </c>
      <c r="U11" s="49">
        <f t="shared" si="7"/>
        <v>105.5912123</v>
      </c>
      <c r="V11" s="49" t="str">
        <f t="shared" si="8"/>
        <v>#REF!</v>
      </c>
      <c r="W11" s="47" t="str">
        <f t="shared" si="9"/>
        <v>#REF!</v>
      </c>
      <c r="X11" s="50">
        <v>73669.07680000001</v>
      </c>
      <c r="Y11" s="50">
        <v>18052.5708</v>
      </c>
      <c r="Z11" s="50">
        <f t="shared" si="10"/>
        <v>91721.6476</v>
      </c>
      <c r="AA11" s="47">
        <v>0.005212280807959104</v>
      </c>
      <c r="AB11" s="51">
        <f t="shared" si="11"/>
        <v>91721.65281</v>
      </c>
      <c r="AC11" s="49">
        <f t="shared" si="12"/>
        <v>30.69943164</v>
      </c>
      <c r="AD11" s="52">
        <f t="shared" si="13"/>
        <v>1216.967629</v>
      </c>
      <c r="AE11" s="53">
        <f t="shared" ref="AE11:AE13" si="17">AD11*0.255</f>
        <v>310.3267455</v>
      </c>
      <c r="AF11" s="41">
        <f>VLOOKUP(B11,'Check Dimensoins'!$B$2:$C$141,2,0)</f>
        <v>41</v>
      </c>
      <c r="AG11" s="54">
        <v>56.0</v>
      </c>
      <c r="AH11" s="54">
        <v>56.0</v>
      </c>
      <c r="AI11" s="54">
        <v>91.0</v>
      </c>
      <c r="AJ11" s="54">
        <v>41.0</v>
      </c>
      <c r="AK11" s="54"/>
      <c r="AL11" s="54"/>
      <c r="AM11" s="54"/>
      <c r="AN11" s="54"/>
      <c r="AO11" s="54"/>
    </row>
    <row r="12">
      <c r="A12" s="42">
        <v>4.0</v>
      </c>
      <c r="B12" s="42">
        <v>1811016.0</v>
      </c>
      <c r="C12" s="43" t="s">
        <v>34</v>
      </c>
      <c r="D12" s="43" t="s">
        <v>35</v>
      </c>
      <c r="E12" s="43" t="s">
        <v>37</v>
      </c>
      <c r="F12" s="42">
        <v>3.3722564318181814</v>
      </c>
      <c r="G12" s="44">
        <f t="shared" si="3"/>
        <v>46.51307044</v>
      </c>
      <c r="H12" s="44">
        <f t="shared" si="4"/>
        <v>389.172</v>
      </c>
      <c r="I12" s="44">
        <f t="shared" si="5"/>
        <v>241.0990704</v>
      </c>
      <c r="J12" s="45">
        <v>0.255</v>
      </c>
      <c r="K12" s="46" t="str">
        <f t="shared" si="15"/>
        <v>#REF!</v>
      </c>
      <c r="L12" s="31" t="str">
        <f t="shared" si="16"/>
        <v>#REF!</v>
      </c>
      <c r="M12" s="46"/>
      <c r="N12" s="46">
        <f t="shared" si="6"/>
        <v>120.5495352</v>
      </c>
      <c r="O12" s="32">
        <f>VLOOKUP(A12,Static!$A$2:$L$68,11,0)</f>
        <v>30932.928</v>
      </c>
      <c r="P12" s="32">
        <v>1233.7920000000001</v>
      </c>
      <c r="Q12" s="47">
        <v>237876.58</v>
      </c>
      <c r="R12" s="48">
        <v>2023.6943999999999</v>
      </c>
      <c r="S12" s="35">
        <f>VLOOKUP(A12,Static!$A$3:$M$69,13,0)</f>
        <v>30932.928</v>
      </c>
      <c r="T12" s="36">
        <v>10310.976</v>
      </c>
      <c r="U12" s="49">
        <f t="shared" si="7"/>
        <v>117.5457026</v>
      </c>
      <c r="V12" s="49" t="str">
        <f t="shared" si="8"/>
        <v>#REF!</v>
      </c>
      <c r="W12" s="47" t="str">
        <f t="shared" si="9"/>
        <v>#REF!</v>
      </c>
      <c r="X12" s="50">
        <v>93417.28000000001</v>
      </c>
      <c r="Y12" s="50">
        <v>24288.492800000004</v>
      </c>
      <c r="Z12" s="50">
        <f t="shared" si="10"/>
        <v>117705.7728</v>
      </c>
      <c r="AA12" s="47">
        <v>0.0066888848663838735</v>
      </c>
      <c r="AB12" s="51">
        <f t="shared" si="11"/>
        <v>117705.7795</v>
      </c>
      <c r="AC12" s="49">
        <f t="shared" si="12"/>
        <v>58.16381144</v>
      </c>
      <c r="AD12" s="52">
        <f t="shared" si="13"/>
        <v>196.1432872</v>
      </c>
      <c r="AE12" s="53">
        <f t="shared" si="17"/>
        <v>50.01653824</v>
      </c>
      <c r="AF12" s="41">
        <f>VLOOKUP(B12,'Check Dimensoins'!$B$2:$C$141,2,0)</f>
        <v>45</v>
      </c>
      <c r="AG12" s="54">
        <v>56.0</v>
      </c>
      <c r="AH12" s="54">
        <v>56.0</v>
      </c>
      <c r="AI12" s="54">
        <v>91.0</v>
      </c>
      <c r="AJ12" s="54">
        <v>45.0</v>
      </c>
      <c r="AK12" s="54"/>
      <c r="AL12" s="54"/>
      <c r="AM12" s="54"/>
      <c r="AN12" s="54"/>
      <c r="AO12" s="54"/>
    </row>
    <row r="13">
      <c r="A13" s="42">
        <v>4.0</v>
      </c>
      <c r="B13" s="42">
        <v>1811017.0</v>
      </c>
      <c r="C13" s="43" t="s">
        <v>34</v>
      </c>
      <c r="D13" s="43" t="s">
        <v>35</v>
      </c>
      <c r="E13" s="43" t="s">
        <v>37</v>
      </c>
      <c r="F13" s="42">
        <v>68.77907474424038</v>
      </c>
      <c r="G13" s="44">
        <f t="shared" si="3"/>
        <v>162.8721048</v>
      </c>
      <c r="H13" s="44">
        <f t="shared" si="4"/>
        <v>1362.740885</v>
      </c>
      <c r="I13" s="44">
        <f t="shared" si="5"/>
        <v>844.2425471</v>
      </c>
      <c r="J13" s="45">
        <v>0.255</v>
      </c>
      <c r="K13" s="46" t="str">
        <f t="shared" si="15"/>
        <v>#REF!</v>
      </c>
      <c r="L13" s="31" t="str">
        <f t="shared" si="16"/>
        <v>#REF!</v>
      </c>
      <c r="M13" s="46"/>
      <c r="N13" s="46">
        <f t="shared" si="6"/>
        <v>422.1212735</v>
      </c>
      <c r="O13" s="32">
        <f>VLOOKUP(A13,Static!$A$2:$L$68,11,0)</f>
        <v>30932.928</v>
      </c>
      <c r="P13" s="32">
        <v>1233.7920000000001</v>
      </c>
      <c r="Q13" s="47">
        <v>456934.61000000004</v>
      </c>
      <c r="R13" s="48">
        <v>7086.252599999999</v>
      </c>
      <c r="S13" s="35">
        <f>VLOOKUP(A13,Static!$A$3:$M$69,13,0)</f>
        <v>30932.928</v>
      </c>
      <c r="T13" s="36">
        <v>10310.976</v>
      </c>
      <c r="U13" s="49">
        <f t="shared" si="7"/>
        <v>64.48184051</v>
      </c>
      <c r="V13" s="49" t="str">
        <f t="shared" si="8"/>
        <v>#REF!</v>
      </c>
      <c r="W13" s="47" t="str">
        <f t="shared" si="9"/>
        <v>#REF!</v>
      </c>
      <c r="X13" s="50">
        <v>263752.57920000004</v>
      </c>
      <c r="Y13" s="50">
        <v>65938.14480000001</v>
      </c>
      <c r="Z13" s="50">
        <f t="shared" si="10"/>
        <v>329690.724</v>
      </c>
      <c r="AA13" s="47">
        <v>0.01873538775449714</v>
      </c>
      <c r="AB13" s="51">
        <f t="shared" si="11"/>
        <v>329690.7427</v>
      </c>
      <c r="AC13" s="49">
        <f t="shared" si="12"/>
        <v>46.52540085</v>
      </c>
      <c r="AD13" s="52">
        <f t="shared" si="13"/>
        <v>3199.974023</v>
      </c>
      <c r="AE13" s="53">
        <f t="shared" si="17"/>
        <v>815.9933757</v>
      </c>
      <c r="AF13" s="41">
        <f>VLOOKUP(B13,'Check Dimensoins'!$B$2:$C$141,2,0)</f>
        <v>48</v>
      </c>
      <c r="AG13" s="54">
        <v>56.0</v>
      </c>
      <c r="AH13" s="54">
        <v>56.0</v>
      </c>
      <c r="AI13" s="54">
        <v>91.0</v>
      </c>
      <c r="AJ13" s="54">
        <v>48.0</v>
      </c>
      <c r="AK13" s="54"/>
      <c r="AL13" s="54"/>
      <c r="AM13" s="54"/>
      <c r="AN13" s="54"/>
      <c r="AO13" s="54"/>
    </row>
    <row r="14">
      <c r="A14" s="11">
        <v>5.0</v>
      </c>
      <c r="B14" s="11">
        <v>1811007.0</v>
      </c>
      <c r="C14" s="12" t="s">
        <v>34</v>
      </c>
      <c r="D14" s="12" t="s">
        <v>35</v>
      </c>
      <c r="E14" s="12" t="s">
        <v>38</v>
      </c>
      <c r="F14" s="11">
        <v>18.869113619431058</v>
      </c>
      <c r="G14" s="13">
        <f t="shared" si="3"/>
        <v>10.44081922</v>
      </c>
      <c r="H14" s="13">
        <f t="shared" si="4"/>
        <v>87.35769231</v>
      </c>
      <c r="I14" s="13">
        <f t="shared" si="5"/>
        <v>54.11966537</v>
      </c>
      <c r="J14" s="14">
        <v>0.245</v>
      </c>
      <c r="K14" s="15" t="str">
        <f t="shared" si="15"/>
        <v>#REF!</v>
      </c>
      <c r="L14" s="31" t="str">
        <f t="shared" si="16"/>
        <v>#REF!</v>
      </c>
      <c r="M14" s="15"/>
      <c r="N14" s="15">
        <f t="shared" si="6"/>
        <v>21.64786615</v>
      </c>
      <c r="O14" s="32">
        <f>VLOOKUP(A14,Static!$A$2:$L$68,11,0)</f>
        <v>2379.456</v>
      </c>
      <c r="P14" s="32">
        <v>132.192</v>
      </c>
      <c r="Q14" s="18">
        <v>85268.00999999998</v>
      </c>
      <c r="R14" s="19">
        <v>454.25999999999993</v>
      </c>
      <c r="S14" s="35">
        <f>VLOOKUP(A14,Static!$A$3:$M$69,13,0)</f>
        <v>11897.28</v>
      </c>
      <c r="T14" s="36">
        <v>2974.3200000000006</v>
      </c>
      <c r="U14" s="21">
        <f t="shared" si="7"/>
        <v>187.7075023</v>
      </c>
      <c r="V14" s="21" t="str">
        <f t="shared" si="8"/>
        <v>#REF!</v>
      </c>
      <c r="W14" s="18" t="str">
        <f t="shared" si="9"/>
        <v>#REF!</v>
      </c>
      <c r="X14" s="22">
        <v>24237.312000000005</v>
      </c>
      <c r="Y14" s="22">
        <v>6633.369600000002</v>
      </c>
      <c r="Z14" s="22">
        <f t="shared" si="10"/>
        <v>30870.6816</v>
      </c>
      <c r="AA14" s="18">
        <v>0.0017542931842438496</v>
      </c>
      <c r="AB14" s="23">
        <f t="shared" si="11"/>
        <v>30870.68335</v>
      </c>
      <c r="AC14" s="21">
        <f t="shared" si="12"/>
        <v>67.95818112</v>
      </c>
      <c r="AD14" s="24">
        <f t="shared" si="13"/>
        <v>1282.310641</v>
      </c>
      <c r="AE14" s="25">
        <f t="shared" ref="AE14:AE16" si="18">AD14*0.245</f>
        <v>314.166107</v>
      </c>
      <c r="AF14" s="41">
        <f>VLOOKUP(B14,'Check Dimensoins'!$B$2:$C$141,2,0)</f>
        <v>41</v>
      </c>
      <c r="AG14" s="26">
        <v>56.0</v>
      </c>
      <c r="AH14" s="26">
        <v>56.0</v>
      </c>
      <c r="AI14" s="26">
        <v>91.0</v>
      </c>
      <c r="AJ14" s="26">
        <v>41.0</v>
      </c>
      <c r="AK14" s="26"/>
      <c r="AL14" s="26"/>
      <c r="AM14" s="26"/>
      <c r="AN14" s="26"/>
      <c r="AO14" s="26"/>
    </row>
    <row r="15">
      <c r="A15" s="11">
        <v>5.0</v>
      </c>
      <c r="B15" s="11">
        <v>1811008.0</v>
      </c>
      <c r="C15" s="12" t="s">
        <v>34</v>
      </c>
      <c r="D15" s="12" t="s">
        <v>35</v>
      </c>
      <c r="E15" s="12" t="s">
        <v>38</v>
      </c>
      <c r="F15" s="11">
        <v>58.436635250263336</v>
      </c>
      <c r="G15" s="13">
        <f t="shared" si="3"/>
        <v>53.77904951</v>
      </c>
      <c r="H15" s="13">
        <f t="shared" si="4"/>
        <v>449.966</v>
      </c>
      <c r="I15" s="13">
        <f t="shared" si="5"/>
        <v>278.7620495</v>
      </c>
      <c r="J15" s="14">
        <v>0.245</v>
      </c>
      <c r="K15" s="15" t="str">
        <f t="shared" si="15"/>
        <v>#REF!</v>
      </c>
      <c r="L15" s="31" t="str">
        <f t="shared" si="16"/>
        <v>#REF!</v>
      </c>
      <c r="M15" s="15"/>
      <c r="N15" s="15">
        <f t="shared" si="6"/>
        <v>111.5048198</v>
      </c>
      <c r="O15" s="32">
        <f>VLOOKUP(A15,Static!$A$2:$L$68,11,0)</f>
        <v>2379.456</v>
      </c>
      <c r="P15" s="32">
        <v>132.192</v>
      </c>
      <c r="Q15" s="18">
        <v>185629.152</v>
      </c>
      <c r="R15" s="19">
        <v>2339.8232</v>
      </c>
      <c r="S15" s="35">
        <f>VLOOKUP(A15,Static!$A$3:$M$69,13,0)</f>
        <v>11897.28</v>
      </c>
      <c r="T15" s="36">
        <v>2974.3200000000006</v>
      </c>
      <c r="U15" s="21">
        <f t="shared" si="7"/>
        <v>79.33469161</v>
      </c>
      <c r="V15" s="21" t="str">
        <f t="shared" si="8"/>
        <v>#REF!</v>
      </c>
      <c r="W15" s="18" t="str">
        <f t="shared" si="9"/>
        <v>#REF!</v>
      </c>
      <c r="X15" s="22">
        <v>63687.333600000005</v>
      </c>
      <c r="Y15" s="22">
        <v>15761.006800000001</v>
      </c>
      <c r="Z15" s="22">
        <f t="shared" si="10"/>
        <v>79448.3404</v>
      </c>
      <c r="AA15" s="18">
        <v>0.004514823607367492</v>
      </c>
      <c r="AB15" s="23">
        <f t="shared" si="11"/>
        <v>79448.34491</v>
      </c>
      <c r="AC15" s="21">
        <f t="shared" si="12"/>
        <v>33.95484963</v>
      </c>
      <c r="AD15" s="24">
        <f t="shared" si="13"/>
        <v>1984.207163</v>
      </c>
      <c r="AE15" s="25">
        <f t="shared" si="18"/>
        <v>486.1307549</v>
      </c>
      <c r="AF15" s="41">
        <f>VLOOKUP(B15,'Check Dimensoins'!$B$2:$C$141,2,0)</f>
        <v>45</v>
      </c>
      <c r="AG15" s="26">
        <v>56.0</v>
      </c>
      <c r="AH15" s="26">
        <v>56.0</v>
      </c>
      <c r="AI15" s="26">
        <v>91.0</v>
      </c>
      <c r="AJ15" s="26">
        <v>45.0</v>
      </c>
      <c r="AK15" s="26"/>
      <c r="AL15" s="26"/>
      <c r="AM15" s="26"/>
      <c r="AN15" s="26"/>
      <c r="AO15" s="26"/>
    </row>
    <row r="16">
      <c r="A16" s="11">
        <v>5.0</v>
      </c>
      <c r="B16" s="11">
        <v>1811009.0</v>
      </c>
      <c r="C16" s="12" t="s">
        <v>34</v>
      </c>
      <c r="D16" s="12" t="s">
        <v>35</v>
      </c>
      <c r="E16" s="12" t="s">
        <v>38</v>
      </c>
      <c r="F16" s="11">
        <v>465.3150686189814</v>
      </c>
      <c r="G16" s="13">
        <f t="shared" si="3"/>
        <v>0.1285623262</v>
      </c>
      <c r="H16" s="13">
        <f t="shared" si="4"/>
        <v>1.075673077</v>
      </c>
      <c r="I16" s="13">
        <f t="shared" si="5"/>
        <v>0.6663988646</v>
      </c>
      <c r="J16" s="14">
        <v>0.245</v>
      </c>
      <c r="K16" s="15" t="str">
        <f t="shared" si="15"/>
        <v>#REF!</v>
      </c>
      <c r="L16" s="31" t="str">
        <f t="shared" si="16"/>
        <v>#REF!</v>
      </c>
      <c r="M16" s="15"/>
      <c r="N16" s="15">
        <f t="shared" si="6"/>
        <v>0.2665595459</v>
      </c>
      <c r="O16" s="32">
        <f>VLOOKUP(A16,Static!$A$2:$L$68,11,0)</f>
        <v>2379.456</v>
      </c>
      <c r="P16" s="32">
        <v>132.192</v>
      </c>
      <c r="Q16" s="18">
        <v>1522.565</v>
      </c>
      <c r="R16" s="19">
        <v>5.5935</v>
      </c>
      <c r="S16" s="35">
        <f>VLOOKUP(A16,Static!$A$3:$M$69,13,0)</f>
        <v>11897.28</v>
      </c>
      <c r="T16" s="36">
        <v>2974.3200000000006</v>
      </c>
      <c r="U16" s="21">
        <f t="shared" si="7"/>
        <v>272.2025565</v>
      </c>
      <c r="V16" s="21" t="str">
        <f t="shared" si="8"/>
        <v>#REF!</v>
      </c>
      <c r="W16" s="18" t="str">
        <f t="shared" si="9"/>
        <v>#REF!</v>
      </c>
      <c r="X16" s="22">
        <v>421.67840000000007</v>
      </c>
      <c r="Y16" s="22">
        <v>109.76680000000002</v>
      </c>
      <c r="Z16" s="22">
        <f t="shared" si="10"/>
        <v>531.4452</v>
      </c>
      <c r="AA16" s="18">
        <v>3.0200521784368685E-5</v>
      </c>
      <c r="AB16" s="23">
        <f t="shared" si="11"/>
        <v>531.4452302</v>
      </c>
      <c r="AC16" s="21">
        <f t="shared" si="12"/>
        <v>95.01121484</v>
      </c>
      <c r="AD16" s="24">
        <f t="shared" si="13"/>
        <v>44210.14995</v>
      </c>
      <c r="AE16" s="25">
        <f t="shared" si="18"/>
        <v>10831.48674</v>
      </c>
      <c r="AF16" s="41">
        <f>VLOOKUP(B16,'Check Dimensoins'!$B$2:$C$141,2,0)</f>
        <v>48</v>
      </c>
      <c r="AG16" s="26">
        <v>56.0</v>
      </c>
      <c r="AH16" s="26">
        <v>56.0</v>
      </c>
      <c r="AI16" s="26">
        <v>91.0</v>
      </c>
      <c r="AJ16" s="26">
        <v>48.0</v>
      </c>
      <c r="AK16" s="26"/>
      <c r="AL16" s="26"/>
      <c r="AM16" s="26"/>
      <c r="AN16" s="26"/>
      <c r="AO16" s="26"/>
    </row>
    <row r="17">
      <c r="A17" s="11">
        <v>5.0</v>
      </c>
      <c r="B17" s="11">
        <v>1811018.0</v>
      </c>
      <c r="C17" s="12" t="s">
        <v>34</v>
      </c>
      <c r="D17" s="12" t="s">
        <v>35</v>
      </c>
      <c r="E17" s="12" t="s">
        <v>37</v>
      </c>
      <c r="F17" s="11">
        <v>116.28954333726789</v>
      </c>
      <c r="G17" s="13">
        <f t="shared" si="3"/>
        <v>20.4050488</v>
      </c>
      <c r="H17" s="13">
        <f t="shared" si="4"/>
        <v>170.7277885</v>
      </c>
      <c r="I17" s="13">
        <f t="shared" si="5"/>
        <v>105.768943</v>
      </c>
      <c r="J17" s="14">
        <v>0.255</v>
      </c>
      <c r="K17" s="15" t="str">
        <f t="shared" si="15"/>
        <v>#REF!</v>
      </c>
      <c r="L17" s="31" t="str">
        <f t="shared" si="16"/>
        <v>#REF!</v>
      </c>
      <c r="M17" s="15"/>
      <c r="N17" s="15">
        <f t="shared" si="6"/>
        <v>52.88447152</v>
      </c>
      <c r="O17" s="32">
        <f>VLOOKUP(A17,Static!$A$2:$L$68,11,0)</f>
        <v>2379.456</v>
      </c>
      <c r="P17" s="32">
        <v>132.192</v>
      </c>
      <c r="Q17" s="18">
        <v>83066.742</v>
      </c>
      <c r="R17" s="19">
        <v>887.7844999999999</v>
      </c>
      <c r="S17" s="35">
        <f>VLOOKUP(A17,Static!$A$3:$M$69,13,0)</f>
        <v>11897.28</v>
      </c>
      <c r="T17" s="36">
        <v>2974.3200000000006</v>
      </c>
      <c r="U17" s="21">
        <f t="shared" si="7"/>
        <v>93.56633507</v>
      </c>
      <c r="V17" s="21" t="str">
        <f t="shared" si="8"/>
        <v>#REF!</v>
      </c>
      <c r="W17" s="18" t="str">
        <f t="shared" si="9"/>
        <v>#REF!</v>
      </c>
      <c r="X17" s="22">
        <v>37195.62</v>
      </c>
      <c r="Y17" s="22">
        <v>9874.095000000003</v>
      </c>
      <c r="Z17" s="22">
        <f t="shared" si="10"/>
        <v>47069.715</v>
      </c>
      <c r="AA17" s="18">
        <v>0.0026748382584724168</v>
      </c>
      <c r="AB17" s="23">
        <f t="shared" si="11"/>
        <v>47069.71767</v>
      </c>
      <c r="AC17" s="21">
        <f t="shared" si="12"/>
        <v>53.01930556</v>
      </c>
      <c r="AD17" s="24">
        <f t="shared" si="13"/>
        <v>6165.590831</v>
      </c>
      <c r="AE17" s="25">
        <f>AD17*0.255</f>
        <v>1572.225662</v>
      </c>
      <c r="AF17" s="41">
        <f>VLOOKUP(B17,'Check Dimensoins'!$B$2:$C$141,2,0)</f>
        <v>45</v>
      </c>
      <c r="AG17" s="26">
        <v>56.0</v>
      </c>
      <c r="AH17" s="26">
        <v>56.0</v>
      </c>
      <c r="AI17" s="26">
        <v>91.0</v>
      </c>
      <c r="AJ17" s="26">
        <v>45.0</v>
      </c>
      <c r="AK17" s="26"/>
      <c r="AL17" s="26"/>
      <c r="AM17" s="26"/>
      <c r="AN17" s="26"/>
      <c r="AO17" s="26"/>
    </row>
    <row r="18">
      <c r="A18" s="11">
        <v>6.0</v>
      </c>
      <c r="B18" s="11">
        <v>1811003.0</v>
      </c>
      <c r="C18" s="12" t="s">
        <v>34</v>
      </c>
      <c r="D18" s="12" t="s">
        <v>35</v>
      </c>
      <c r="E18" s="12" t="s">
        <v>38</v>
      </c>
      <c r="F18" s="11">
        <v>1062.1774832049941</v>
      </c>
      <c r="G18" s="13">
        <f t="shared" si="3"/>
        <v>35.60838797</v>
      </c>
      <c r="H18" s="13">
        <f t="shared" si="4"/>
        <v>297.9331923</v>
      </c>
      <c r="I18" s="13">
        <f t="shared" si="5"/>
        <v>184.5749841</v>
      </c>
      <c r="J18" s="14">
        <v>0.245</v>
      </c>
      <c r="K18" s="15" t="str">
        <f t="shared" si="15"/>
        <v>#REF!</v>
      </c>
      <c r="L18" s="31" t="str">
        <f t="shared" si="16"/>
        <v>#REF!</v>
      </c>
      <c r="M18" s="15"/>
      <c r="N18" s="15">
        <f t="shared" si="6"/>
        <v>73.82999365</v>
      </c>
      <c r="O18" s="32">
        <f>VLOOKUP(A18,Static!$A$2:$L$68,12,0)</f>
        <v>11280.384</v>
      </c>
      <c r="P18" s="32">
        <v>352.51200000000006</v>
      </c>
      <c r="Q18" s="18">
        <v>257331.2</v>
      </c>
      <c r="R18" s="19">
        <v>1549.2525999999998</v>
      </c>
      <c r="S18" s="35">
        <f>VLOOKUP(A18,Static!$A$3:$M$69,13,0)</f>
        <v>11280.384</v>
      </c>
      <c r="T18" s="36">
        <v>2820.0960000000005</v>
      </c>
      <c r="U18" s="21">
        <f t="shared" si="7"/>
        <v>166.1002215</v>
      </c>
      <c r="V18" s="21" t="str">
        <f t="shared" si="8"/>
        <v>#REF!</v>
      </c>
      <c r="W18" s="18" t="str">
        <f t="shared" si="9"/>
        <v>#REF!</v>
      </c>
      <c r="X18" s="22">
        <v>81215.728</v>
      </c>
      <c r="Y18" s="22">
        <v>21586.285600000003</v>
      </c>
      <c r="Z18" s="22">
        <f t="shared" si="10"/>
        <v>102802.0136</v>
      </c>
      <c r="AA18" s="18">
        <v>0.005841946547271036</v>
      </c>
      <c r="AB18" s="23">
        <f t="shared" si="11"/>
        <v>102802.0194</v>
      </c>
      <c r="AC18" s="21">
        <f t="shared" si="12"/>
        <v>66.35587989</v>
      </c>
      <c r="AD18" s="24">
        <f t="shared" si="13"/>
        <v>70481.7215</v>
      </c>
      <c r="AE18" s="25">
        <f t="shared" ref="AE18:AE21" si="19">AD18*0.245</f>
        <v>17268.02177</v>
      </c>
      <c r="AF18" s="41">
        <f>VLOOKUP(B18,'Check Dimensoins'!$B$2:$C$141,2,0)</f>
        <v>41</v>
      </c>
      <c r="AG18" s="26">
        <v>56.0</v>
      </c>
      <c r="AH18" s="26">
        <v>56.0</v>
      </c>
      <c r="AI18" s="26">
        <v>91.0</v>
      </c>
      <c r="AJ18" s="26">
        <v>41.0</v>
      </c>
      <c r="AK18" s="26"/>
      <c r="AL18" s="26"/>
      <c r="AM18" s="26"/>
      <c r="AN18" s="26"/>
      <c r="AO18" s="26"/>
    </row>
    <row r="19">
      <c r="A19" s="11">
        <v>6.0</v>
      </c>
      <c r="B19" s="11">
        <v>1811004.0</v>
      </c>
      <c r="C19" s="12" t="s">
        <v>34</v>
      </c>
      <c r="D19" s="12" t="s">
        <v>35</v>
      </c>
      <c r="E19" s="12" t="s">
        <v>38</v>
      </c>
      <c r="F19" s="11">
        <v>46.227012603952566</v>
      </c>
      <c r="G19" s="13">
        <f t="shared" si="3"/>
        <v>3.973744627</v>
      </c>
      <c r="H19" s="13">
        <f t="shared" si="4"/>
        <v>33.24807692</v>
      </c>
      <c r="I19" s="13">
        <f t="shared" si="5"/>
        <v>20.59778309</v>
      </c>
      <c r="J19" s="14">
        <v>0.245</v>
      </c>
      <c r="K19" s="15" t="str">
        <f t="shared" si="15"/>
        <v>#REF!</v>
      </c>
      <c r="L19" s="31" t="str">
        <f t="shared" si="16"/>
        <v>#REF!</v>
      </c>
      <c r="M19" s="15"/>
      <c r="N19" s="15">
        <f t="shared" si="6"/>
        <v>8.239113235</v>
      </c>
      <c r="O19" s="32">
        <f>VLOOKUP(A19,Static!$A$2:$L$68,12,0)</f>
        <v>11280.384</v>
      </c>
      <c r="P19" s="32">
        <v>352.51200000000006</v>
      </c>
      <c r="Q19" s="18">
        <v>26118.855</v>
      </c>
      <c r="R19" s="19">
        <v>172.89</v>
      </c>
      <c r="S19" s="35">
        <f>VLOOKUP(A19,Static!$A$3:$M$69,13,0)</f>
        <v>11280.384</v>
      </c>
      <c r="T19" s="36">
        <v>2820.0960000000005</v>
      </c>
      <c r="U19" s="21">
        <f t="shared" si="7"/>
        <v>151.0720979</v>
      </c>
      <c r="V19" s="21" t="str">
        <f t="shared" si="8"/>
        <v>#REF!</v>
      </c>
      <c r="W19" s="18" t="str">
        <f t="shared" si="9"/>
        <v>#REF!</v>
      </c>
      <c r="X19" s="22">
        <v>8238.269600000001</v>
      </c>
      <c r="Y19" s="22">
        <v>2019.5758000000003</v>
      </c>
      <c r="Z19" s="22">
        <f t="shared" si="10"/>
        <v>10257.8454</v>
      </c>
      <c r="AA19" s="18">
        <v>5.829242289955505E-4</v>
      </c>
      <c r="AB19" s="23">
        <f t="shared" si="11"/>
        <v>10257.84598</v>
      </c>
      <c r="AC19" s="21">
        <f t="shared" si="12"/>
        <v>59.33163273</v>
      </c>
      <c r="AD19" s="24">
        <f t="shared" si="13"/>
        <v>2742.724134</v>
      </c>
      <c r="AE19" s="25">
        <f t="shared" si="19"/>
        <v>671.9674129</v>
      </c>
      <c r="AF19" s="41">
        <f>VLOOKUP(B19,'Check Dimensoins'!$B$2:$C$141,2,0)</f>
        <v>45</v>
      </c>
      <c r="AG19" s="26">
        <v>56.0</v>
      </c>
      <c r="AH19" s="26">
        <v>56.0</v>
      </c>
      <c r="AI19" s="26">
        <v>91.0</v>
      </c>
      <c r="AJ19" s="26">
        <v>45.0</v>
      </c>
      <c r="AK19" s="26"/>
      <c r="AL19" s="26"/>
      <c r="AM19" s="26"/>
      <c r="AN19" s="26"/>
      <c r="AO19" s="26"/>
    </row>
    <row r="20">
      <c r="A20" s="11">
        <v>6.0</v>
      </c>
      <c r="B20" s="11">
        <v>1811005.0</v>
      </c>
      <c r="C20" s="12" t="s">
        <v>34</v>
      </c>
      <c r="D20" s="12" t="s">
        <v>35</v>
      </c>
      <c r="E20" s="12" t="s">
        <v>38</v>
      </c>
      <c r="F20" s="11">
        <v>299.61559047481177</v>
      </c>
      <c r="G20" s="13">
        <f t="shared" si="3"/>
        <v>9.723986852</v>
      </c>
      <c r="H20" s="13">
        <f t="shared" si="4"/>
        <v>81.36</v>
      </c>
      <c r="I20" s="13">
        <f t="shared" si="5"/>
        <v>50.40398685</v>
      </c>
      <c r="J20" s="14">
        <v>0.245</v>
      </c>
      <c r="K20" s="15" t="str">
        <f t="shared" si="15"/>
        <v>#REF!</v>
      </c>
      <c r="L20" s="31" t="str">
        <f t="shared" si="16"/>
        <v>#REF!</v>
      </c>
      <c r="M20" s="15"/>
      <c r="N20" s="15">
        <f t="shared" si="6"/>
        <v>20.16159474</v>
      </c>
      <c r="O20" s="32">
        <f>VLOOKUP(A20,Static!$A$2:$L$68,12,0)</f>
        <v>11280.384</v>
      </c>
      <c r="P20" s="32">
        <v>352.51200000000006</v>
      </c>
      <c r="Q20" s="18">
        <v>31718.511</v>
      </c>
      <c r="R20" s="19">
        <v>423.07199999999995</v>
      </c>
      <c r="S20" s="35">
        <f>VLOOKUP(A20,Static!$A$3:$M$69,13,0)</f>
        <v>11280.384</v>
      </c>
      <c r="T20" s="36">
        <v>2820.0960000000005</v>
      </c>
      <c r="U20" s="21">
        <f t="shared" si="7"/>
        <v>74.9718984</v>
      </c>
      <c r="V20" s="21" t="str">
        <f t="shared" si="8"/>
        <v>#REF!</v>
      </c>
      <c r="W20" s="18" t="str">
        <f t="shared" si="9"/>
        <v>#REF!</v>
      </c>
      <c r="X20" s="22">
        <v>16734.564000000002</v>
      </c>
      <c r="Y20" s="22">
        <v>4143.796800000001</v>
      </c>
      <c r="Z20" s="22">
        <f t="shared" si="10"/>
        <v>20878.3608</v>
      </c>
      <c r="AA20" s="18">
        <v>0.0011864579643626645</v>
      </c>
      <c r="AB20" s="23">
        <f t="shared" si="11"/>
        <v>20878.36199</v>
      </c>
      <c r="AC20" s="21">
        <f t="shared" si="12"/>
        <v>49.34942985</v>
      </c>
      <c r="AD20" s="24">
        <f t="shared" si="13"/>
        <v>14785.85856</v>
      </c>
      <c r="AE20" s="25">
        <f t="shared" si="19"/>
        <v>3622.535348</v>
      </c>
      <c r="AF20" s="41">
        <f>VLOOKUP(B20,'Check Dimensoins'!$B$2:$C$141,2,0)</f>
        <v>48</v>
      </c>
      <c r="AG20" s="26">
        <v>56.0</v>
      </c>
      <c r="AH20" s="26">
        <v>56.0</v>
      </c>
      <c r="AI20" s="26">
        <v>91.0</v>
      </c>
      <c r="AJ20" s="26">
        <v>48.0</v>
      </c>
      <c r="AK20" s="26"/>
      <c r="AL20" s="26"/>
      <c r="AM20" s="26"/>
      <c r="AN20" s="26"/>
      <c r="AO20" s="26"/>
    </row>
    <row r="21">
      <c r="A21" s="11">
        <v>6.0</v>
      </c>
      <c r="B21" s="11">
        <v>1811006.0</v>
      </c>
      <c r="C21" s="12" t="s">
        <v>34</v>
      </c>
      <c r="D21" s="12" t="s">
        <v>35</v>
      </c>
      <c r="E21" s="12" t="s">
        <v>38</v>
      </c>
      <c r="F21" s="11">
        <v>26.95795108972884</v>
      </c>
      <c r="G21" s="13">
        <f t="shared" si="3"/>
        <v>26.43968647</v>
      </c>
      <c r="H21" s="13">
        <f t="shared" si="4"/>
        <v>221.2192308</v>
      </c>
      <c r="I21" s="13">
        <f t="shared" si="5"/>
        <v>137.0493019</v>
      </c>
      <c r="J21" s="14">
        <v>0.245</v>
      </c>
      <c r="K21" s="15" t="str">
        <f t="shared" si="15"/>
        <v>#REF!</v>
      </c>
      <c r="L21" s="31" t="str">
        <f t="shared" si="16"/>
        <v>#REF!</v>
      </c>
      <c r="M21" s="15"/>
      <c r="N21" s="15">
        <f t="shared" si="6"/>
        <v>54.81972074</v>
      </c>
      <c r="O21" s="32">
        <f>VLOOKUP(A21,Static!$A$2:$L$68,12,0)</f>
        <v>11280.384</v>
      </c>
      <c r="P21" s="32">
        <v>352.51200000000006</v>
      </c>
      <c r="Q21" s="18">
        <v>126819.78</v>
      </c>
      <c r="R21" s="19">
        <v>1150.34</v>
      </c>
      <c r="S21" s="35">
        <f>VLOOKUP(A21,Static!$A$3:$M$69,13,0)</f>
        <v>11280.384</v>
      </c>
      <c r="T21" s="36">
        <v>2820.0960000000005</v>
      </c>
      <c r="U21" s="21">
        <f t="shared" si="7"/>
        <v>110.2454753</v>
      </c>
      <c r="V21" s="21" t="str">
        <f t="shared" si="8"/>
        <v>#REF!</v>
      </c>
      <c r="W21" s="18" t="str">
        <f t="shared" si="9"/>
        <v>#REF!</v>
      </c>
      <c r="X21" s="22">
        <v>29494.08</v>
      </c>
      <c r="Y21" s="22">
        <v>7761.6</v>
      </c>
      <c r="Z21" s="22">
        <f t="shared" si="10"/>
        <v>37255.68</v>
      </c>
      <c r="AA21" s="18">
        <v>0.0021171345143986033</v>
      </c>
      <c r="AB21" s="23">
        <f t="shared" si="11"/>
        <v>37255.68212</v>
      </c>
      <c r="AC21" s="21">
        <f t="shared" si="12"/>
        <v>32.38667013</v>
      </c>
      <c r="AD21" s="24">
        <f t="shared" si="13"/>
        <v>873.0782693</v>
      </c>
      <c r="AE21" s="25">
        <f t="shared" si="19"/>
        <v>213.904176</v>
      </c>
      <c r="AF21" s="41">
        <f>VLOOKUP(B21,'Check Dimensoins'!$B$2:$C$141,2,0)</f>
        <v>50</v>
      </c>
      <c r="AG21" s="26">
        <v>56.0</v>
      </c>
      <c r="AH21" s="26">
        <v>56.0</v>
      </c>
      <c r="AI21" s="26">
        <v>91.0</v>
      </c>
      <c r="AJ21" s="26">
        <v>50.0</v>
      </c>
      <c r="AK21" s="26"/>
      <c r="AL21" s="26"/>
      <c r="AM21" s="26"/>
      <c r="AN21" s="26"/>
      <c r="AO21" s="26"/>
    </row>
    <row r="22">
      <c r="A22" s="55">
        <v>7.0</v>
      </c>
      <c r="B22" s="55">
        <v>1811014.0</v>
      </c>
      <c r="C22" s="56" t="s">
        <v>34</v>
      </c>
      <c r="D22" s="56" t="s">
        <v>35</v>
      </c>
      <c r="E22" s="56" t="s">
        <v>37</v>
      </c>
      <c r="F22" s="55">
        <v>12.784546736761122</v>
      </c>
      <c r="G22" s="57">
        <f t="shared" si="3"/>
        <v>12.0900531</v>
      </c>
      <c r="H22" s="57">
        <f t="shared" si="4"/>
        <v>101.1567308</v>
      </c>
      <c r="I22" s="57">
        <f t="shared" si="5"/>
        <v>62.66841848</v>
      </c>
      <c r="J22" s="58">
        <v>0.255</v>
      </c>
      <c r="K22" s="59" t="str">
        <f t="shared" si="15"/>
        <v>#REF!</v>
      </c>
      <c r="L22" s="31" t="str">
        <f t="shared" si="16"/>
        <v>#REF!</v>
      </c>
      <c r="M22" s="59"/>
      <c r="N22" s="59">
        <f t="shared" si="6"/>
        <v>31.33420924</v>
      </c>
      <c r="O22" s="32">
        <f>VLOOKUP(A22,Static!$A$2:$L$68,11,0)</f>
        <v>1586.304</v>
      </c>
      <c r="P22" s="32">
        <v>264.384</v>
      </c>
      <c r="Q22" s="60">
        <v>71728.944</v>
      </c>
      <c r="R22" s="61">
        <v>526.015</v>
      </c>
      <c r="S22" s="35">
        <f>VLOOKUP(A22,Static!$A$3:$M$69,13,0)</f>
        <v>1586.304</v>
      </c>
      <c r="T22" s="36">
        <v>1586.304</v>
      </c>
      <c r="U22" s="62">
        <f t="shared" si="7"/>
        <v>136.362925</v>
      </c>
      <c r="V22" s="62" t="str">
        <f t="shared" si="8"/>
        <v>#REF!</v>
      </c>
      <c r="W22" s="60" t="str">
        <f t="shared" si="9"/>
        <v>#REF!</v>
      </c>
      <c r="X22" s="63">
        <v>17120.364800000003</v>
      </c>
      <c r="Y22" s="63">
        <v>4192.7424</v>
      </c>
      <c r="Z22" s="63">
        <f t="shared" si="10"/>
        <v>21313.1072</v>
      </c>
      <c r="AA22" s="60">
        <v>0.0012111633678998043</v>
      </c>
      <c r="AB22" s="64">
        <f t="shared" si="11"/>
        <v>21313.10841</v>
      </c>
      <c r="AC22" s="62">
        <f t="shared" si="12"/>
        <v>40.51806205</v>
      </c>
      <c r="AD22" s="65">
        <f t="shared" si="13"/>
        <v>518.005058</v>
      </c>
      <c r="AE22" s="66">
        <f>AD22*0.255</f>
        <v>132.0912898</v>
      </c>
      <c r="AF22" s="41">
        <f>VLOOKUP(B22,'Check Dimensoins'!$B$2:$C$141,2,0)</f>
        <v>41</v>
      </c>
      <c r="AG22" s="67">
        <v>56.0</v>
      </c>
      <c r="AH22" s="67">
        <v>56.0</v>
      </c>
      <c r="AI22" s="67">
        <v>91.0</v>
      </c>
      <c r="AJ22" s="67">
        <v>41.0</v>
      </c>
      <c r="AK22" s="67"/>
      <c r="AL22" s="67"/>
      <c r="AM22" s="67"/>
      <c r="AN22" s="67"/>
      <c r="AO22" s="67"/>
    </row>
    <row r="23">
      <c r="A23" s="27">
        <v>8.0</v>
      </c>
      <c r="B23" s="27">
        <v>1811023.0</v>
      </c>
      <c r="C23" s="28" t="s">
        <v>39</v>
      </c>
      <c r="D23" s="28" t="s">
        <v>35</v>
      </c>
      <c r="E23" s="28" t="s">
        <v>36</v>
      </c>
      <c r="F23" s="27">
        <v>343.46375108617804</v>
      </c>
      <c r="G23" s="29">
        <f t="shared" si="3"/>
        <v>60.7151818</v>
      </c>
      <c r="H23" s="29">
        <f t="shared" si="4"/>
        <v>508.0001923</v>
      </c>
      <c r="I23" s="29">
        <f t="shared" si="5"/>
        <v>314.715278</v>
      </c>
      <c r="J23" s="30">
        <v>0.275</v>
      </c>
      <c r="K23" s="31" t="str">
        <f t="shared" si="15"/>
        <v>#REF!</v>
      </c>
      <c r="L23" s="31" t="str">
        <f t="shared" si="16"/>
        <v>#REF!</v>
      </c>
      <c r="M23" s="31"/>
      <c r="N23" s="31">
        <f t="shared" si="6"/>
        <v>188.8291668</v>
      </c>
      <c r="O23" s="32">
        <f>VLOOKUP(A23,Static!$A$2:$L$68,10,0)</f>
        <v>7402.752</v>
      </c>
      <c r="P23" s="32">
        <v>440.6400000000001</v>
      </c>
      <c r="Q23" s="33">
        <v>435812.45399999997</v>
      </c>
      <c r="R23" s="34">
        <v>2641.6009999999997</v>
      </c>
      <c r="S23" s="35">
        <f>VLOOKUP(A23,Static!$A$3:$M$69,13,0)</f>
        <v>7402.752</v>
      </c>
      <c r="T23" s="36">
        <v>3701.3760000000007</v>
      </c>
      <c r="U23" s="36">
        <f t="shared" si="7"/>
        <v>164.9804244</v>
      </c>
      <c r="V23" s="36" t="str">
        <f t="shared" si="8"/>
        <v>#REF!</v>
      </c>
      <c r="W23" s="33" t="str">
        <f t="shared" si="9"/>
        <v>#REF!</v>
      </c>
      <c r="X23" s="37">
        <v>224839.75360000003</v>
      </c>
      <c r="Y23" s="37">
        <v>58504.22160000001</v>
      </c>
      <c r="Z23" s="37">
        <f t="shared" si="10"/>
        <v>283343.9752</v>
      </c>
      <c r="AA23" s="33">
        <v>0.016101633612453776</v>
      </c>
      <c r="AB23" s="38">
        <f t="shared" si="11"/>
        <v>283343.9913</v>
      </c>
      <c r="AC23" s="36">
        <f t="shared" si="12"/>
        <v>107.2622214</v>
      </c>
      <c r="AD23" s="39">
        <f t="shared" si="13"/>
        <v>36840.68491</v>
      </c>
      <c r="AE23" s="40">
        <f t="shared" ref="AE23:AE29" si="20">AD23*0.275</f>
        <v>10131.18835</v>
      </c>
      <c r="AF23" s="41">
        <f>VLOOKUP(B23,'Check Dimensoins'!$B$2:$C$141,2,0)</f>
        <v>40</v>
      </c>
      <c r="AG23" s="41">
        <v>64.0</v>
      </c>
      <c r="AH23" s="41">
        <v>60.0</v>
      </c>
      <c r="AI23" s="41">
        <v>89.0</v>
      </c>
      <c r="AJ23" s="41">
        <v>40.0</v>
      </c>
      <c r="AK23" s="41"/>
      <c r="AL23" s="41"/>
      <c r="AM23" s="41"/>
      <c r="AN23" s="41"/>
      <c r="AO23" s="41"/>
    </row>
    <row r="24">
      <c r="A24" s="27">
        <v>8.0</v>
      </c>
      <c r="B24" s="27">
        <v>1811024.0</v>
      </c>
      <c r="C24" s="28" t="s">
        <v>39</v>
      </c>
      <c r="D24" s="28" t="s">
        <v>35</v>
      </c>
      <c r="E24" s="28" t="s">
        <v>36</v>
      </c>
      <c r="F24" s="27">
        <v>105.95305247994891</v>
      </c>
      <c r="G24" s="29">
        <f t="shared" si="3"/>
        <v>39.5026577</v>
      </c>
      <c r="H24" s="29">
        <f t="shared" si="4"/>
        <v>330.5163077</v>
      </c>
      <c r="I24" s="29">
        <f t="shared" si="5"/>
        <v>204.7608115</v>
      </c>
      <c r="J24" s="30">
        <v>0.275</v>
      </c>
      <c r="K24" s="31" t="str">
        <f t="shared" si="15"/>
        <v>#REF!</v>
      </c>
      <c r="L24" s="31" t="str">
        <f t="shared" si="16"/>
        <v>#REF!</v>
      </c>
      <c r="M24" s="31"/>
      <c r="N24" s="31">
        <f t="shared" si="6"/>
        <v>122.8564869</v>
      </c>
      <c r="O24" s="32">
        <f>VLOOKUP(A24,Static!$A$2:$L$68,10,0)</f>
        <v>7402.752</v>
      </c>
      <c r="P24" s="32">
        <v>440.6400000000001</v>
      </c>
      <c r="Q24" s="33">
        <v>313953.79199999996</v>
      </c>
      <c r="R24" s="34">
        <v>1718.6847999999998</v>
      </c>
      <c r="S24" s="35">
        <f>VLOOKUP(A24,Static!$A$3:$M$69,13,0)</f>
        <v>7402.752</v>
      </c>
      <c r="T24" s="36">
        <v>3701.3760000000007</v>
      </c>
      <c r="U24" s="36">
        <f t="shared" si="7"/>
        <v>182.670954</v>
      </c>
      <c r="V24" s="36" t="str">
        <f t="shared" si="8"/>
        <v>#REF!</v>
      </c>
      <c r="W24" s="33" t="str">
        <f t="shared" si="9"/>
        <v>#REF!</v>
      </c>
      <c r="X24" s="37">
        <v>167822.47680000003</v>
      </c>
      <c r="Y24" s="37">
        <v>39898.97120000001</v>
      </c>
      <c r="Z24" s="37">
        <f t="shared" si="10"/>
        <v>207721.448</v>
      </c>
      <c r="AA24" s="33">
        <v>0.011804220106616085</v>
      </c>
      <c r="AB24" s="38">
        <f t="shared" si="11"/>
        <v>207721.4598</v>
      </c>
      <c r="AC24" s="36">
        <f t="shared" si="12"/>
        <v>120.8607069</v>
      </c>
      <c r="AD24" s="39">
        <f t="shared" si="13"/>
        <v>12805.56082</v>
      </c>
      <c r="AE24" s="40">
        <f t="shared" si="20"/>
        <v>3521.529225</v>
      </c>
      <c r="AF24" s="41">
        <f>VLOOKUP(B24,'Check Dimensoins'!$B$2:$C$141,2,0)</f>
        <v>41</v>
      </c>
      <c r="AG24" s="41">
        <v>64.0</v>
      </c>
      <c r="AH24" s="41">
        <v>60.0</v>
      </c>
      <c r="AI24" s="41">
        <v>89.0</v>
      </c>
      <c r="AJ24" s="41">
        <v>41.0</v>
      </c>
      <c r="AK24" s="41"/>
      <c r="AL24" s="41"/>
      <c r="AM24" s="41"/>
      <c r="AN24" s="41"/>
      <c r="AO24" s="41"/>
    </row>
    <row r="25">
      <c r="A25" s="11">
        <v>9.0</v>
      </c>
      <c r="B25" s="11">
        <v>1811037.0</v>
      </c>
      <c r="C25" s="12" t="s">
        <v>39</v>
      </c>
      <c r="D25" s="12" t="s">
        <v>35</v>
      </c>
      <c r="E25" s="12" t="s">
        <v>36</v>
      </c>
      <c r="F25" s="11">
        <v>927.927940275123</v>
      </c>
      <c r="G25" s="13">
        <f t="shared" si="3"/>
        <v>4.499681416</v>
      </c>
      <c r="H25" s="13">
        <f t="shared" si="4"/>
        <v>37.64855769</v>
      </c>
      <c r="I25" s="13">
        <f t="shared" si="5"/>
        <v>23.32396026</v>
      </c>
      <c r="J25" s="14">
        <v>0.275</v>
      </c>
      <c r="K25" s="15" t="str">
        <f t="shared" si="15"/>
        <v>#REF!</v>
      </c>
      <c r="L25" s="31" t="str">
        <f t="shared" si="16"/>
        <v>#REF!</v>
      </c>
      <c r="M25" s="15"/>
      <c r="N25" s="15">
        <f t="shared" si="6"/>
        <v>13.99437616</v>
      </c>
      <c r="O25" s="32">
        <f>VLOOKUP(A25,Static!$A$2:$L$68,10,0)</f>
        <v>9165.312</v>
      </c>
      <c r="P25" s="32">
        <v>308.44800000000004</v>
      </c>
      <c r="Q25" s="18">
        <v>10772.322</v>
      </c>
      <c r="R25" s="19">
        <v>195.7725</v>
      </c>
      <c r="S25" s="35">
        <f>VLOOKUP(A25,Static!$A$3:$M$69,13,0)</f>
        <v>9165.312</v>
      </c>
      <c r="T25" s="36">
        <v>2291.3280000000004</v>
      </c>
      <c r="U25" s="21">
        <f t="shared" si="7"/>
        <v>55.02469448</v>
      </c>
      <c r="V25" s="21" t="str">
        <f t="shared" si="8"/>
        <v>#REF!</v>
      </c>
      <c r="W25" s="18" t="str">
        <f t="shared" si="9"/>
        <v>#REF!</v>
      </c>
      <c r="X25" s="22">
        <v>7442.820000000001</v>
      </c>
      <c r="Y25" s="22">
        <v>1789.8210000000001</v>
      </c>
      <c r="Z25" s="22">
        <f t="shared" si="10"/>
        <v>9232.641</v>
      </c>
      <c r="AA25" s="18">
        <v>5.246647738050047E-4</v>
      </c>
      <c r="AB25" s="23">
        <f t="shared" si="11"/>
        <v>9232.641525</v>
      </c>
      <c r="AC25" s="21">
        <f t="shared" si="12"/>
        <v>47.16005325</v>
      </c>
      <c r="AD25" s="24">
        <f t="shared" si="13"/>
        <v>43761.13107</v>
      </c>
      <c r="AE25" s="25">
        <f t="shared" si="20"/>
        <v>12034.31105</v>
      </c>
      <c r="AF25" s="41">
        <f>VLOOKUP(B25,'Check Dimensoins'!$B$2:$C$141,2,0)</f>
        <v>37</v>
      </c>
      <c r="AG25" s="26">
        <v>64.0</v>
      </c>
      <c r="AH25" s="26">
        <v>60.0</v>
      </c>
      <c r="AI25" s="26">
        <v>89.0</v>
      </c>
      <c r="AJ25" s="26">
        <v>37.0</v>
      </c>
      <c r="AK25" s="26"/>
      <c r="AL25" s="26"/>
      <c r="AM25" s="26"/>
      <c r="AN25" s="26"/>
      <c r="AO25" s="26"/>
    </row>
    <row r="26">
      <c r="A26" s="11">
        <v>9.0</v>
      </c>
      <c r="B26" s="11">
        <v>1811038.0</v>
      </c>
      <c r="C26" s="12" t="s">
        <v>39</v>
      </c>
      <c r="D26" s="12" t="s">
        <v>35</v>
      </c>
      <c r="E26" s="12" t="s">
        <v>36</v>
      </c>
      <c r="F26" s="11">
        <v>1473.2233903958618</v>
      </c>
      <c r="G26" s="13">
        <f t="shared" si="3"/>
        <v>28.79562357</v>
      </c>
      <c r="H26" s="13">
        <f t="shared" si="4"/>
        <v>240.9312115</v>
      </c>
      <c r="I26" s="13">
        <f t="shared" si="5"/>
        <v>149.2612293</v>
      </c>
      <c r="J26" s="14">
        <v>0.275</v>
      </c>
      <c r="K26" s="15" t="str">
        <f t="shared" si="15"/>
        <v>#REF!</v>
      </c>
      <c r="L26" s="31" t="str">
        <f t="shared" si="16"/>
        <v>#REF!</v>
      </c>
      <c r="M26" s="15"/>
      <c r="N26" s="15">
        <f t="shared" si="6"/>
        <v>89.5567376</v>
      </c>
      <c r="O26" s="32">
        <f>VLOOKUP(A26,Static!$A$2:$L$68,10,0)</f>
        <v>9165.312</v>
      </c>
      <c r="P26" s="32">
        <v>308.44800000000004</v>
      </c>
      <c r="Q26" s="18">
        <v>108686.65500000001</v>
      </c>
      <c r="R26" s="19">
        <v>1252.8422999999998</v>
      </c>
      <c r="S26" s="35">
        <f>VLOOKUP(A26,Static!$A$3:$M$69,13,0)</f>
        <v>9165.312</v>
      </c>
      <c r="T26" s="36">
        <v>2291.3280000000004</v>
      </c>
      <c r="U26" s="21">
        <f t="shared" si="7"/>
        <v>86.75206369</v>
      </c>
      <c r="V26" s="21" t="str">
        <f t="shared" si="8"/>
        <v>#REF!</v>
      </c>
      <c r="W26" s="18" t="str">
        <f t="shared" si="9"/>
        <v>#REF!</v>
      </c>
      <c r="X26" s="22">
        <v>45973.1888</v>
      </c>
      <c r="Y26" s="22">
        <v>12204.222800000003</v>
      </c>
      <c r="Z26" s="22">
        <f t="shared" si="10"/>
        <v>58177.4116</v>
      </c>
      <c r="AA26" s="18">
        <v>0.0033060571181826146</v>
      </c>
      <c r="AB26" s="23">
        <f t="shared" si="11"/>
        <v>58177.41491</v>
      </c>
      <c r="AC26" s="21">
        <f t="shared" si="12"/>
        <v>46.43634311</v>
      </c>
      <c r="AD26" s="24">
        <f t="shared" si="13"/>
        <v>68411.10683</v>
      </c>
      <c r="AE26" s="25">
        <f t="shared" si="20"/>
        <v>18813.05438</v>
      </c>
      <c r="AF26" s="41">
        <f>VLOOKUP(B26,'Check Dimensoins'!$B$2:$C$141,2,0)</f>
        <v>39</v>
      </c>
      <c r="AG26" s="26">
        <v>64.0</v>
      </c>
      <c r="AH26" s="26">
        <v>60.0</v>
      </c>
      <c r="AI26" s="26">
        <v>89.0</v>
      </c>
      <c r="AJ26" s="26">
        <v>39.0</v>
      </c>
      <c r="AK26" s="26"/>
      <c r="AL26" s="26"/>
      <c r="AM26" s="26"/>
      <c r="AN26" s="26"/>
      <c r="AO26" s="26"/>
    </row>
    <row r="27">
      <c r="A27" s="11">
        <v>9.0</v>
      </c>
      <c r="B27" s="11">
        <v>1811039.0</v>
      </c>
      <c r="C27" s="12" t="s">
        <v>39</v>
      </c>
      <c r="D27" s="12" t="s">
        <v>35</v>
      </c>
      <c r="E27" s="12" t="s">
        <v>36</v>
      </c>
      <c r="F27" s="11">
        <v>393.7221418719941</v>
      </c>
      <c r="G27" s="13">
        <f t="shared" si="3"/>
        <v>40.921778</v>
      </c>
      <c r="H27" s="13">
        <f t="shared" si="4"/>
        <v>342.39</v>
      </c>
      <c r="I27" s="13">
        <f t="shared" si="5"/>
        <v>212.116778</v>
      </c>
      <c r="J27" s="14">
        <v>0.275</v>
      </c>
      <c r="K27" s="15" t="str">
        <f t="shared" si="15"/>
        <v>#REF!</v>
      </c>
      <c r="L27" s="31" t="str">
        <f t="shared" si="16"/>
        <v>#REF!</v>
      </c>
      <c r="M27" s="15"/>
      <c r="N27" s="15">
        <f t="shared" si="6"/>
        <v>127.2700668</v>
      </c>
      <c r="O27" s="32">
        <f>VLOOKUP(A27,Static!$A$2:$L$68,10,0)</f>
        <v>9165.312</v>
      </c>
      <c r="P27" s="32">
        <v>308.44800000000004</v>
      </c>
      <c r="Q27" s="18">
        <v>129931.204</v>
      </c>
      <c r="R27" s="19">
        <v>1780.4279999999997</v>
      </c>
      <c r="S27" s="35">
        <f>VLOOKUP(A27,Static!$A$3:$M$69,13,0)</f>
        <v>9165.312</v>
      </c>
      <c r="T27" s="36">
        <v>2291.3280000000004</v>
      </c>
      <c r="U27" s="21">
        <f t="shared" si="7"/>
        <v>72.97751103</v>
      </c>
      <c r="V27" s="21" t="str">
        <f t="shared" si="8"/>
        <v>#REF!</v>
      </c>
      <c r="W27" s="18" t="str">
        <f t="shared" si="9"/>
        <v>#REF!</v>
      </c>
      <c r="X27" s="22">
        <v>47578.60800000001</v>
      </c>
      <c r="Y27" s="22">
        <v>11894.652000000002</v>
      </c>
      <c r="Z27" s="22">
        <f t="shared" si="10"/>
        <v>59473.26</v>
      </c>
      <c r="AA27" s="18">
        <v>0.0033796965034540204</v>
      </c>
      <c r="AB27" s="23">
        <f t="shared" si="11"/>
        <v>59473.26338</v>
      </c>
      <c r="AC27" s="21">
        <f t="shared" si="12"/>
        <v>33.40391377</v>
      </c>
      <c r="AD27" s="24">
        <f t="shared" si="13"/>
        <v>13151.86048</v>
      </c>
      <c r="AE27" s="25">
        <f t="shared" si="20"/>
        <v>3616.761631</v>
      </c>
      <c r="AF27" s="41">
        <f>VLOOKUP(B27,'Check Dimensoins'!$B$2:$C$141,2,0)</f>
        <v>40</v>
      </c>
      <c r="AG27" s="26">
        <v>64.0</v>
      </c>
      <c r="AH27" s="26">
        <v>60.0</v>
      </c>
      <c r="AI27" s="26">
        <v>89.0</v>
      </c>
      <c r="AJ27" s="26">
        <v>40.0</v>
      </c>
      <c r="AK27" s="26"/>
      <c r="AL27" s="26"/>
      <c r="AM27" s="26"/>
      <c r="AN27" s="26"/>
      <c r="AO27" s="26"/>
    </row>
    <row r="28">
      <c r="A28" s="11">
        <v>9.0</v>
      </c>
      <c r="B28" s="11">
        <v>1811040.0</v>
      </c>
      <c r="C28" s="12" t="s">
        <v>39</v>
      </c>
      <c r="D28" s="12" t="s">
        <v>35</v>
      </c>
      <c r="E28" s="12" t="s">
        <v>36</v>
      </c>
      <c r="F28" s="11">
        <v>626.7634266915152</v>
      </c>
      <c r="G28" s="13">
        <f t="shared" si="3"/>
        <v>50.04009345</v>
      </c>
      <c r="H28" s="13">
        <f t="shared" si="4"/>
        <v>418.6823846</v>
      </c>
      <c r="I28" s="13">
        <f t="shared" si="5"/>
        <v>259.3812858</v>
      </c>
      <c r="J28" s="14">
        <v>0.275</v>
      </c>
      <c r="K28" s="15" t="str">
        <f t="shared" si="15"/>
        <v>#REF!</v>
      </c>
      <c r="L28" s="31" t="str">
        <f t="shared" si="16"/>
        <v>#REF!</v>
      </c>
      <c r="M28" s="15"/>
      <c r="N28" s="15">
        <f t="shared" si="6"/>
        <v>155.6287715</v>
      </c>
      <c r="O28" s="32">
        <f>VLOOKUP(A28,Static!$A$2:$L$68,10,0)</f>
        <v>9165.312</v>
      </c>
      <c r="P28" s="32">
        <v>308.44800000000004</v>
      </c>
      <c r="Q28" s="18">
        <v>208184.9</v>
      </c>
      <c r="R28" s="19">
        <v>2177.1484</v>
      </c>
      <c r="S28" s="35">
        <f>VLOOKUP(A28,Static!$A$3:$M$69,13,0)</f>
        <v>9165.312</v>
      </c>
      <c r="T28" s="36">
        <v>2291.3280000000004</v>
      </c>
      <c r="U28" s="21">
        <f t="shared" si="7"/>
        <v>95.62274212</v>
      </c>
      <c r="V28" s="21" t="str">
        <f t="shared" si="8"/>
        <v>#REF!</v>
      </c>
      <c r="W28" s="18" t="str">
        <f t="shared" si="9"/>
        <v>#REF!</v>
      </c>
      <c r="X28" s="22">
        <v>65381.016800000005</v>
      </c>
      <c r="Y28" s="22">
        <v>16992.591000000004</v>
      </c>
      <c r="Z28" s="22">
        <f t="shared" si="10"/>
        <v>82373.6078</v>
      </c>
      <c r="AA28" s="18">
        <v>0.004681058248001755</v>
      </c>
      <c r="AB28" s="23">
        <f t="shared" si="11"/>
        <v>82373.61248</v>
      </c>
      <c r="AC28" s="21">
        <f t="shared" si="12"/>
        <v>37.83555245</v>
      </c>
      <c r="AD28" s="24">
        <f t="shared" si="13"/>
        <v>23713.9405</v>
      </c>
      <c r="AE28" s="25">
        <f t="shared" si="20"/>
        <v>6521.333639</v>
      </c>
      <c r="AF28" s="41">
        <f>VLOOKUP(B28,'Check Dimensoins'!$B$2:$C$141,2,0)</f>
        <v>41</v>
      </c>
      <c r="AG28" s="26">
        <v>64.0</v>
      </c>
      <c r="AH28" s="26">
        <v>60.0</v>
      </c>
      <c r="AI28" s="26">
        <v>89.0</v>
      </c>
      <c r="AJ28" s="26">
        <v>41.0</v>
      </c>
      <c r="AK28" s="26"/>
      <c r="AL28" s="26"/>
      <c r="AM28" s="26"/>
      <c r="AN28" s="26"/>
      <c r="AO28" s="26"/>
    </row>
    <row r="29">
      <c r="A29" s="55">
        <v>10.0</v>
      </c>
      <c r="B29" s="55">
        <v>1811022.0</v>
      </c>
      <c r="C29" s="56" t="s">
        <v>39</v>
      </c>
      <c r="D29" s="56" t="s">
        <v>35</v>
      </c>
      <c r="E29" s="56" t="s">
        <v>36</v>
      </c>
      <c r="F29" s="55">
        <v>75.7060877703777</v>
      </c>
      <c r="G29" s="57">
        <f t="shared" si="3"/>
        <v>93.11029077</v>
      </c>
      <c r="H29" s="57">
        <f t="shared" si="4"/>
        <v>779.0480769</v>
      </c>
      <c r="I29" s="57">
        <f t="shared" si="5"/>
        <v>482.6343292</v>
      </c>
      <c r="J29" s="58">
        <v>0.275</v>
      </c>
      <c r="K29" s="59" t="str">
        <f t="shared" si="15"/>
        <v>#REF!</v>
      </c>
      <c r="L29" s="31" t="str">
        <f t="shared" si="16"/>
        <v>#REF!</v>
      </c>
      <c r="M29" s="59"/>
      <c r="N29" s="59">
        <f t="shared" si="6"/>
        <v>289.5805975</v>
      </c>
      <c r="O29" s="32">
        <f>VLOOKUP(A29,Static!$A$2:$L$68,10,0)</f>
        <v>6873.984</v>
      </c>
      <c r="P29" s="32">
        <v>881.2800000000002</v>
      </c>
      <c r="Q29" s="60">
        <v>596217.9839999999</v>
      </c>
      <c r="R29" s="61">
        <v>4051.0499999999997</v>
      </c>
      <c r="S29" s="35">
        <f>VLOOKUP(A29,Static!$A$3:$M$69,13,0)</f>
        <v>6873.984</v>
      </c>
      <c r="T29" s="36">
        <v>6873.984000000001</v>
      </c>
      <c r="U29" s="62">
        <f t="shared" si="7"/>
        <v>147.1761603</v>
      </c>
      <c r="V29" s="62" t="str">
        <f t="shared" si="8"/>
        <v>#REF!</v>
      </c>
      <c r="W29" s="60" t="str">
        <f t="shared" si="9"/>
        <v>#REF!</v>
      </c>
      <c r="X29" s="63">
        <v>338709.2368000001</v>
      </c>
      <c r="Y29" s="63">
        <v>88030.86600000002</v>
      </c>
      <c r="Z29" s="63">
        <f t="shared" si="10"/>
        <v>426740.1028</v>
      </c>
      <c r="AA29" s="60">
        <v>0.024250428399532318</v>
      </c>
      <c r="AB29" s="64">
        <f t="shared" si="11"/>
        <v>426740.1271</v>
      </c>
      <c r="AC29" s="62">
        <f t="shared" si="12"/>
        <v>105.3406221</v>
      </c>
      <c r="AD29" s="65">
        <f t="shared" si="13"/>
        <v>7974.92638</v>
      </c>
      <c r="AE29" s="66">
        <f t="shared" si="20"/>
        <v>2193.104755</v>
      </c>
      <c r="AF29" s="41">
        <f>VLOOKUP(B29,'Check Dimensoins'!$B$2:$C$141,2,0)</f>
        <v>39</v>
      </c>
      <c r="AG29" s="67">
        <v>64.0</v>
      </c>
      <c r="AH29" s="67">
        <v>60.0</v>
      </c>
      <c r="AI29" s="67">
        <v>89.0</v>
      </c>
      <c r="AJ29" s="67">
        <v>39.0</v>
      </c>
      <c r="AK29" s="67"/>
      <c r="AL29" s="67"/>
      <c r="AM29" s="67"/>
      <c r="AN29" s="67"/>
      <c r="AO29" s="67"/>
    </row>
    <row r="30">
      <c r="A30" s="27">
        <v>11.0</v>
      </c>
      <c r="B30" s="27">
        <v>1811029.0</v>
      </c>
      <c r="C30" s="28" t="s">
        <v>39</v>
      </c>
      <c r="D30" s="28" t="s">
        <v>35</v>
      </c>
      <c r="E30" s="28" t="s">
        <v>37</v>
      </c>
      <c r="F30" s="27">
        <v>655.3077845129718</v>
      </c>
      <c r="G30" s="29">
        <f t="shared" si="3"/>
        <v>23.32016708</v>
      </c>
      <c r="H30" s="29">
        <f t="shared" si="4"/>
        <v>195.1184038</v>
      </c>
      <c r="I30" s="29">
        <f t="shared" si="5"/>
        <v>120.879369</v>
      </c>
      <c r="J30" s="30">
        <v>0.255</v>
      </c>
      <c r="K30" s="31" t="str">
        <f t="shared" si="15"/>
        <v>#REF!</v>
      </c>
      <c r="L30" s="31" t="str">
        <f t="shared" si="16"/>
        <v>#REF!</v>
      </c>
      <c r="M30" s="31"/>
      <c r="N30" s="31">
        <f t="shared" si="6"/>
        <v>60.4396845</v>
      </c>
      <c r="O30" s="32">
        <f>VLOOKUP(A30,Static!$A$2:$L$68,11,0)</f>
        <v>26438.4</v>
      </c>
      <c r="P30" s="32">
        <v>1586.304</v>
      </c>
      <c r="Q30" s="33">
        <v>103006.464</v>
      </c>
      <c r="R30" s="34">
        <v>1014.6157</v>
      </c>
      <c r="S30" s="35">
        <f>VLOOKUP(A30,Static!$A$3:$M$69,13,0)</f>
        <v>26438.4</v>
      </c>
      <c r="T30" s="36">
        <v>13219.2</v>
      </c>
      <c r="U30" s="36">
        <f t="shared" si="7"/>
        <v>101.5226396</v>
      </c>
      <c r="V30" s="36" t="str">
        <f t="shared" si="8"/>
        <v>#REF!</v>
      </c>
      <c r="W30" s="33" t="str">
        <f t="shared" si="9"/>
        <v>#REF!</v>
      </c>
      <c r="X30" s="37">
        <v>64441.608000000015</v>
      </c>
      <c r="Y30" s="37">
        <v>15189.807600000004</v>
      </c>
      <c r="Z30" s="37">
        <f t="shared" si="10"/>
        <v>79631.4156</v>
      </c>
      <c r="AA30" s="33">
        <v>0.004525227251178328</v>
      </c>
      <c r="AB30" s="38">
        <f t="shared" si="11"/>
        <v>79631.42013</v>
      </c>
      <c r="AC30" s="36">
        <f t="shared" si="12"/>
        <v>78.48431689</v>
      </c>
      <c r="AD30" s="39">
        <f t="shared" si="13"/>
        <v>51431.38382</v>
      </c>
      <c r="AE30" s="40">
        <f t="shared" ref="AE30:AE36" si="21">AD30*0.255</f>
        <v>13115.00287</v>
      </c>
      <c r="AF30" s="41">
        <f>VLOOKUP(B30,'Check Dimensoins'!$B$2:$C$141,2,0)</f>
        <v>37</v>
      </c>
      <c r="AG30" s="41">
        <v>64.0</v>
      </c>
      <c r="AH30" s="41">
        <v>60.0</v>
      </c>
      <c r="AI30" s="41">
        <v>89.0</v>
      </c>
      <c r="AJ30" s="41">
        <v>37.0</v>
      </c>
      <c r="AK30" s="41"/>
      <c r="AL30" s="41"/>
      <c r="AM30" s="41"/>
      <c r="AN30" s="41"/>
      <c r="AO30" s="41"/>
    </row>
    <row r="31">
      <c r="A31" s="27">
        <v>11.0</v>
      </c>
      <c r="B31" s="27">
        <v>1811043.0</v>
      </c>
      <c r="C31" s="28" t="s">
        <v>39</v>
      </c>
      <c r="D31" s="28" t="s">
        <v>35</v>
      </c>
      <c r="E31" s="28" t="s">
        <v>37</v>
      </c>
      <c r="F31" s="27">
        <v>821.23586159868</v>
      </c>
      <c r="G31" s="29">
        <f t="shared" si="3"/>
        <v>213.7375943</v>
      </c>
      <c r="H31" s="29">
        <f t="shared" si="4"/>
        <v>1788.329308</v>
      </c>
      <c r="I31" s="29">
        <f t="shared" si="5"/>
        <v>1107.902248</v>
      </c>
      <c r="J31" s="30">
        <v>0.255</v>
      </c>
      <c r="K31" s="31" t="str">
        <f t="shared" si="15"/>
        <v>#REF!</v>
      </c>
      <c r="L31" s="31" t="str">
        <f t="shared" si="16"/>
        <v>#REF!</v>
      </c>
      <c r="M31" s="31"/>
      <c r="N31" s="31">
        <f t="shared" si="6"/>
        <v>553.9511241</v>
      </c>
      <c r="O31" s="32">
        <f>VLOOKUP(A31,Static!$A$2:$L$68,11,0)</f>
        <v>26438.4</v>
      </c>
      <c r="P31" s="32">
        <v>1586.304</v>
      </c>
      <c r="Q31" s="33">
        <v>939525.0800000001</v>
      </c>
      <c r="R31" s="34">
        <v>9299.3124</v>
      </c>
      <c r="S31" s="35">
        <f>VLOOKUP(A31,Static!$A$3:$M$69,13,0)</f>
        <v>26438.4</v>
      </c>
      <c r="T31" s="36">
        <v>13219.2</v>
      </c>
      <c r="U31" s="36">
        <f t="shared" si="7"/>
        <v>101.031672</v>
      </c>
      <c r="V31" s="36" t="str">
        <f t="shared" si="8"/>
        <v>#REF!</v>
      </c>
      <c r="W31" s="33" t="str">
        <f t="shared" si="9"/>
        <v>#REF!</v>
      </c>
      <c r="X31" s="37">
        <v>233667.72</v>
      </c>
      <c r="Y31" s="37">
        <v>60135.075000000004</v>
      </c>
      <c r="Z31" s="37">
        <f t="shared" si="10"/>
        <v>293802.795</v>
      </c>
      <c r="AA31" s="33">
        <v>0.016695978645974986</v>
      </c>
      <c r="AB31" s="38">
        <f t="shared" si="11"/>
        <v>293802.8117</v>
      </c>
      <c r="AC31" s="36">
        <f t="shared" si="12"/>
        <v>31.5940361</v>
      </c>
      <c r="AD31" s="39">
        <f t="shared" si="13"/>
        <v>25946.15546</v>
      </c>
      <c r="AE31" s="40">
        <f t="shared" si="21"/>
        <v>6616.269642</v>
      </c>
      <c r="AF31" s="41">
        <f>VLOOKUP(B31,'Check Dimensoins'!$B$2:$C$141,2,0)</f>
        <v>40</v>
      </c>
      <c r="AG31" s="41">
        <v>64.0</v>
      </c>
      <c r="AH31" s="41">
        <v>60.0</v>
      </c>
      <c r="AI31" s="41">
        <v>89.0</v>
      </c>
      <c r="AJ31" s="41">
        <v>40.0</v>
      </c>
      <c r="AK31" s="41"/>
      <c r="AL31" s="41"/>
      <c r="AM31" s="41"/>
      <c r="AN31" s="41"/>
      <c r="AO31" s="41"/>
    </row>
    <row r="32">
      <c r="A32" s="55">
        <v>12.0</v>
      </c>
      <c r="B32" s="55">
        <v>1811042.0</v>
      </c>
      <c r="C32" s="56" t="s">
        <v>39</v>
      </c>
      <c r="D32" s="56" t="s">
        <v>35</v>
      </c>
      <c r="E32" s="56" t="s">
        <v>37</v>
      </c>
      <c r="F32" s="55">
        <v>252.1856925998932</v>
      </c>
      <c r="G32" s="57">
        <f t="shared" si="3"/>
        <v>15.90952293</v>
      </c>
      <c r="H32" s="57">
        <f t="shared" si="4"/>
        <v>133.114</v>
      </c>
      <c r="I32" s="57">
        <f t="shared" si="5"/>
        <v>82.46652293</v>
      </c>
      <c r="J32" s="58">
        <v>0.255</v>
      </c>
      <c r="K32" s="59" t="str">
        <f t="shared" si="15"/>
        <v>#REF!</v>
      </c>
      <c r="L32" s="31" t="str">
        <f t="shared" si="16"/>
        <v>#REF!</v>
      </c>
      <c r="M32" s="59"/>
      <c r="N32" s="59">
        <f t="shared" si="6"/>
        <v>41.23326147</v>
      </c>
      <c r="O32" s="32">
        <f>VLOOKUP(A32,Static!$A$2:$L$68,11,0)</f>
        <v>1850.688</v>
      </c>
      <c r="P32" s="32">
        <v>264.384</v>
      </c>
      <c r="Q32" s="60">
        <v>42837.625</v>
      </c>
      <c r="R32" s="61">
        <v>692.1927999999999</v>
      </c>
      <c r="S32" s="35">
        <f>VLOOKUP(A32,Static!$A$3:$M$69,13,0)</f>
        <v>1850.688</v>
      </c>
      <c r="T32" s="36">
        <v>1850.688</v>
      </c>
      <c r="U32" s="62">
        <f t="shared" si="7"/>
        <v>61.88683991</v>
      </c>
      <c r="V32" s="62" t="str">
        <f t="shared" si="8"/>
        <v>#REF!</v>
      </c>
      <c r="W32" s="60" t="str">
        <f t="shared" si="9"/>
        <v>#REF!</v>
      </c>
      <c r="X32" s="63">
        <v>19223.820000000003</v>
      </c>
      <c r="Y32" s="63">
        <v>5058.9000000000015</v>
      </c>
      <c r="Z32" s="63">
        <f t="shared" si="10"/>
        <v>24282.72</v>
      </c>
      <c r="AA32" s="60">
        <v>0.0013799180317062326</v>
      </c>
      <c r="AB32" s="64">
        <f t="shared" si="11"/>
        <v>24282.72138</v>
      </c>
      <c r="AC32" s="62">
        <f t="shared" si="12"/>
        <v>35.08086386</v>
      </c>
      <c r="AD32" s="65">
        <f t="shared" si="13"/>
        <v>8846.891949</v>
      </c>
      <c r="AE32" s="66">
        <f t="shared" si="21"/>
        <v>2255.957447</v>
      </c>
      <c r="AF32" s="41">
        <f>VLOOKUP(B32,'Check Dimensoins'!$B$2:$C$141,2,0)</f>
        <v>39</v>
      </c>
      <c r="AG32" s="67">
        <v>64.0</v>
      </c>
      <c r="AH32" s="67">
        <v>60.0</v>
      </c>
      <c r="AI32" s="67">
        <v>89.0</v>
      </c>
      <c r="AJ32" s="67">
        <v>39.0</v>
      </c>
      <c r="AK32" s="67"/>
      <c r="AL32" s="67"/>
      <c r="AM32" s="67"/>
      <c r="AN32" s="67"/>
      <c r="AO32" s="67"/>
    </row>
    <row r="33">
      <c r="A33" s="55">
        <v>13.0</v>
      </c>
      <c r="B33" s="55">
        <v>1811041.0</v>
      </c>
      <c r="C33" s="56" t="s">
        <v>39</v>
      </c>
      <c r="D33" s="56" t="s">
        <v>35</v>
      </c>
      <c r="E33" s="56" t="s">
        <v>37</v>
      </c>
      <c r="F33" s="55">
        <v>586.59965429238</v>
      </c>
      <c r="G33" s="57">
        <f t="shared" si="3"/>
        <v>34.92116389</v>
      </c>
      <c r="H33" s="57">
        <f t="shared" si="4"/>
        <v>292.1832308</v>
      </c>
      <c r="I33" s="57">
        <f t="shared" si="5"/>
        <v>181.0127793</v>
      </c>
      <c r="J33" s="58">
        <v>0.255</v>
      </c>
      <c r="K33" s="59" t="str">
        <f t="shared" si="15"/>
        <v>#REF!</v>
      </c>
      <c r="L33" s="31" t="str">
        <f t="shared" si="16"/>
        <v>#REF!</v>
      </c>
      <c r="M33" s="59"/>
      <c r="N33" s="59">
        <f t="shared" si="6"/>
        <v>90.50638964</v>
      </c>
      <c r="O33" s="32">
        <f>VLOOKUP(A33,Static!$A$2:$L$68,11,0)</f>
        <v>3965.76</v>
      </c>
      <c r="P33" s="32">
        <v>528.768</v>
      </c>
      <c r="Q33" s="60">
        <v>113520.33000000002</v>
      </c>
      <c r="R33" s="61">
        <v>1519.3528</v>
      </c>
      <c r="S33" s="35">
        <f>VLOOKUP(A33,Static!$A$3:$M$69,13,0)</f>
        <v>3965.76</v>
      </c>
      <c r="T33" s="36">
        <v>3965.76</v>
      </c>
      <c r="U33" s="62">
        <f t="shared" si="7"/>
        <v>74.71624102</v>
      </c>
      <c r="V33" s="62" t="str">
        <f t="shared" si="8"/>
        <v>#REF!</v>
      </c>
      <c r="W33" s="60" t="str">
        <f t="shared" si="9"/>
        <v>#REF!</v>
      </c>
      <c r="X33" s="63">
        <v>43639.4464</v>
      </c>
      <c r="Y33" s="63">
        <v>11584.698400000001</v>
      </c>
      <c r="Z33" s="63">
        <f t="shared" si="10"/>
        <v>55224.1448</v>
      </c>
      <c r="AA33" s="60">
        <v>0.0031382313511450106</v>
      </c>
      <c r="AB33" s="64">
        <f t="shared" si="11"/>
        <v>55224.14794</v>
      </c>
      <c r="AC33" s="62">
        <f t="shared" si="12"/>
        <v>36.34715251</v>
      </c>
      <c r="AD33" s="65">
        <f t="shared" si="13"/>
        <v>21321.2271</v>
      </c>
      <c r="AE33" s="66">
        <f t="shared" si="21"/>
        <v>5436.91291</v>
      </c>
      <c r="AF33" s="41">
        <f>VLOOKUP(B33,'Check Dimensoins'!$B$2:$C$141,2,0)</f>
        <v>37</v>
      </c>
      <c r="AG33" s="67">
        <v>64.0</v>
      </c>
      <c r="AH33" s="67">
        <v>60.0</v>
      </c>
      <c r="AI33" s="67">
        <v>89.0</v>
      </c>
      <c r="AJ33" s="67">
        <v>37.0</v>
      </c>
      <c r="AK33" s="67"/>
      <c r="AL33" s="67"/>
      <c r="AM33" s="67"/>
      <c r="AN33" s="67"/>
      <c r="AO33" s="67"/>
    </row>
    <row r="34">
      <c r="A34" s="42">
        <v>14.0</v>
      </c>
      <c r="B34" s="42">
        <v>1811030.0</v>
      </c>
      <c r="C34" s="43" t="s">
        <v>39</v>
      </c>
      <c r="D34" s="43" t="s">
        <v>35</v>
      </c>
      <c r="E34" s="43" t="s">
        <v>37</v>
      </c>
      <c r="F34" s="42">
        <v>1479.7829617391415</v>
      </c>
      <c r="G34" s="44">
        <f t="shared" si="3"/>
        <v>25.06835499</v>
      </c>
      <c r="H34" s="44">
        <f t="shared" si="4"/>
        <v>209.7453846</v>
      </c>
      <c r="I34" s="44">
        <f t="shared" si="5"/>
        <v>129.9410473</v>
      </c>
      <c r="J34" s="45">
        <v>0.255</v>
      </c>
      <c r="K34" s="46" t="str">
        <f t="shared" si="15"/>
        <v>#REF!</v>
      </c>
      <c r="L34" s="31" t="str">
        <f t="shared" si="16"/>
        <v>#REF!</v>
      </c>
      <c r="M34" s="46"/>
      <c r="N34" s="46">
        <f t="shared" si="6"/>
        <v>64.97052365</v>
      </c>
      <c r="O34" s="32">
        <f>VLOOKUP(A34,Static!$A$2:$L$68,11,0)</f>
        <v>22472.64</v>
      </c>
      <c r="P34" s="32">
        <v>969.408</v>
      </c>
      <c r="Q34" s="47">
        <v>160774.90000000002</v>
      </c>
      <c r="R34" s="48">
        <v>1090.676</v>
      </c>
      <c r="S34" s="35">
        <f>VLOOKUP(A34,Static!$A$3:$M$69,13,0)</f>
        <v>22472.64</v>
      </c>
      <c r="T34" s="36">
        <v>7490.88</v>
      </c>
      <c r="U34" s="49">
        <f t="shared" si="7"/>
        <v>147.4084879</v>
      </c>
      <c r="V34" s="49" t="str">
        <f t="shared" si="8"/>
        <v>#REF!</v>
      </c>
      <c r="W34" s="47" t="str">
        <f t="shared" si="9"/>
        <v>#REF!</v>
      </c>
      <c r="X34" s="50">
        <v>101830.34400000001</v>
      </c>
      <c r="Y34" s="50">
        <v>25215.132800000003</v>
      </c>
      <c r="Z34" s="50">
        <f t="shared" si="10"/>
        <v>127045.4768</v>
      </c>
      <c r="AA34" s="47">
        <v>0.007219633726495049</v>
      </c>
      <c r="AB34" s="51">
        <f t="shared" si="11"/>
        <v>127045.484</v>
      </c>
      <c r="AC34" s="49">
        <f t="shared" si="12"/>
        <v>116.4832489</v>
      </c>
      <c r="AD34" s="52">
        <f t="shared" si="13"/>
        <v>172369.9271</v>
      </c>
      <c r="AE34" s="53">
        <f t="shared" si="21"/>
        <v>43954.33141</v>
      </c>
      <c r="AF34" s="41">
        <f>VLOOKUP(B34,'Check Dimensoins'!$B$2:$C$141,2,0)</f>
        <v>39</v>
      </c>
      <c r="AG34" s="54">
        <v>64.0</v>
      </c>
      <c r="AH34" s="54">
        <v>60.0</v>
      </c>
      <c r="AI34" s="54">
        <v>89.0</v>
      </c>
      <c r="AJ34" s="54">
        <v>39.0</v>
      </c>
      <c r="AK34" s="54"/>
      <c r="AL34" s="54"/>
      <c r="AM34" s="54"/>
      <c r="AN34" s="54"/>
      <c r="AO34" s="54"/>
    </row>
    <row r="35">
      <c r="A35" s="42">
        <v>14.0</v>
      </c>
      <c r="B35" s="42">
        <v>1811031.0</v>
      </c>
      <c r="C35" s="43" t="s">
        <v>39</v>
      </c>
      <c r="D35" s="43" t="s">
        <v>35</v>
      </c>
      <c r="E35" s="43" t="s">
        <v>37</v>
      </c>
      <c r="F35" s="42">
        <v>1739.394609860828</v>
      </c>
      <c r="G35" s="44">
        <f t="shared" si="3"/>
        <v>19.34824051</v>
      </c>
      <c r="H35" s="44">
        <f t="shared" si="4"/>
        <v>161.8855385</v>
      </c>
      <c r="I35" s="44">
        <f t="shared" si="5"/>
        <v>100.2910097</v>
      </c>
      <c r="J35" s="45">
        <v>0.255</v>
      </c>
      <c r="K35" s="46" t="str">
        <f t="shared" si="15"/>
        <v>#REF!</v>
      </c>
      <c r="L35" s="31" t="str">
        <f t="shared" si="16"/>
        <v>#REF!</v>
      </c>
      <c r="M35" s="46"/>
      <c r="N35" s="46">
        <f t="shared" si="6"/>
        <v>50.14550487</v>
      </c>
      <c r="O35" s="32">
        <f>VLOOKUP(A35,Static!$A$2:$L$68,11,0)</f>
        <v>22472.64</v>
      </c>
      <c r="P35" s="32">
        <v>969.408</v>
      </c>
      <c r="Q35" s="47">
        <v>140804.914</v>
      </c>
      <c r="R35" s="48">
        <v>841.8047999999999</v>
      </c>
      <c r="S35" s="35">
        <f>VLOOKUP(A35,Static!$A$3:$M$69,13,0)</f>
        <v>22472.64</v>
      </c>
      <c r="T35" s="36">
        <v>7490.88</v>
      </c>
      <c r="U35" s="49">
        <f t="shared" si="7"/>
        <v>167.2655157</v>
      </c>
      <c r="V35" s="49" t="str">
        <f t="shared" si="8"/>
        <v>#REF!</v>
      </c>
      <c r="W35" s="47" t="str">
        <f t="shared" si="9"/>
        <v>#REF!</v>
      </c>
      <c r="X35" s="50">
        <v>74385.4496</v>
      </c>
      <c r="Y35" s="50">
        <v>18412.24</v>
      </c>
      <c r="Z35" s="50">
        <f t="shared" si="10"/>
        <v>92797.6896</v>
      </c>
      <c r="AA35" s="47">
        <v>0.0052734292196145215</v>
      </c>
      <c r="AB35" s="51">
        <f t="shared" si="11"/>
        <v>92797.69487</v>
      </c>
      <c r="AC35" s="49">
        <f t="shared" si="12"/>
        <v>110.2365951</v>
      </c>
      <c r="AD35" s="52">
        <f t="shared" si="13"/>
        <v>191744.9393</v>
      </c>
      <c r="AE35" s="53">
        <f t="shared" si="21"/>
        <v>48894.95952</v>
      </c>
      <c r="AF35" s="41">
        <f>VLOOKUP(B35,'Check Dimensoins'!$B$2:$C$141,2,0)</f>
        <v>40</v>
      </c>
      <c r="AG35" s="54">
        <v>64.0</v>
      </c>
      <c r="AH35" s="54">
        <v>60.0</v>
      </c>
      <c r="AI35" s="54">
        <v>89.0</v>
      </c>
      <c r="AJ35" s="54">
        <v>40.0</v>
      </c>
      <c r="AK35" s="54"/>
      <c r="AL35" s="54"/>
      <c r="AM35" s="54"/>
      <c r="AN35" s="54"/>
      <c r="AO35" s="54"/>
    </row>
    <row r="36">
      <c r="A36" s="42">
        <v>14.0</v>
      </c>
      <c r="B36" s="42">
        <v>1811032.0</v>
      </c>
      <c r="C36" s="43" t="s">
        <v>39</v>
      </c>
      <c r="D36" s="43" t="s">
        <v>35</v>
      </c>
      <c r="E36" s="43" t="s">
        <v>37</v>
      </c>
      <c r="F36" s="42">
        <v>820.1406819861892</v>
      </c>
      <c r="G36" s="44">
        <f t="shared" si="3"/>
        <v>157.9667378</v>
      </c>
      <c r="H36" s="44">
        <f t="shared" si="4"/>
        <v>1321.697981</v>
      </c>
      <c r="I36" s="44">
        <f t="shared" si="5"/>
        <v>818.8157282</v>
      </c>
      <c r="J36" s="45">
        <v>0.255</v>
      </c>
      <c r="K36" s="46" t="str">
        <f t="shared" si="15"/>
        <v>#REF!</v>
      </c>
      <c r="L36" s="31" t="str">
        <f t="shared" si="16"/>
        <v>#REF!</v>
      </c>
      <c r="M36" s="46"/>
      <c r="N36" s="46">
        <f t="shared" si="6"/>
        <v>409.4078641</v>
      </c>
      <c r="O36" s="32">
        <f>VLOOKUP(A36,Static!$A$2:$L$68,11,0)</f>
        <v>22472.64</v>
      </c>
      <c r="P36" s="32">
        <v>969.408</v>
      </c>
      <c r="Q36" s="47">
        <v>558524.868</v>
      </c>
      <c r="R36" s="48">
        <v>6872.8295</v>
      </c>
      <c r="S36" s="35">
        <f>VLOOKUP(A36,Static!$A$3:$M$69,13,0)</f>
        <v>22472.64</v>
      </c>
      <c r="T36" s="36">
        <v>7490.88</v>
      </c>
      <c r="U36" s="49">
        <f t="shared" si="7"/>
        <v>81.2656371</v>
      </c>
      <c r="V36" s="49" t="str">
        <f t="shared" si="8"/>
        <v>#REF!</v>
      </c>
      <c r="W36" s="47" t="str">
        <f t="shared" si="9"/>
        <v>#REF!</v>
      </c>
      <c r="X36" s="50">
        <v>289528.50960000005</v>
      </c>
      <c r="Y36" s="50">
        <v>74575.5252</v>
      </c>
      <c r="Z36" s="50">
        <f t="shared" si="10"/>
        <v>364104.0348</v>
      </c>
      <c r="AA36" s="47">
        <v>0.02069099849759473</v>
      </c>
      <c r="AB36" s="51">
        <f t="shared" si="11"/>
        <v>364104.0555</v>
      </c>
      <c r="AC36" s="49">
        <f t="shared" si="12"/>
        <v>52.97731531</v>
      </c>
      <c r="AD36" s="52">
        <f t="shared" si="13"/>
        <v>43448.85151</v>
      </c>
      <c r="AE36" s="53">
        <f t="shared" si="21"/>
        <v>11079.45713</v>
      </c>
      <c r="AF36" s="41">
        <f>VLOOKUP(B36,'Check Dimensoins'!$B$2:$C$141,2,0)</f>
        <v>41</v>
      </c>
      <c r="AG36" s="54">
        <v>64.0</v>
      </c>
      <c r="AH36" s="54">
        <v>60.0</v>
      </c>
      <c r="AI36" s="54">
        <v>89.0</v>
      </c>
      <c r="AJ36" s="54">
        <v>41.0</v>
      </c>
      <c r="AK36" s="54"/>
      <c r="AL36" s="54"/>
      <c r="AM36" s="54"/>
      <c r="AN36" s="54"/>
      <c r="AO36" s="54"/>
    </row>
    <row r="37">
      <c r="A37" s="27">
        <v>15.0</v>
      </c>
      <c r="B37" s="27">
        <v>1811027.0</v>
      </c>
      <c r="C37" s="28" t="s">
        <v>39</v>
      </c>
      <c r="D37" s="28" t="s">
        <v>35</v>
      </c>
      <c r="E37" s="28" t="s">
        <v>38</v>
      </c>
      <c r="F37" s="27">
        <v>42.53336693181817</v>
      </c>
      <c r="G37" s="29">
        <f t="shared" si="3"/>
        <v>36.81609467</v>
      </c>
      <c r="H37" s="29">
        <f t="shared" si="4"/>
        <v>308.038</v>
      </c>
      <c r="I37" s="29">
        <f t="shared" si="5"/>
        <v>190.8350947</v>
      </c>
      <c r="J37" s="30">
        <v>0.245</v>
      </c>
      <c r="K37" s="31" t="str">
        <f t="shared" si="15"/>
        <v>#REF!</v>
      </c>
      <c r="L37" s="31" t="str">
        <f t="shared" si="16"/>
        <v>#REF!</v>
      </c>
      <c r="M37" s="31"/>
      <c r="N37" s="31">
        <f t="shared" si="6"/>
        <v>76.33403787</v>
      </c>
      <c r="O37" s="32">
        <f>VLOOKUP(A37,Static!$A$2:$L$68,12,0)</f>
        <v>10222.848</v>
      </c>
      <c r="P37" s="32">
        <v>705.0240000000001</v>
      </c>
      <c r="Q37" s="33">
        <v>123497.78100000002</v>
      </c>
      <c r="R37" s="34">
        <v>1601.7975999999999</v>
      </c>
      <c r="S37" s="35">
        <f>VLOOKUP(A37,Static!$A$3:$M$69,13,0)</f>
        <v>10222.848</v>
      </c>
      <c r="T37" s="36">
        <v>5111.424000000001</v>
      </c>
      <c r="U37" s="36">
        <f t="shared" si="7"/>
        <v>77.09949185</v>
      </c>
      <c r="V37" s="36" t="str">
        <f t="shared" si="8"/>
        <v>#REF!</v>
      </c>
      <c r="W37" s="33" t="str">
        <f t="shared" si="9"/>
        <v>#REF!</v>
      </c>
      <c r="X37" s="37">
        <v>75693.44640000002</v>
      </c>
      <c r="Y37" s="37">
        <v>18377.495400000003</v>
      </c>
      <c r="Z37" s="37">
        <f t="shared" si="10"/>
        <v>94070.9418</v>
      </c>
      <c r="AA37" s="33">
        <v>0.005345784526997287</v>
      </c>
      <c r="AB37" s="38">
        <f t="shared" si="11"/>
        <v>94070.94715</v>
      </c>
      <c r="AC37" s="36">
        <f t="shared" si="12"/>
        <v>58.72836065</v>
      </c>
      <c r="AD37" s="39">
        <f t="shared" si="13"/>
        <v>2497.914913</v>
      </c>
      <c r="AE37" s="40">
        <f t="shared" ref="AE37:AE44" si="22">AD37*0.245</f>
        <v>611.9891537</v>
      </c>
      <c r="AF37" s="41">
        <f>VLOOKUP(B37,'Check Dimensoins'!$B$2:$C$141,2,0)</f>
        <v>40</v>
      </c>
      <c r="AG37" s="41">
        <v>64.0</v>
      </c>
      <c r="AH37" s="41">
        <v>60.0</v>
      </c>
      <c r="AI37" s="41">
        <v>89.0</v>
      </c>
      <c r="AJ37" s="41">
        <v>40.0</v>
      </c>
      <c r="AK37" s="41"/>
      <c r="AL37" s="41"/>
      <c r="AM37" s="41"/>
      <c r="AN37" s="41"/>
      <c r="AO37" s="41"/>
    </row>
    <row r="38">
      <c r="A38" s="27">
        <v>15.0</v>
      </c>
      <c r="B38" s="27">
        <v>1811028.0</v>
      </c>
      <c r="C38" s="28" t="s">
        <v>39</v>
      </c>
      <c r="D38" s="28" t="s">
        <v>35</v>
      </c>
      <c r="E38" s="28" t="s">
        <v>38</v>
      </c>
      <c r="F38" s="27">
        <v>128.26002185537473</v>
      </c>
      <c r="G38" s="29">
        <f t="shared" si="3"/>
        <v>31.27051328</v>
      </c>
      <c r="H38" s="29">
        <f t="shared" si="4"/>
        <v>261.6384615</v>
      </c>
      <c r="I38" s="29">
        <f t="shared" si="5"/>
        <v>162.089744</v>
      </c>
      <c r="J38" s="30">
        <v>0.245</v>
      </c>
      <c r="K38" s="31" t="str">
        <f t="shared" si="15"/>
        <v>#REF!</v>
      </c>
      <c r="L38" s="31" t="str">
        <f t="shared" si="16"/>
        <v>#REF!</v>
      </c>
      <c r="M38" s="31"/>
      <c r="N38" s="31">
        <f t="shared" si="6"/>
        <v>64.83589762</v>
      </c>
      <c r="O38" s="32">
        <f>VLOOKUP(A38,Static!$A$2:$L$68,12,0)</f>
        <v>10222.848</v>
      </c>
      <c r="P38" s="32">
        <v>705.0240000000001</v>
      </c>
      <c r="Q38" s="33">
        <v>136417.73200000002</v>
      </c>
      <c r="R38" s="34">
        <v>1360.52</v>
      </c>
      <c r="S38" s="35">
        <f>VLOOKUP(A38,Static!$A$3:$M$69,13,0)</f>
        <v>10222.848</v>
      </c>
      <c r="T38" s="36">
        <v>5111.424000000001</v>
      </c>
      <c r="U38" s="36">
        <f t="shared" si="7"/>
        <v>100.2688178</v>
      </c>
      <c r="V38" s="36" t="str">
        <f t="shared" si="8"/>
        <v>#REF!</v>
      </c>
      <c r="W38" s="33" t="str">
        <f t="shared" si="9"/>
        <v>#REF!</v>
      </c>
      <c r="X38" s="37">
        <v>82303.76000000001</v>
      </c>
      <c r="Y38" s="37">
        <v>20164.4212</v>
      </c>
      <c r="Z38" s="37">
        <f t="shared" si="10"/>
        <v>102468.1812</v>
      </c>
      <c r="AA38" s="33">
        <v>0.005822975799828914</v>
      </c>
      <c r="AB38" s="38">
        <f t="shared" si="11"/>
        <v>102468.187</v>
      </c>
      <c r="AC38" s="36">
        <f t="shared" si="12"/>
        <v>75.31545808</v>
      </c>
      <c r="AD38" s="39">
        <f t="shared" si="13"/>
        <v>9659.962299</v>
      </c>
      <c r="AE38" s="40">
        <f t="shared" si="22"/>
        <v>2366.690763</v>
      </c>
      <c r="AF38" s="41">
        <f>VLOOKUP(B38,'Check Dimensoins'!$B$2:$C$141,2,0)</f>
        <v>41</v>
      </c>
      <c r="AG38" s="41">
        <v>64.0</v>
      </c>
      <c r="AH38" s="41">
        <v>60.0</v>
      </c>
      <c r="AI38" s="41">
        <v>89.0</v>
      </c>
      <c r="AJ38" s="41">
        <v>41.0</v>
      </c>
      <c r="AK38" s="41"/>
      <c r="AL38" s="41"/>
      <c r="AM38" s="41"/>
      <c r="AN38" s="41"/>
      <c r="AO38" s="41"/>
    </row>
    <row r="39">
      <c r="A39" s="27">
        <v>16.0</v>
      </c>
      <c r="B39" s="27">
        <v>1811025.0</v>
      </c>
      <c r="C39" s="28" t="s">
        <v>39</v>
      </c>
      <c r="D39" s="28" t="s">
        <v>35</v>
      </c>
      <c r="E39" s="28" t="s">
        <v>38</v>
      </c>
      <c r="F39" s="27">
        <v>175.85012550992505</v>
      </c>
      <c r="G39" s="29">
        <f t="shared" si="3"/>
        <v>1.993625082</v>
      </c>
      <c r="H39" s="29">
        <f t="shared" si="4"/>
        <v>16.68053846</v>
      </c>
      <c r="I39" s="29">
        <f t="shared" si="5"/>
        <v>10.33389431</v>
      </c>
      <c r="J39" s="30">
        <v>0.245</v>
      </c>
      <c r="K39" s="31" t="str">
        <f t="shared" si="15"/>
        <v>#REF!</v>
      </c>
      <c r="L39" s="31" t="str">
        <f t="shared" si="16"/>
        <v>#REF!</v>
      </c>
      <c r="M39" s="31"/>
      <c r="N39" s="31">
        <f t="shared" si="6"/>
        <v>4.133557725</v>
      </c>
      <c r="O39" s="32">
        <f>VLOOKUP(A39,Static!$A$2:$L$68,12,0)</f>
        <v>8460.288</v>
      </c>
      <c r="P39" s="32">
        <v>528.768</v>
      </c>
      <c r="Q39" s="33">
        <v>5603.818</v>
      </c>
      <c r="R39" s="34">
        <v>86.7388</v>
      </c>
      <c r="S39" s="35">
        <f>VLOOKUP(A39,Static!$A$3:$M$69,13,0)</f>
        <v>8460.288</v>
      </c>
      <c r="T39" s="36">
        <v>4230.144</v>
      </c>
      <c r="U39" s="36">
        <f t="shared" si="7"/>
        <v>64.60566667</v>
      </c>
      <c r="V39" s="36" t="str">
        <f t="shared" si="8"/>
        <v>#REF!</v>
      </c>
      <c r="W39" s="33" t="str">
        <f t="shared" si="9"/>
        <v>#REF!</v>
      </c>
      <c r="X39" s="37">
        <v>2094.1008000000006</v>
      </c>
      <c r="Y39" s="37">
        <v>502.9948000000001</v>
      </c>
      <c r="Z39" s="37">
        <f t="shared" si="10"/>
        <v>2597.0956</v>
      </c>
      <c r="AA39" s="33">
        <v>1.4758556901800613E-4</v>
      </c>
      <c r="AB39" s="38">
        <f t="shared" si="11"/>
        <v>2597.095748</v>
      </c>
      <c r="AC39" s="36">
        <f t="shared" si="12"/>
        <v>29.9415688</v>
      </c>
      <c r="AD39" s="39">
        <f t="shared" si="13"/>
        <v>5265.228631</v>
      </c>
      <c r="AE39" s="40">
        <f t="shared" si="22"/>
        <v>1289.981015</v>
      </c>
      <c r="AF39" s="41">
        <f>VLOOKUP(B39,'Check Dimensoins'!$B$2:$C$141,2,0)</f>
        <v>37</v>
      </c>
      <c r="AG39" s="41">
        <v>64.0</v>
      </c>
      <c r="AH39" s="41">
        <v>60.0</v>
      </c>
      <c r="AI39" s="41">
        <v>89.0</v>
      </c>
      <c r="AJ39" s="41">
        <v>37.0</v>
      </c>
      <c r="AK39" s="41"/>
      <c r="AL39" s="41"/>
      <c r="AM39" s="41"/>
      <c r="AN39" s="41"/>
      <c r="AO39" s="41"/>
    </row>
    <row r="40">
      <c r="A40" s="27">
        <v>16.0</v>
      </c>
      <c r="B40" s="27">
        <v>1811026.0</v>
      </c>
      <c r="C40" s="28" t="s">
        <v>39</v>
      </c>
      <c r="D40" s="28" t="s">
        <v>35</v>
      </c>
      <c r="E40" s="28" t="s">
        <v>38</v>
      </c>
      <c r="F40" s="27">
        <v>180.88008239242816</v>
      </c>
      <c r="G40" s="29">
        <f t="shared" si="3"/>
        <v>54.77534261</v>
      </c>
      <c r="H40" s="29">
        <f t="shared" si="4"/>
        <v>458.3019231</v>
      </c>
      <c r="I40" s="29">
        <f t="shared" si="5"/>
        <v>283.9263041</v>
      </c>
      <c r="J40" s="30">
        <v>0.245</v>
      </c>
      <c r="K40" s="31" t="str">
        <f t="shared" si="15"/>
        <v>#REF!</v>
      </c>
      <c r="L40" s="31" t="str">
        <f t="shared" si="16"/>
        <v>#REF!</v>
      </c>
      <c r="M40" s="31"/>
      <c r="N40" s="31">
        <f t="shared" si="6"/>
        <v>113.5705217</v>
      </c>
      <c r="O40" s="32">
        <f>VLOOKUP(A40,Static!$A$2:$L$68,12,0)</f>
        <v>8460.288</v>
      </c>
      <c r="P40" s="32">
        <v>528.768</v>
      </c>
      <c r="Q40" s="33">
        <v>135997.38900000002</v>
      </c>
      <c r="R40" s="34">
        <v>2383.1699999999996</v>
      </c>
      <c r="S40" s="35">
        <f>VLOOKUP(A40,Static!$A$3:$M$69,13,0)</f>
        <v>8460.288</v>
      </c>
      <c r="T40" s="36">
        <v>4230.144</v>
      </c>
      <c r="U40" s="36">
        <f t="shared" si="7"/>
        <v>57.06575234</v>
      </c>
      <c r="V40" s="36" t="str">
        <f t="shared" si="8"/>
        <v>#REF!</v>
      </c>
      <c r="W40" s="33" t="str">
        <f t="shared" si="9"/>
        <v>#REF!</v>
      </c>
      <c r="X40" s="37">
        <v>94084.452</v>
      </c>
      <c r="Y40" s="37">
        <v>21729.0282</v>
      </c>
      <c r="Z40" s="37">
        <f t="shared" si="10"/>
        <v>115813.4802</v>
      </c>
      <c r="AA40" s="33">
        <v>0.00658135125070967</v>
      </c>
      <c r="AB40" s="38">
        <f t="shared" si="11"/>
        <v>115813.4868</v>
      </c>
      <c r="AC40" s="36">
        <f t="shared" si="12"/>
        <v>48.59640176</v>
      </c>
      <c r="AD40" s="39">
        <f t="shared" si="13"/>
        <v>8790.121154</v>
      </c>
      <c r="AE40" s="40">
        <f t="shared" si="22"/>
        <v>2153.579683</v>
      </c>
      <c r="AF40" s="41">
        <f>VLOOKUP(B40,'Check Dimensoins'!$B$2:$C$141,2,0)</f>
        <v>39</v>
      </c>
      <c r="AG40" s="41">
        <v>64.0</v>
      </c>
      <c r="AH40" s="41">
        <v>60.0</v>
      </c>
      <c r="AI40" s="41">
        <v>89.0</v>
      </c>
      <c r="AJ40" s="41">
        <v>39.0</v>
      </c>
      <c r="AK40" s="41"/>
      <c r="AL40" s="41"/>
      <c r="AM40" s="41"/>
      <c r="AN40" s="41"/>
      <c r="AO40" s="41"/>
    </row>
    <row r="41">
      <c r="A41" s="42">
        <v>17.0</v>
      </c>
      <c r="B41" s="42">
        <v>1811034.0</v>
      </c>
      <c r="C41" s="43" t="s">
        <v>39</v>
      </c>
      <c r="D41" s="43" t="s">
        <v>35</v>
      </c>
      <c r="E41" s="43" t="s">
        <v>38</v>
      </c>
      <c r="F41" s="42">
        <v>1221.8008431001654</v>
      </c>
      <c r="G41" s="44">
        <f t="shared" si="3"/>
        <v>59.32956562</v>
      </c>
      <c r="H41" s="44">
        <f t="shared" si="4"/>
        <v>496.4068269</v>
      </c>
      <c r="I41" s="44">
        <f t="shared" si="5"/>
        <v>307.5329791</v>
      </c>
      <c r="J41" s="45">
        <v>0.245</v>
      </c>
      <c r="K41" s="46" t="str">
        <f t="shared" si="15"/>
        <v>#REF!</v>
      </c>
      <c r="L41" s="31" t="str">
        <f t="shared" si="16"/>
        <v>#REF!</v>
      </c>
      <c r="M41" s="46"/>
      <c r="N41" s="46">
        <f t="shared" si="6"/>
        <v>123.0131916</v>
      </c>
      <c r="O41" s="32">
        <f>VLOOKUP(A41,Static!$A$2:$L$68,12,0)</f>
        <v>20445.696</v>
      </c>
      <c r="P41" s="32">
        <v>822.5280000000001</v>
      </c>
      <c r="Q41" s="47">
        <v>279465.88800000004</v>
      </c>
      <c r="R41" s="48">
        <v>2581.3154999999997</v>
      </c>
      <c r="S41" s="35">
        <f>VLOOKUP(A41,Static!$A$3:$M$69,13,0)</f>
        <v>20445.696</v>
      </c>
      <c r="T41" s="36">
        <v>6815.232000000001</v>
      </c>
      <c r="U41" s="49">
        <f t="shared" si="7"/>
        <v>108.2649091</v>
      </c>
      <c r="V41" s="49" t="str">
        <f t="shared" si="8"/>
        <v>#REF!</v>
      </c>
      <c r="W41" s="47" t="str">
        <f t="shared" si="9"/>
        <v>#REF!</v>
      </c>
      <c r="X41" s="50">
        <v>69188.6272</v>
      </c>
      <c r="Y41" s="50">
        <v>17297.1568</v>
      </c>
      <c r="Z41" s="50">
        <f t="shared" si="10"/>
        <v>86485.784</v>
      </c>
      <c r="AA41" s="47">
        <v>0.00491474154575148</v>
      </c>
      <c r="AB41" s="51">
        <f t="shared" si="11"/>
        <v>86485.78891</v>
      </c>
      <c r="AC41" s="49">
        <f t="shared" si="12"/>
        <v>33.50454019</v>
      </c>
      <c r="AD41" s="52">
        <f t="shared" si="13"/>
        <v>40935.87545</v>
      </c>
      <c r="AE41" s="53">
        <f t="shared" si="22"/>
        <v>10029.28949</v>
      </c>
      <c r="AF41" s="41">
        <f>VLOOKUP(B41,'Check Dimensoins'!$B$2:$C$141,2,0)</f>
        <v>39</v>
      </c>
      <c r="AG41" s="54">
        <v>64.0</v>
      </c>
      <c r="AH41" s="54">
        <v>60.0</v>
      </c>
      <c r="AI41" s="54">
        <v>89.0</v>
      </c>
      <c r="AJ41" s="54">
        <v>39.0</v>
      </c>
      <c r="AK41" s="54"/>
      <c r="AL41" s="54"/>
      <c r="AM41" s="54"/>
      <c r="AN41" s="54"/>
      <c r="AO41" s="54"/>
    </row>
    <row r="42">
      <c r="A42" s="42">
        <v>17.0</v>
      </c>
      <c r="B42" s="42">
        <v>1811035.0</v>
      </c>
      <c r="C42" s="43" t="s">
        <v>39</v>
      </c>
      <c r="D42" s="43" t="s">
        <v>35</v>
      </c>
      <c r="E42" s="43" t="s">
        <v>38</v>
      </c>
      <c r="F42" s="42">
        <v>1446.131995308619</v>
      </c>
      <c r="G42" s="44">
        <f t="shared" si="3"/>
        <v>76.63041861</v>
      </c>
      <c r="H42" s="44">
        <f t="shared" si="4"/>
        <v>641.162</v>
      </c>
      <c r="I42" s="44">
        <f t="shared" si="5"/>
        <v>397.2114186</v>
      </c>
      <c r="J42" s="45">
        <v>0.245</v>
      </c>
      <c r="K42" s="46" t="str">
        <f t="shared" si="15"/>
        <v>#REF!</v>
      </c>
      <c r="L42" s="31" t="str">
        <f t="shared" si="16"/>
        <v>#REF!</v>
      </c>
      <c r="M42" s="46"/>
      <c r="N42" s="46">
        <f t="shared" si="6"/>
        <v>158.8845674</v>
      </c>
      <c r="O42" s="32">
        <f>VLOOKUP(A42,Static!$A$2:$L$68,12,0)</f>
        <v>20445.696</v>
      </c>
      <c r="P42" s="32">
        <v>822.5280000000001</v>
      </c>
      <c r="Q42" s="47">
        <v>158129.74099999998</v>
      </c>
      <c r="R42" s="48">
        <v>3334.0423999999994</v>
      </c>
      <c r="S42" s="35">
        <f>VLOOKUP(A42,Static!$A$3:$M$69,13,0)</f>
        <v>20445.696</v>
      </c>
      <c r="T42" s="36">
        <v>6815.232000000001</v>
      </c>
      <c r="U42" s="49">
        <f t="shared" si="7"/>
        <v>47.42883324</v>
      </c>
      <c r="V42" s="49" t="str">
        <f t="shared" si="8"/>
        <v>#REF!</v>
      </c>
      <c r="W42" s="47" t="str">
        <f t="shared" si="9"/>
        <v>#REF!</v>
      </c>
      <c r="X42" s="50">
        <v>78126.25920000001</v>
      </c>
      <c r="Y42" s="50">
        <v>20752.287600000003</v>
      </c>
      <c r="Z42" s="50">
        <f t="shared" si="10"/>
        <v>98878.5468</v>
      </c>
      <c r="AA42" s="47">
        <v>0.005618987068920969</v>
      </c>
      <c r="AB42" s="51">
        <f t="shared" si="11"/>
        <v>98878.55242</v>
      </c>
      <c r="AC42" s="49">
        <f t="shared" si="12"/>
        <v>29.65725703</v>
      </c>
      <c r="AD42" s="52">
        <f t="shared" si="13"/>
        <v>42888.30829</v>
      </c>
      <c r="AE42" s="53">
        <f t="shared" si="22"/>
        <v>10507.63553</v>
      </c>
      <c r="AF42" s="41">
        <f>VLOOKUP(B42,'Check Dimensoins'!$B$2:$C$141,2,0)</f>
        <v>40</v>
      </c>
      <c r="AG42" s="54">
        <v>64.0</v>
      </c>
      <c r="AH42" s="54">
        <v>60.0</v>
      </c>
      <c r="AI42" s="54">
        <v>89.0</v>
      </c>
      <c r="AJ42" s="54">
        <v>40.0</v>
      </c>
      <c r="AK42" s="54"/>
      <c r="AL42" s="54"/>
      <c r="AM42" s="54"/>
      <c r="AN42" s="54"/>
      <c r="AO42" s="54"/>
    </row>
    <row r="43">
      <c r="A43" s="42">
        <v>17.0</v>
      </c>
      <c r="B43" s="42">
        <v>1811036.0</v>
      </c>
      <c r="C43" s="43" t="s">
        <v>39</v>
      </c>
      <c r="D43" s="43" t="s">
        <v>35</v>
      </c>
      <c r="E43" s="43" t="s">
        <v>38</v>
      </c>
      <c r="F43" s="42">
        <v>2226.489117292563</v>
      </c>
      <c r="G43" s="44">
        <f t="shared" si="3"/>
        <v>1.51158129</v>
      </c>
      <c r="H43" s="44">
        <f t="shared" si="4"/>
        <v>12.64730769</v>
      </c>
      <c r="I43" s="44">
        <f t="shared" si="5"/>
        <v>7.835235136</v>
      </c>
      <c r="J43" s="45">
        <v>0.245</v>
      </c>
      <c r="K43" s="46" t="str">
        <f t="shared" si="15"/>
        <v>#REF!</v>
      </c>
      <c r="L43" s="31" t="str">
        <f t="shared" si="16"/>
        <v>#REF!</v>
      </c>
      <c r="M43" s="46"/>
      <c r="N43" s="46">
        <f t="shared" si="6"/>
        <v>3.134094054</v>
      </c>
      <c r="O43" s="32">
        <f>VLOOKUP(A43,Static!$A$2:$L$68,12,0)</f>
        <v>20445.696</v>
      </c>
      <c r="P43" s="32">
        <v>822.5280000000001</v>
      </c>
      <c r="Q43" s="47">
        <v>2862.7439999999997</v>
      </c>
      <c r="R43" s="48">
        <v>65.76599999999999</v>
      </c>
      <c r="S43" s="35">
        <f>VLOOKUP(A43,Static!$A$3:$M$69,13,0)</f>
        <v>20445.696</v>
      </c>
      <c r="T43" s="36">
        <v>6815.232000000001</v>
      </c>
      <c r="U43" s="49">
        <f t="shared" si="7"/>
        <v>43.52924003</v>
      </c>
      <c r="V43" s="49" t="str">
        <f t="shared" si="8"/>
        <v>#REF!</v>
      </c>
      <c r="W43" s="47" t="str">
        <f t="shared" si="9"/>
        <v>#REF!</v>
      </c>
      <c r="X43" s="50">
        <v>1721.2800000000004</v>
      </c>
      <c r="Y43" s="50">
        <v>438.9264000000001</v>
      </c>
      <c r="Z43" s="50">
        <f t="shared" si="10"/>
        <v>2160.2064</v>
      </c>
      <c r="AA43" s="47">
        <v>1.2275839624091564E-4</v>
      </c>
      <c r="AB43" s="51">
        <f t="shared" si="11"/>
        <v>2160.206523</v>
      </c>
      <c r="AC43" s="49">
        <f t="shared" si="12"/>
        <v>32.84685891</v>
      </c>
      <c r="AD43" s="52">
        <f t="shared" si="13"/>
        <v>73133.17389</v>
      </c>
      <c r="AE43" s="53">
        <f t="shared" si="22"/>
        <v>17917.6276</v>
      </c>
      <c r="AF43" s="41">
        <f>VLOOKUP(B43,'Check Dimensoins'!$B$2:$C$141,2,0)</f>
        <v>41</v>
      </c>
      <c r="AG43" s="54">
        <v>64.0</v>
      </c>
      <c r="AH43" s="54">
        <v>60.0</v>
      </c>
      <c r="AI43" s="54">
        <v>89.0</v>
      </c>
      <c r="AJ43" s="54">
        <v>41.0</v>
      </c>
      <c r="AK43" s="54"/>
      <c r="AL43" s="54"/>
      <c r="AM43" s="54"/>
      <c r="AN43" s="54"/>
      <c r="AO43" s="54"/>
    </row>
    <row r="44">
      <c r="A44" s="55">
        <v>18.0</v>
      </c>
      <c r="B44" s="55">
        <v>1811033.0</v>
      </c>
      <c r="C44" s="56" t="s">
        <v>39</v>
      </c>
      <c r="D44" s="56" t="s">
        <v>35</v>
      </c>
      <c r="E44" s="56" t="s">
        <v>38</v>
      </c>
      <c r="F44" s="55">
        <v>2082.740211723956</v>
      </c>
      <c r="G44" s="57">
        <f t="shared" si="3"/>
        <v>691.2601487</v>
      </c>
      <c r="H44" s="57">
        <f t="shared" si="4"/>
        <v>5783.731154</v>
      </c>
      <c r="I44" s="57">
        <f t="shared" si="5"/>
        <v>3583.125726</v>
      </c>
      <c r="J44" s="58">
        <v>0.245</v>
      </c>
      <c r="K44" s="59" t="str">
        <f t="shared" si="15"/>
        <v>#REF!</v>
      </c>
      <c r="L44" s="31" t="str">
        <f t="shared" si="16"/>
        <v>#REF!</v>
      </c>
      <c r="M44" s="59"/>
      <c r="N44" s="59">
        <f t="shared" si="6"/>
        <v>1433.25029</v>
      </c>
      <c r="O44" s="32">
        <f>VLOOKUP(A44,Static!$A$2:$L$68,12,0)</f>
        <v>102228.48</v>
      </c>
      <c r="P44" s="32">
        <v>12337.920000000002</v>
      </c>
      <c r="Q44" s="60">
        <v>1279699.296</v>
      </c>
      <c r="R44" s="61">
        <v>30075.402</v>
      </c>
      <c r="S44" s="35">
        <f>VLOOKUP(A44,Static!$A$3:$M$69,13,0)</f>
        <v>102228.48</v>
      </c>
      <c r="T44" s="36">
        <v>102228.48000000001</v>
      </c>
      <c r="U44" s="62">
        <f t="shared" si="7"/>
        <v>42.54969879</v>
      </c>
      <c r="V44" s="62" t="str">
        <f t="shared" si="8"/>
        <v>#REF!</v>
      </c>
      <c r="W44" s="60" t="str">
        <f t="shared" si="9"/>
        <v>#REF!</v>
      </c>
      <c r="X44" s="63">
        <v>727125.52</v>
      </c>
      <c r="Y44" s="63">
        <v>185417.0076</v>
      </c>
      <c r="Z44" s="63">
        <f t="shared" si="10"/>
        <v>912542.5276</v>
      </c>
      <c r="AA44" s="60">
        <v>0.051857200862754346</v>
      </c>
      <c r="AB44" s="64">
        <f t="shared" si="11"/>
        <v>912542.5795</v>
      </c>
      <c r="AC44" s="62">
        <f t="shared" si="12"/>
        <v>30.34182484</v>
      </c>
      <c r="AD44" s="65">
        <f t="shared" si="13"/>
        <v>63194.13869</v>
      </c>
      <c r="AE44" s="66">
        <f t="shared" si="22"/>
        <v>15482.56398</v>
      </c>
      <c r="AF44" s="41">
        <f>VLOOKUP(B44,'Check Dimensoins'!$B$2:$C$141,2,0)</f>
        <v>37</v>
      </c>
      <c r="AG44" s="67">
        <v>64.0</v>
      </c>
      <c r="AH44" s="67">
        <v>60.0</v>
      </c>
      <c r="AI44" s="67">
        <v>89.0</v>
      </c>
      <c r="AJ44" s="67">
        <v>37.0</v>
      </c>
      <c r="AK44" s="67"/>
      <c r="AL44" s="67"/>
      <c r="AM44" s="67"/>
      <c r="AN44" s="67"/>
      <c r="AO44" s="67"/>
    </row>
    <row r="45">
      <c r="A45" s="55">
        <v>19.0</v>
      </c>
      <c r="B45" s="55">
        <v>1811021.0</v>
      </c>
      <c r="C45" s="56" t="s">
        <v>39</v>
      </c>
      <c r="D45" s="56" t="s">
        <v>35</v>
      </c>
      <c r="E45" s="56" t="s">
        <v>36</v>
      </c>
      <c r="F45" s="55">
        <v>35.26860192897196</v>
      </c>
      <c r="G45" s="57">
        <f t="shared" si="3"/>
        <v>58.89764814</v>
      </c>
      <c r="H45" s="57">
        <f t="shared" si="4"/>
        <v>492.793</v>
      </c>
      <c r="I45" s="57">
        <f t="shared" si="5"/>
        <v>305.2941481</v>
      </c>
      <c r="J45" s="58">
        <v>0.275</v>
      </c>
      <c r="K45" s="59" t="str">
        <f t="shared" si="15"/>
        <v>#REF!</v>
      </c>
      <c r="L45" s="31" t="str">
        <f t="shared" si="16"/>
        <v>#REF!</v>
      </c>
      <c r="M45" s="59"/>
      <c r="N45" s="59">
        <f t="shared" si="6"/>
        <v>183.1764889</v>
      </c>
      <c r="O45" s="32">
        <f>VLOOKUP(A45,Static!$A$2:$L$68,10,0)</f>
        <v>4406.4</v>
      </c>
      <c r="P45" s="32">
        <v>528.768</v>
      </c>
      <c r="Q45" s="60">
        <v>346958.41599999997</v>
      </c>
      <c r="R45" s="61">
        <v>2562.5235999999995</v>
      </c>
      <c r="S45" s="35">
        <f>VLOOKUP(A45,Static!$A$3:$M$69,13,0)</f>
        <v>4406.4</v>
      </c>
      <c r="T45" s="36">
        <v>4406.400000000001</v>
      </c>
      <c r="U45" s="60">
        <f t="shared" si="7"/>
        <v>135.3971593</v>
      </c>
      <c r="V45" s="62" t="str">
        <f t="shared" si="8"/>
        <v>#REF!</v>
      </c>
      <c r="W45" s="60" t="str">
        <f t="shared" si="9"/>
        <v>#REF!</v>
      </c>
      <c r="X45" s="63">
        <v>187585.04160000003</v>
      </c>
      <c r="Y45" s="63">
        <v>46422.56080000001</v>
      </c>
      <c r="Z45" s="63">
        <f t="shared" si="10"/>
        <v>234007.6024</v>
      </c>
      <c r="AA45" s="60">
        <v>0.013297987626925759</v>
      </c>
      <c r="AB45" s="63">
        <f t="shared" si="11"/>
        <v>234007.6157</v>
      </c>
      <c r="AC45" s="60">
        <f t="shared" si="12"/>
        <v>91.31920412</v>
      </c>
      <c r="AD45" s="65">
        <f t="shared" si="13"/>
        <v>3220.700659</v>
      </c>
      <c r="AE45" s="66">
        <f t="shared" ref="AE45:AE46" si="23">AD45*0.275</f>
        <v>885.6926811</v>
      </c>
      <c r="AF45" s="41">
        <f>VLOOKUP(B45,'Check Dimensoins'!$B$2:$C$141,2,0)</f>
        <v>37</v>
      </c>
      <c r="AG45" s="55">
        <v>64.0</v>
      </c>
      <c r="AH45" s="55">
        <v>60.0</v>
      </c>
      <c r="AI45" s="55">
        <v>89.0</v>
      </c>
      <c r="AJ45" s="55">
        <v>37.0</v>
      </c>
      <c r="AK45" s="67"/>
      <c r="AL45" s="67"/>
      <c r="AM45" s="67"/>
      <c r="AN45" s="67"/>
      <c r="AO45" s="67"/>
    </row>
    <row r="46">
      <c r="A46" s="55">
        <v>20.0</v>
      </c>
      <c r="B46" s="55">
        <v>1811053.0</v>
      </c>
      <c r="C46" s="56" t="s">
        <v>40</v>
      </c>
      <c r="D46" s="56" t="s">
        <v>35</v>
      </c>
      <c r="E46" s="56" t="s">
        <v>36</v>
      </c>
      <c r="F46" s="55">
        <v>653.43404250078</v>
      </c>
      <c r="G46" s="57">
        <f t="shared" si="3"/>
        <v>78.65443115</v>
      </c>
      <c r="H46" s="57">
        <f t="shared" si="4"/>
        <v>658.0967885</v>
      </c>
      <c r="I46" s="57">
        <f t="shared" si="5"/>
        <v>407.7028254</v>
      </c>
      <c r="J46" s="58">
        <v>0.275</v>
      </c>
      <c r="K46" s="59" t="str">
        <f t="shared" si="15"/>
        <v>#REF!</v>
      </c>
      <c r="L46" s="31" t="str">
        <f t="shared" si="16"/>
        <v>#REF!</v>
      </c>
      <c r="M46" s="59"/>
      <c r="N46" s="59">
        <f t="shared" si="6"/>
        <v>244.6216952</v>
      </c>
      <c r="O46" s="32">
        <f>VLOOKUP(A46,Static!$A$2:$L$68,10,0)</f>
        <v>5816.448</v>
      </c>
      <c r="P46" s="32">
        <v>705.0240000000001</v>
      </c>
      <c r="Q46" s="60">
        <v>233078.466</v>
      </c>
      <c r="R46" s="61">
        <v>3422.1032999999998</v>
      </c>
      <c r="S46" s="35">
        <f>VLOOKUP(A46,Static!$A$3:$M$69,13,0)</f>
        <v>5816.448</v>
      </c>
      <c r="T46" s="36">
        <v>5816.448000000001</v>
      </c>
      <c r="U46" s="62">
        <f t="shared" si="7"/>
        <v>68.10971077</v>
      </c>
      <c r="V46" s="62" t="str">
        <f t="shared" si="8"/>
        <v>#REF!</v>
      </c>
      <c r="W46" s="60" t="str">
        <f t="shared" si="9"/>
        <v>#REF!</v>
      </c>
      <c r="X46" s="63">
        <v>66243.43440000001</v>
      </c>
      <c r="Y46" s="63">
        <v>17229.984200000003</v>
      </c>
      <c r="Z46" s="63">
        <f t="shared" si="10"/>
        <v>83473.4186</v>
      </c>
      <c r="AA46" s="60">
        <v>0.004743557373074451</v>
      </c>
      <c r="AB46" s="64">
        <f t="shared" si="11"/>
        <v>83473.42334</v>
      </c>
      <c r="AC46" s="62">
        <f t="shared" si="12"/>
        <v>24.39243238</v>
      </c>
      <c r="AD46" s="65">
        <f t="shared" si="13"/>
        <v>15938.8457</v>
      </c>
      <c r="AE46" s="66">
        <f t="shared" si="23"/>
        <v>4383.182567</v>
      </c>
      <c r="AF46" s="41">
        <f>VLOOKUP(B46,'Check Dimensoins'!$B$2:$C$141,2,0)</f>
        <v>52</v>
      </c>
      <c r="AG46" s="67">
        <v>66.0</v>
      </c>
      <c r="AH46" s="67">
        <v>58.0</v>
      </c>
      <c r="AI46" s="67">
        <v>95.0</v>
      </c>
      <c r="AJ46" s="67">
        <v>52.0</v>
      </c>
      <c r="AK46" s="67"/>
      <c r="AL46" s="67"/>
      <c r="AM46" s="67"/>
      <c r="AN46" s="67"/>
      <c r="AO46" s="67"/>
    </row>
    <row r="47">
      <c r="A47" s="55">
        <v>21.0</v>
      </c>
      <c r="B47" s="55">
        <v>1811055.0</v>
      </c>
      <c r="C47" s="56" t="s">
        <v>40</v>
      </c>
      <c r="D47" s="56" t="s">
        <v>35</v>
      </c>
      <c r="E47" s="56" t="s">
        <v>36</v>
      </c>
      <c r="F47" s="55">
        <v>82.32980372013851</v>
      </c>
      <c r="G47" s="57">
        <f t="shared" si="3"/>
        <v>29.27065487</v>
      </c>
      <c r="H47" s="57">
        <f t="shared" si="4"/>
        <v>244.9057692</v>
      </c>
      <c r="I47" s="57">
        <f t="shared" si="5"/>
        <v>151.7235395</v>
      </c>
      <c r="J47" s="58">
        <v>0.275</v>
      </c>
      <c r="K47" s="59" t="str">
        <f t="shared" si="15"/>
        <v>#REF!</v>
      </c>
      <c r="L47" s="31" t="str">
        <f t="shared" si="16"/>
        <v>#REF!</v>
      </c>
      <c r="M47" s="59"/>
      <c r="N47" s="59">
        <f t="shared" si="6"/>
        <v>91.03412369</v>
      </c>
      <c r="O47" s="32">
        <f>VLOOKUP(A47,Static!$A$2:$L$68,10,0)</f>
        <v>2291.328</v>
      </c>
      <c r="P47" s="32">
        <v>352.51200000000006</v>
      </c>
      <c r="Q47" s="55">
        <v>113112.36833333333</v>
      </c>
      <c r="R47" s="55">
        <v>1273.5099999999998</v>
      </c>
      <c r="S47" s="35">
        <f>VLOOKUP(A47,Static!$A$3:$M$69,13,0)</f>
        <v>2291.328</v>
      </c>
      <c r="T47" s="36">
        <v>2291.3280000000004</v>
      </c>
      <c r="U47" s="67">
        <v>29.606459923972157</v>
      </c>
      <c r="V47" s="62" t="str">
        <f t="shared" si="8"/>
        <v>#REF!</v>
      </c>
      <c r="W47" s="60" t="str">
        <f t="shared" si="9"/>
        <v>#REF!</v>
      </c>
      <c r="X47" s="55">
        <v>39217.84533333334</v>
      </c>
      <c r="Y47" s="55">
        <v>9615.914</v>
      </c>
      <c r="Z47" s="55">
        <v>48833.75933333334</v>
      </c>
      <c r="AA47" s="68">
        <v>14765.258420786979</v>
      </c>
      <c r="AB47" s="67">
        <v>63599.017754120316</v>
      </c>
      <c r="AC47" s="67">
        <v>16.64664791380262</v>
      </c>
      <c r="AD47" s="67">
        <v>4111.545766024869</v>
      </c>
      <c r="AE47" s="67">
        <v>1062.1493228897577</v>
      </c>
      <c r="AF47" s="41">
        <f>VLOOKUP(B47,'Check Dimensoins'!$B$2:$C$141,2,0)</f>
        <v>55</v>
      </c>
      <c r="AG47" s="67">
        <v>22.0</v>
      </c>
      <c r="AH47" s="67">
        <v>19.333333333333332</v>
      </c>
      <c r="AI47" s="67">
        <v>31.666666666666668</v>
      </c>
      <c r="AJ47" s="67">
        <v>18.333333333333332</v>
      </c>
      <c r="AK47" s="67"/>
      <c r="AL47" s="67"/>
      <c r="AM47" s="67"/>
      <c r="AN47" s="67"/>
      <c r="AO47" s="67"/>
    </row>
    <row r="48">
      <c r="A48" s="42">
        <v>22.0</v>
      </c>
      <c r="B48" s="42">
        <v>1811044.0</v>
      </c>
      <c r="C48" s="43" t="s">
        <v>40</v>
      </c>
      <c r="D48" s="43" t="s">
        <v>35</v>
      </c>
      <c r="E48" s="43" t="s">
        <v>36</v>
      </c>
      <c r="F48" s="42">
        <v>280.291865742115</v>
      </c>
      <c r="G48" s="44">
        <f t="shared" si="3"/>
        <v>152.8863183</v>
      </c>
      <c r="H48" s="44">
        <f t="shared" si="4"/>
        <v>1279.190423</v>
      </c>
      <c r="I48" s="44">
        <f t="shared" si="5"/>
        <v>792.4815298</v>
      </c>
      <c r="J48" s="45">
        <v>0.275</v>
      </c>
      <c r="K48" s="46" t="str">
        <f t="shared" si="15"/>
        <v>#REF!</v>
      </c>
      <c r="L48" s="31" t="str">
        <f t="shared" si="16"/>
        <v>#REF!</v>
      </c>
      <c r="M48" s="46"/>
      <c r="N48" s="46">
        <f t="shared" si="6"/>
        <v>475.4889179</v>
      </c>
      <c r="O48" s="32">
        <f>VLOOKUP(A48,Static!$A$2:$L$68,10,0)</f>
        <v>12514.176</v>
      </c>
      <c r="P48" s="32">
        <v>528.7680000000001</v>
      </c>
      <c r="Q48" s="47">
        <v>604891.248</v>
      </c>
      <c r="R48" s="48">
        <v>6651.7901999999995</v>
      </c>
      <c r="S48" s="35">
        <f>VLOOKUP(A48,Static!$A$3:$M$69,13,0)</f>
        <v>12514.176</v>
      </c>
      <c r="T48" s="36">
        <v>4171.392000000001</v>
      </c>
      <c r="U48" s="49">
        <f t="shared" ref="U48:U50" si="24">Q48/R48</f>
        <v>90.93660952</v>
      </c>
      <c r="V48" s="49" t="str">
        <f t="shared" si="8"/>
        <v>#REF!</v>
      </c>
      <c r="W48" s="47" t="str">
        <f t="shared" si="9"/>
        <v>#REF!</v>
      </c>
      <c r="X48" s="50">
        <v>280225.52800000005</v>
      </c>
      <c r="Y48" s="50">
        <v>77430.73800000001</v>
      </c>
      <c r="Z48" s="50">
        <f t="shared" ref="Z48:Z50" si="25">SUM(X48:Y48)</f>
        <v>357656.266</v>
      </c>
      <c r="AA48" s="47">
        <v>0.02032459010383189</v>
      </c>
      <c r="AB48" s="51">
        <f t="shared" ref="AB48:AB50" si="26">SUM(Z48:AA48)</f>
        <v>357656.2863</v>
      </c>
      <c r="AC48" s="49">
        <f t="shared" ref="AC48:AC50" si="27">AB48/R48</f>
        <v>53.76842558</v>
      </c>
      <c r="AD48" s="52">
        <f t="shared" ref="AD48:AD50" si="28">F48*AC48</f>
        <v>15070.85232</v>
      </c>
      <c r="AE48" s="53">
        <f t="shared" ref="AE48:AE50" si="29">AD48*0.275</f>
        <v>4144.484389</v>
      </c>
      <c r="AF48" s="41">
        <f>VLOOKUP(B48,'Check Dimensoins'!$B$2:$C$141,2,0)</f>
        <v>43</v>
      </c>
      <c r="AG48" s="54">
        <v>66.0</v>
      </c>
      <c r="AH48" s="54">
        <v>58.0</v>
      </c>
      <c r="AI48" s="54">
        <v>95.0</v>
      </c>
      <c r="AJ48" s="54">
        <v>43.0</v>
      </c>
      <c r="AK48" s="54"/>
      <c r="AL48" s="54"/>
      <c r="AM48" s="54"/>
      <c r="AN48" s="54"/>
      <c r="AO48" s="54"/>
    </row>
    <row r="49">
      <c r="A49" s="42">
        <v>22.0</v>
      </c>
      <c r="B49" s="42">
        <v>1811045.0</v>
      </c>
      <c r="C49" s="43" t="s">
        <v>40</v>
      </c>
      <c r="D49" s="43" t="s">
        <v>35</v>
      </c>
      <c r="E49" s="43" t="s">
        <v>36</v>
      </c>
      <c r="F49" s="42">
        <v>1561.5335274773702</v>
      </c>
      <c r="G49" s="44">
        <f t="shared" si="3"/>
        <v>2.241919191</v>
      </c>
      <c r="H49" s="44">
        <f t="shared" si="4"/>
        <v>18.758</v>
      </c>
      <c r="I49" s="44">
        <f t="shared" si="5"/>
        <v>11.62091919</v>
      </c>
      <c r="J49" s="45">
        <v>0.275</v>
      </c>
      <c r="K49" s="46" t="str">
        <f t="shared" si="15"/>
        <v>#REF!</v>
      </c>
      <c r="L49" s="31" t="str">
        <f t="shared" si="16"/>
        <v>#REF!</v>
      </c>
      <c r="M49" s="46"/>
      <c r="N49" s="46">
        <f t="shared" si="6"/>
        <v>6.972551515</v>
      </c>
      <c r="O49" s="32">
        <f>VLOOKUP(A49,Static!$A$2:$L$68,10,0)</f>
        <v>12514.176</v>
      </c>
      <c r="P49" s="32">
        <v>528.7680000000001</v>
      </c>
      <c r="Q49" s="47">
        <v>5871.6</v>
      </c>
      <c r="R49" s="48">
        <v>97.54159999999999</v>
      </c>
      <c r="S49" s="35">
        <f>VLOOKUP(A49,Static!$A$3:$M$69,13,0)</f>
        <v>12514.176</v>
      </c>
      <c r="T49" s="36">
        <v>4171.392000000001</v>
      </c>
      <c r="U49" s="49">
        <f t="shared" si="24"/>
        <v>60.1958549</v>
      </c>
      <c r="V49" s="49" t="str">
        <f t="shared" si="8"/>
        <v>#REF!</v>
      </c>
      <c r="W49" s="47" t="str">
        <f t="shared" si="9"/>
        <v>#REF!</v>
      </c>
      <c r="X49" s="50">
        <v>2818.904000000001</v>
      </c>
      <c r="Y49" s="50">
        <v>649.9900000000001</v>
      </c>
      <c r="Z49" s="50">
        <f t="shared" si="25"/>
        <v>3468.894</v>
      </c>
      <c r="AA49" s="47">
        <v>1.971273967939984E-4</v>
      </c>
      <c r="AB49" s="51">
        <f t="shared" si="26"/>
        <v>3468.894197</v>
      </c>
      <c r="AC49" s="49">
        <f t="shared" si="27"/>
        <v>35.56322838</v>
      </c>
      <c r="AD49" s="52">
        <f t="shared" si="28"/>
        <v>55533.17346</v>
      </c>
      <c r="AE49" s="53">
        <f t="shared" si="29"/>
        <v>15271.6227</v>
      </c>
      <c r="AF49" s="41">
        <f>VLOOKUP(B49,'Check Dimensoins'!$B$2:$C$141,2,0)</f>
        <v>46</v>
      </c>
      <c r="AG49" s="54">
        <v>66.0</v>
      </c>
      <c r="AH49" s="54">
        <v>58.0</v>
      </c>
      <c r="AI49" s="54">
        <v>95.0</v>
      </c>
      <c r="AJ49" s="54">
        <v>46.0</v>
      </c>
      <c r="AK49" s="54"/>
      <c r="AL49" s="54"/>
      <c r="AM49" s="54"/>
      <c r="AN49" s="54"/>
      <c r="AO49" s="54"/>
    </row>
    <row r="50">
      <c r="A50" s="42">
        <v>22.0</v>
      </c>
      <c r="B50" s="42">
        <v>1811046.0</v>
      </c>
      <c r="C50" s="43" t="s">
        <v>40</v>
      </c>
      <c r="D50" s="43" t="s">
        <v>35</v>
      </c>
      <c r="E50" s="43" t="s">
        <v>36</v>
      </c>
      <c r="F50" s="42">
        <v>2437.7638937896936</v>
      </c>
      <c r="G50" s="44">
        <f t="shared" si="3"/>
        <v>13.32373199</v>
      </c>
      <c r="H50" s="44">
        <f t="shared" si="4"/>
        <v>111.4788462</v>
      </c>
      <c r="I50" s="44">
        <f t="shared" si="5"/>
        <v>69.06315506</v>
      </c>
      <c r="J50" s="45">
        <v>0.275</v>
      </c>
      <c r="K50" s="46" t="str">
        <f t="shared" si="15"/>
        <v>#REF!</v>
      </c>
      <c r="L50" s="31" t="str">
        <f t="shared" si="16"/>
        <v>#REF!</v>
      </c>
      <c r="M50" s="46"/>
      <c r="N50" s="46">
        <f t="shared" si="6"/>
        <v>41.43789304</v>
      </c>
      <c r="O50" s="32">
        <f>VLOOKUP(A50,Static!$A$2:$L$68,10,0)</f>
        <v>12514.176</v>
      </c>
      <c r="P50" s="32">
        <v>528.7680000000001</v>
      </c>
      <c r="Q50" s="47">
        <v>42097.127</v>
      </c>
      <c r="R50" s="48">
        <v>579.6899999999999</v>
      </c>
      <c r="S50" s="35">
        <f>VLOOKUP(A50,Static!$A$3:$M$69,13,0)</f>
        <v>12514.176</v>
      </c>
      <c r="T50" s="36">
        <v>4171.392000000001</v>
      </c>
      <c r="U50" s="49">
        <f t="shared" si="24"/>
        <v>72.62006762</v>
      </c>
      <c r="V50" s="49" t="str">
        <f t="shared" si="8"/>
        <v>#REF!</v>
      </c>
      <c r="W50" s="47" t="str">
        <f t="shared" si="9"/>
        <v>#REF!</v>
      </c>
      <c r="X50" s="50">
        <v>21231.724800000004</v>
      </c>
      <c r="Y50" s="50">
        <v>5001.7044000000005</v>
      </c>
      <c r="Z50" s="50">
        <f t="shared" si="25"/>
        <v>26233.4292</v>
      </c>
      <c r="AA50" s="47">
        <v>0.0014907712968962625</v>
      </c>
      <c r="AB50" s="51">
        <f t="shared" si="26"/>
        <v>26233.43069</v>
      </c>
      <c r="AC50" s="49">
        <f t="shared" si="27"/>
        <v>45.25424053</v>
      </c>
      <c r="AD50" s="52">
        <f t="shared" si="28"/>
        <v>110319.1536</v>
      </c>
      <c r="AE50" s="53">
        <f t="shared" si="29"/>
        <v>30337.76724</v>
      </c>
      <c r="AF50" s="41">
        <f>VLOOKUP(B50,'Check Dimensoins'!$B$2:$C$141,2,0)</f>
        <v>47</v>
      </c>
      <c r="AG50" s="54">
        <v>66.0</v>
      </c>
      <c r="AH50" s="54">
        <v>58.0</v>
      </c>
      <c r="AI50" s="54">
        <v>95.0</v>
      </c>
      <c r="AJ50" s="54">
        <v>47.0</v>
      </c>
      <c r="AK50" s="54"/>
      <c r="AL50" s="54"/>
      <c r="AM50" s="54"/>
      <c r="AN50" s="54"/>
      <c r="AO50" s="54"/>
    </row>
    <row r="51">
      <c r="A51" s="55">
        <v>23.0</v>
      </c>
      <c r="B51" s="55">
        <v>1811056.0</v>
      </c>
      <c r="C51" s="56" t="s">
        <v>40</v>
      </c>
      <c r="D51" s="56" t="s">
        <v>35</v>
      </c>
      <c r="E51" s="56" t="s">
        <v>36</v>
      </c>
      <c r="F51" s="55">
        <v>262.2317659809515</v>
      </c>
      <c r="G51" s="57">
        <f t="shared" si="3"/>
        <v>19.50528566</v>
      </c>
      <c r="H51" s="57">
        <f t="shared" si="4"/>
        <v>163.1995256</v>
      </c>
      <c r="I51" s="57">
        <f t="shared" si="5"/>
        <v>101.1050485</v>
      </c>
      <c r="J51" s="58">
        <v>0.275</v>
      </c>
      <c r="K51" s="59" t="str">
        <f t="shared" si="15"/>
        <v>#REF!</v>
      </c>
      <c r="L51" s="31" t="str">
        <f t="shared" si="16"/>
        <v>#REF!</v>
      </c>
      <c r="M51" s="59"/>
      <c r="N51" s="59">
        <f t="shared" si="6"/>
        <v>60.66302909</v>
      </c>
      <c r="O51" s="32">
        <f>VLOOKUP(A51,Static!$A$2:$L$68,10,0)</f>
        <v>1586.304</v>
      </c>
      <c r="P51" s="32">
        <v>176.25600000000003</v>
      </c>
      <c r="Q51" s="55">
        <v>61314.263999999996</v>
      </c>
      <c r="R51" s="55">
        <v>848.6375333333332</v>
      </c>
      <c r="S51" s="35">
        <f>VLOOKUP(A51,Static!$A$3:$M$69,13,0)</f>
        <v>1586.304</v>
      </c>
      <c r="T51" s="36">
        <v>1586.3040000000003</v>
      </c>
      <c r="U51" s="67">
        <v>24.083412761302174</v>
      </c>
      <c r="V51" s="62" t="str">
        <f t="shared" si="8"/>
        <v>#REF!</v>
      </c>
      <c r="W51" s="60" t="str">
        <f t="shared" si="9"/>
        <v>#REF!</v>
      </c>
      <c r="X51" s="55">
        <v>18747.977600000002</v>
      </c>
      <c r="Y51" s="55">
        <v>4322.956000000001</v>
      </c>
      <c r="Z51" s="55">
        <v>23070.933600000004</v>
      </c>
      <c r="AA51" s="68">
        <v>6975.672183818436</v>
      </c>
      <c r="AB51" s="67">
        <v>30046.60578381844</v>
      </c>
      <c r="AC51" s="67">
        <v>11.801899948890016</v>
      </c>
      <c r="AD51" s="67">
        <v>9284.499196583789</v>
      </c>
      <c r="AE51" s="67">
        <v>2398.495625784145</v>
      </c>
      <c r="AF51" s="41">
        <f>VLOOKUP(B51,'Check Dimensoins'!$B$2:$C$141,2,0)</f>
        <v>55</v>
      </c>
      <c r="AG51" s="67">
        <v>22.0</v>
      </c>
      <c r="AH51" s="67">
        <v>19.333333333333332</v>
      </c>
      <c r="AI51" s="67">
        <v>31.666666666666668</v>
      </c>
      <c r="AJ51" s="67">
        <v>18.333333333333332</v>
      </c>
      <c r="AK51" s="67"/>
      <c r="AL51" s="67"/>
      <c r="AM51" s="67"/>
      <c r="AN51" s="67"/>
      <c r="AO51" s="67"/>
    </row>
    <row r="52">
      <c r="A52" s="55">
        <v>24.0</v>
      </c>
      <c r="B52" s="55">
        <v>1811055.0</v>
      </c>
      <c r="C52" s="56" t="s">
        <v>40</v>
      </c>
      <c r="D52" s="56" t="s">
        <v>35</v>
      </c>
      <c r="E52" s="56" t="s">
        <v>37</v>
      </c>
      <c r="F52" s="55">
        <v>82.32980372013851</v>
      </c>
      <c r="G52" s="57">
        <f t="shared" si="3"/>
        <v>29.27065487</v>
      </c>
      <c r="H52" s="57">
        <f t="shared" si="4"/>
        <v>244.9057692</v>
      </c>
      <c r="I52" s="57">
        <f t="shared" si="5"/>
        <v>151.7235395</v>
      </c>
      <c r="J52" s="58">
        <v>0.255</v>
      </c>
      <c r="K52" s="59" t="str">
        <f t="shared" si="15"/>
        <v>#REF!</v>
      </c>
      <c r="L52" s="31" t="str">
        <f t="shared" si="16"/>
        <v>#REF!</v>
      </c>
      <c r="M52" s="59"/>
      <c r="N52" s="59">
        <f t="shared" si="6"/>
        <v>75.86176974</v>
      </c>
      <c r="O52" s="32">
        <f>VLOOKUP(A52,Static!$A$2:$L$68,11,0)</f>
        <v>3436.992</v>
      </c>
      <c r="P52" s="32">
        <v>528.768</v>
      </c>
      <c r="Q52" s="55">
        <v>113112.36833333333</v>
      </c>
      <c r="R52" s="55">
        <v>1273.5099999999998</v>
      </c>
      <c r="S52" s="35">
        <f>VLOOKUP(A52,Static!$A$3:$M$69,13,0)</f>
        <v>3436.992</v>
      </c>
      <c r="T52" s="36">
        <v>3436.992</v>
      </c>
      <c r="U52" s="67">
        <v>29.606459923972157</v>
      </c>
      <c r="V52" s="62" t="str">
        <f t="shared" si="8"/>
        <v>#REF!</v>
      </c>
      <c r="W52" s="60" t="str">
        <f t="shared" si="9"/>
        <v>#REF!</v>
      </c>
      <c r="X52" s="55">
        <v>39217.84533333334</v>
      </c>
      <c r="Y52" s="55">
        <v>9615.914</v>
      </c>
      <c r="Z52" s="55">
        <v>48833.75933333334</v>
      </c>
      <c r="AA52" s="68">
        <v>14765.258420786979</v>
      </c>
      <c r="AB52" s="67">
        <v>63599.017754120316</v>
      </c>
      <c r="AC52" s="67">
        <v>16.64664791380262</v>
      </c>
      <c r="AD52" s="67">
        <v>4111.545766024869</v>
      </c>
      <c r="AE52" s="67">
        <v>1062.1493228897577</v>
      </c>
      <c r="AF52" s="41">
        <f>VLOOKUP(B52,'Check Dimensoins'!$B$2:$C$141,2,0)</f>
        <v>55</v>
      </c>
      <c r="AG52" s="67">
        <v>22.0</v>
      </c>
      <c r="AH52" s="67">
        <v>19.333333333333332</v>
      </c>
      <c r="AI52" s="67">
        <v>31.666666666666668</v>
      </c>
      <c r="AJ52" s="67">
        <v>18.333333333333332</v>
      </c>
      <c r="AK52" s="67"/>
      <c r="AL52" s="67"/>
      <c r="AM52" s="67"/>
      <c r="AN52" s="67"/>
      <c r="AO52" s="67"/>
    </row>
    <row r="53">
      <c r="A53" s="11">
        <v>25.0</v>
      </c>
      <c r="B53" s="11">
        <v>1811050.0</v>
      </c>
      <c r="C53" s="12" t="s">
        <v>40</v>
      </c>
      <c r="D53" s="12" t="s">
        <v>35</v>
      </c>
      <c r="E53" s="12" t="s">
        <v>37</v>
      </c>
      <c r="F53" s="11">
        <v>2307.2189682756098</v>
      </c>
      <c r="G53" s="13">
        <f t="shared" si="3"/>
        <v>448.5459046</v>
      </c>
      <c r="H53" s="13">
        <f t="shared" si="4"/>
        <v>3752.956</v>
      </c>
      <c r="I53" s="13">
        <f t="shared" si="5"/>
        <v>2325.023905</v>
      </c>
      <c r="J53" s="14">
        <v>0.255</v>
      </c>
      <c r="K53" s="15" t="str">
        <f t="shared" si="15"/>
        <v>#REF!</v>
      </c>
      <c r="L53" s="31" t="str">
        <f t="shared" si="16"/>
        <v>#REF!</v>
      </c>
      <c r="M53" s="15"/>
      <c r="N53" s="15">
        <f t="shared" si="6"/>
        <v>1162.511952</v>
      </c>
      <c r="O53" s="32">
        <f>VLOOKUP(A53,Static!$A$2:$L$68,11,0)</f>
        <v>73234.368</v>
      </c>
      <c r="P53" s="32">
        <v>2181.168</v>
      </c>
      <c r="Q53" s="18">
        <v>1230674.778</v>
      </c>
      <c r="R53" s="19">
        <v>19515.371199999998</v>
      </c>
      <c r="S53" s="35">
        <f>VLOOKUP(A53,Static!$A$3:$M$69,13,0)</f>
        <v>73234.368</v>
      </c>
      <c r="T53" s="36">
        <v>18308.592</v>
      </c>
      <c r="U53" s="21">
        <f t="shared" ref="U53:U55" si="30">Q53/R53</f>
        <v>63.06181755</v>
      </c>
      <c r="V53" s="21" t="str">
        <f t="shared" si="8"/>
        <v>#REF!</v>
      </c>
      <c r="W53" s="18" t="str">
        <f t="shared" si="9"/>
        <v>#REF!</v>
      </c>
      <c r="X53" s="22">
        <v>394846.1352</v>
      </c>
      <c r="Y53" s="22">
        <v>98711.5338</v>
      </c>
      <c r="Z53" s="22">
        <f t="shared" ref="Z53:Z55" si="31">SUM(X53:Y53)</f>
        <v>493557.669</v>
      </c>
      <c r="AA53" s="18">
        <v>0.028047480971653757</v>
      </c>
      <c r="AB53" s="23">
        <f t="shared" ref="AB53:AB55" si="32">SUM(Z53:AA53)</f>
        <v>493557.697</v>
      </c>
      <c r="AC53" s="21">
        <f t="shared" ref="AC53:AC55" si="33">AB53/R53</f>
        <v>25.2907153</v>
      </c>
      <c r="AD53" s="24">
        <f t="shared" ref="AD53:AD55" si="34">F53*AC53</f>
        <v>58351.21807</v>
      </c>
      <c r="AE53" s="25">
        <f t="shared" ref="AE53:AE55" si="35">AD53*0.255</f>
        <v>14879.56061</v>
      </c>
      <c r="AF53" s="41">
        <f>VLOOKUP(B53,'Check Dimensoins'!$B$2:$C$141,2,0)</f>
        <v>43</v>
      </c>
      <c r="AG53" s="26">
        <v>66.0</v>
      </c>
      <c r="AH53" s="26">
        <v>58.0</v>
      </c>
      <c r="AI53" s="26">
        <v>95.0</v>
      </c>
      <c r="AJ53" s="26">
        <v>43.0</v>
      </c>
      <c r="AK53" s="26"/>
      <c r="AL53" s="26"/>
      <c r="AM53" s="26"/>
      <c r="AN53" s="26"/>
      <c r="AO53" s="26"/>
    </row>
    <row r="54">
      <c r="A54" s="11">
        <v>25.0</v>
      </c>
      <c r="B54" s="11">
        <v>1811051.0</v>
      </c>
      <c r="C54" s="12" t="s">
        <v>40</v>
      </c>
      <c r="D54" s="12" t="s">
        <v>35</v>
      </c>
      <c r="E54" s="12" t="s">
        <v>37</v>
      </c>
      <c r="F54" s="11">
        <v>673.1212709334837</v>
      </c>
      <c r="G54" s="13">
        <f t="shared" si="3"/>
        <v>3.829858711</v>
      </c>
      <c r="H54" s="13">
        <f t="shared" si="4"/>
        <v>32.04419231</v>
      </c>
      <c r="I54" s="13">
        <f t="shared" si="5"/>
        <v>19.85195486</v>
      </c>
      <c r="J54" s="14">
        <v>0.255</v>
      </c>
      <c r="K54" s="15" t="str">
        <f t="shared" si="15"/>
        <v>#REF!</v>
      </c>
      <c r="L54" s="31" t="str">
        <f t="shared" si="16"/>
        <v>#REF!</v>
      </c>
      <c r="M54" s="15"/>
      <c r="N54" s="15">
        <f t="shared" si="6"/>
        <v>9.925977432</v>
      </c>
      <c r="O54" s="32">
        <f>VLOOKUP(A54,Static!$A$2:$L$68,11,0)</f>
        <v>73234.368</v>
      </c>
      <c r="P54" s="32">
        <v>2181.168</v>
      </c>
      <c r="Q54" s="18">
        <v>14092.832999999999</v>
      </c>
      <c r="R54" s="19">
        <v>166.6298</v>
      </c>
      <c r="S54" s="35">
        <f>VLOOKUP(A54,Static!$A$3:$M$69,13,0)</f>
        <v>73234.368</v>
      </c>
      <c r="T54" s="36">
        <v>18308.592</v>
      </c>
      <c r="U54" s="21">
        <f t="shared" si="30"/>
        <v>84.57570615</v>
      </c>
      <c r="V54" s="21" t="str">
        <f t="shared" si="8"/>
        <v>#REF!</v>
      </c>
      <c r="W54" s="18" t="str">
        <f t="shared" si="9"/>
        <v>#REF!</v>
      </c>
      <c r="X54" s="22">
        <v>7630.022400000002</v>
      </c>
      <c r="Y54" s="22">
        <v>1815.7986000000003</v>
      </c>
      <c r="Z54" s="22">
        <f t="shared" si="31"/>
        <v>9445.821</v>
      </c>
      <c r="AA54" s="18">
        <v>5.367791879233216E-4</v>
      </c>
      <c r="AB54" s="23">
        <f t="shared" si="32"/>
        <v>9445.821537</v>
      </c>
      <c r="AC54" s="21">
        <f t="shared" si="33"/>
        <v>56.68746849</v>
      </c>
      <c r="AD54" s="24">
        <f t="shared" si="34"/>
        <v>38157.54084</v>
      </c>
      <c r="AE54" s="25">
        <f t="shared" si="35"/>
        <v>9730.172913</v>
      </c>
      <c r="AF54" s="41">
        <f>VLOOKUP(B54,'Check Dimensoins'!$B$2:$C$141,2,0)</f>
        <v>46</v>
      </c>
      <c r="AG54" s="26">
        <v>66.0</v>
      </c>
      <c r="AH54" s="26">
        <v>58.0</v>
      </c>
      <c r="AI54" s="26">
        <v>95.0</v>
      </c>
      <c r="AJ54" s="26">
        <v>46.0</v>
      </c>
      <c r="AK54" s="26"/>
      <c r="AL54" s="26"/>
      <c r="AM54" s="26"/>
      <c r="AN54" s="26"/>
      <c r="AO54" s="26"/>
    </row>
    <row r="55">
      <c r="A55" s="11">
        <v>25.0</v>
      </c>
      <c r="B55" s="11">
        <v>1811052.0</v>
      </c>
      <c r="C55" s="12" t="s">
        <v>40</v>
      </c>
      <c r="D55" s="12" t="s">
        <v>35</v>
      </c>
      <c r="E55" s="12" t="s">
        <v>37</v>
      </c>
      <c r="F55" s="11">
        <v>2692.3951552088674</v>
      </c>
      <c r="G55" s="13">
        <f t="shared" si="3"/>
        <v>189.8294169</v>
      </c>
      <c r="H55" s="13">
        <f t="shared" si="4"/>
        <v>1588.291058</v>
      </c>
      <c r="I55" s="13">
        <f t="shared" si="5"/>
        <v>983.9749458</v>
      </c>
      <c r="J55" s="14">
        <v>0.255</v>
      </c>
      <c r="K55" s="15" t="str">
        <f t="shared" si="15"/>
        <v>#REF!</v>
      </c>
      <c r="L55" s="31" t="str">
        <f t="shared" si="16"/>
        <v>#REF!</v>
      </c>
      <c r="M55" s="15"/>
      <c r="N55" s="15">
        <f t="shared" si="6"/>
        <v>491.9874729</v>
      </c>
      <c r="O55" s="32">
        <f>VLOOKUP(A55,Static!$A$2:$L$68,11,0)</f>
        <v>73234.368</v>
      </c>
      <c r="P55" s="32">
        <v>2181.168</v>
      </c>
      <c r="Q55" s="18">
        <v>430584.952</v>
      </c>
      <c r="R55" s="19">
        <v>8259.1135</v>
      </c>
      <c r="S55" s="35">
        <f>VLOOKUP(A55,Static!$A$3:$M$69,13,0)</f>
        <v>73234.368</v>
      </c>
      <c r="T55" s="36">
        <v>18308.592</v>
      </c>
      <c r="U55" s="21">
        <f t="shared" si="30"/>
        <v>52.13452412</v>
      </c>
      <c r="V55" s="21" t="str">
        <f t="shared" si="8"/>
        <v>#REF!</v>
      </c>
      <c r="W55" s="18" t="str">
        <f t="shared" si="9"/>
        <v>#REF!</v>
      </c>
      <c r="X55" s="22">
        <v>158227.6608</v>
      </c>
      <c r="Y55" s="22">
        <v>40381.0176</v>
      </c>
      <c r="Z55" s="22">
        <f t="shared" si="31"/>
        <v>198608.6784</v>
      </c>
      <c r="AA55" s="18">
        <v>0.011286367284122377</v>
      </c>
      <c r="AB55" s="23">
        <f t="shared" si="32"/>
        <v>198608.6897</v>
      </c>
      <c r="AC55" s="21">
        <f t="shared" si="33"/>
        <v>24.04721641</v>
      </c>
      <c r="AD55" s="24">
        <f t="shared" si="34"/>
        <v>64744.60896</v>
      </c>
      <c r="AE55" s="25">
        <f t="shared" si="35"/>
        <v>16509.87528</v>
      </c>
      <c r="AF55" s="41">
        <f>VLOOKUP(B55,'Check Dimensoins'!$B$2:$C$141,2,0)</f>
        <v>47</v>
      </c>
      <c r="AG55" s="26">
        <v>66.0</v>
      </c>
      <c r="AH55" s="26">
        <v>58.0</v>
      </c>
      <c r="AI55" s="26">
        <v>95.0</v>
      </c>
      <c r="AJ55" s="26">
        <v>47.0</v>
      </c>
      <c r="AK55" s="26"/>
      <c r="AL55" s="26"/>
      <c r="AM55" s="26"/>
      <c r="AN55" s="26"/>
      <c r="AO55" s="26"/>
    </row>
    <row r="56">
      <c r="A56" s="11">
        <v>25.0</v>
      </c>
      <c r="B56" s="11">
        <v>1811056.0</v>
      </c>
      <c r="C56" s="12" t="s">
        <v>40</v>
      </c>
      <c r="D56" s="12" t="s">
        <v>35</v>
      </c>
      <c r="E56" s="12" t="s">
        <v>37</v>
      </c>
      <c r="F56" s="11">
        <v>262.2317659809515</v>
      </c>
      <c r="G56" s="13">
        <f t="shared" si="3"/>
        <v>19.50528566</v>
      </c>
      <c r="H56" s="13">
        <f t="shared" si="4"/>
        <v>163.1995256</v>
      </c>
      <c r="I56" s="13">
        <f t="shared" si="5"/>
        <v>101.1050485</v>
      </c>
      <c r="J56" s="14">
        <v>0.255</v>
      </c>
      <c r="K56" s="15" t="str">
        <f t="shared" si="15"/>
        <v>#REF!</v>
      </c>
      <c r="L56" s="31" t="str">
        <f t="shared" si="16"/>
        <v>#REF!</v>
      </c>
      <c r="M56" s="15"/>
      <c r="N56" s="15">
        <f t="shared" si="6"/>
        <v>50.55252424</v>
      </c>
      <c r="O56" s="32">
        <f>VLOOKUP(A56,Static!$A$2:$L$68,11,0)</f>
        <v>73234.368</v>
      </c>
      <c r="P56" s="32">
        <v>2181.168</v>
      </c>
      <c r="Q56" s="18">
        <v>61314.263999999996</v>
      </c>
      <c r="R56" s="19">
        <v>848.6375333333332</v>
      </c>
      <c r="S56" s="35">
        <f>VLOOKUP(A56,Static!$A$3:$M$69,13,0)</f>
        <v>73234.368</v>
      </c>
      <c r="T56" s="36">
        <v>18308.592</v>
      </c>
      <c r="U56" s="21">
        <v>24.083412761302174</v>
      </c>
      <c r="V56" s="21" t="str">
        <f t="shared" si="8"/>
        <v>#REF!</v>
      </c>
      <c r="W56" s="18" t="str">
        <f t="shared" si="9"/>
        <v>#REF!</v>
      </c>
      <c r="X56" s="22">
        <v>18747.977600000002</v>
      </c>
      <c r="Y56" s="22">
        <v>4322.956000000001</v>
      </c>
      <c r="Z56" s="22">
        <v>23070.933600000004</v>
      </c>
      <c r="AA56" s="18">
        <v>6975.672183818436</v>
      </c>
      <c r="AB56" s="23">
        <v>30046.60578381844</v>
      </c>
      <c r="AC56" s="21">
        <v>11.801899948890016</v>
      </c>
      <c r="AD56" s="24">
        <v>9284.499196583789</v>
      </c>
      <c r="AE56" s="25">
        <v>2398.495625784145</v>
      </c>
      <c r="AF56" s="41">
        <f>VLOOKUP(B56,'Check Dimensoins'!$B$2:$C$141,2,0)</f>
        <v>55</v>
      </c>
      <c r="AG56" s="26">
        <v>22.0</v>
      </c>
      <c r="AH56" s="26">
        <v>19.333333333333332</v>
      </c>
      <c r="AI56" s="26">
        <v>31.666666666666668</v>
      </c>
      <c r="AJ56" s="26">
        <v>18.333333333333332</v>
      </c>
      <c r="AK56" s="26"/>
      <c r="AL56" s="26"/>
      <c r="AM56" s="26"/>
      <c r="AN56" s="26"/>
      <c r="AO56" s="26"/>
    </row>
    <row r="57">
      <c r="A57" s="27">
        <v>26.0</v>
      </c>
      <c r="B57" s="27">
        <v>1811047.0</v>
      </c>
      <c r="C57" s="28" t="s">
        <v>40</v>
      </c>
      <c r="D57" s="28" t="s">
        <v>35</v>
      </c>
      <c r="E57" s="28" t="s">
        <v>38</v>
      </c>
      <c r="F57" s="27">
        <v>1125.5884579846038</v>
      </c>
      <c r="G57" s="29">
        <f t="shared" si="3"/>
        <v>22.29582402</v>
      </c>
      <c r="H57" s="29">
        <f t="shared" si="4"/>
        <v>186.5477885</v>
      </c>
      <c r="I57" s="29">
        <f t="shared" si="5"/>
        <v>115.5697183</v>
      </c>
      <c r="J57" s="30">
        <v>0.245</v>
      </c>
      <c r="K57" s="31" t="str">
        <f t="shared" si="15"/>
        <v>#REF!</v>
      </c>
      <c r="L57" s="31" t="str">
        <f t="shared" si="16"/>
        <v>#REF!</v>
      </c>
      <c r="M57" s="31"/>
      <c r="N57" s="31">
        <f t="shared" si="6"/>
        <v>46.2278873</v>
      </c>
      <c r="O57" s="32">
        <f>VLOOKUP(A57,Static!$A$2:$L$68,12,0)</f>
        <v>50056.704</v>
      </c>
      <c r="P57" s="32">
        <v>2996.3520000000003</v>
      </c>
      <c r="Q57" s="33">
        <v>86166.71</v>
      </c>
      <c r="R57" s="34">
        <v>970.0484999999999</v>
      </c>
      <c r="S57" s="35">
        <f>VLOOKUP(A57,Static!$A$3:$M$69,13,0)</f>
        <v>50056.704</v>
      </c>
      <c r="T57" s="36">
        <v>25028.352000000003</v>
      </c>
      <c r="U57" s="36">
        <f t="shared" ref="U57:U58" si="36">Q57/R57</f>
        <v>88.82721843</v>
      </c>
      <c r="V57" s="36" t="str">
        <f t="shared" si="8"/>
        <v>#REF!</v>
      </c>
      <c r="W57" s="33" t="str">
        <f t="shared" si="9"/>
        <v>#REF!</v>
      </c>
      <c r="X57" s="37">
        <v>42492.208000000006</v>
      </c>
      <c r="Y57" s="37">
        <v>11389.664000000002</v>
      </c>
      <c r="Z57" s="37">
        <f t="shared" ref="Z57:Z58" si="37">SUM(X57:Y57)</f>
        <v>53881.872</v>
      </c>
      <c r="AA57" s="33">
        <v>0.003061953799034341</v>
      </c>
      <c r="AB57" s="38">
        <f t="shared" ref="AB57:AB58" si="38">SUM(Z57:AA57)</f>
        <v>53881.87506</v>
      </c>
      <c r="AC57" s="36">
        <f t="shared" ref="AC57:AC58" si="39">AB57/R57</f>
        <v>55.54554753</v>
      </c>
      <c r="AD57" s="39">
        <f t="shared" ref="AD57:AD58" si="40">F57*AC57</f>
        <v>62521.42719</v>
      </c>
      <c r="AE57" s="40">
        <f t="shared" ref="AE57:AE58" si="41">AD57*0.245</f>
        <v>15317.74966</v>
      </c>
      <c r="AF57" s="41">
        <f>VLOOKUP(B57,'Check Dimensoins'!$B$2:$C$141,2,0)</f>
        <v>43</v>
      </c>
      <c r="AG57" s="41">
        <v>66.0</v>
      </c>
      <c r="AH57" s="41">
        <v>58.0</v>
      </c>
      <c r="AI57" s="41">
        <v>95.0</v>
      </c>
      <c r="AJ57" s="41">
        <v>43.0</v>
      </c>
      <c r="AK57" s="41"/>
      <c r="AL57" s="41"/>
      <c r="AM57" s="41"/>
      <c r="AN57" s="41"/>
      <c r="AO57" s="41"/>
    </row>
    <row r="58">
      <c r="A58" s="27">
        <v>26.0</v>
      </c>
      <c r="B58" s="27">
        <v>1811054.0</v>
      </c>
      <c r="C58" s="28" t="s">
        <v>40</v>
      </c>
      <c r="D58" s="28" t="s">
        <v>35</v>
      </c>
      <c r="E58" s="28" t="s">
        <v>38</v>
      </c>
      <c r="F58" s="27">
        <v>328.6506622440622</v>
      </c>
      <c r="G58" s="29">
        <f t="shared" si="3"/>
        <v>316.3012418</v>
      </c>
      <c r="H58" s="29">
        <f t="shared" si="4"/>
        <v>2646.473038</v>
      </c>
      <c r="I58" s="29">
        <f t="shared" si="5"/>
        <v>1639.537761</v>
      </c>
      <c r="J58" s="30">
        <v>0.245</v>
      </c>
      <c r="K58" s="31" t="str">
        <f t="shared" si="15"/>
        <v>#REF!</v>
      </c>
      <c r="L58" s="31" t="str">
        <f t="shared" si="16"/>
        <v>#REF!</v>
      </c>
      <c r="M58" s="31"/>
      <c r="N58" s="31">
        <f t="shared" si="6"/>
        <v>655.8151044</v>
      </c>
      <c r="O58" s="32">
        <f>VLOOKUP(A58,Static!$A$2:$L$68,12,0)</f>
        <v>50056.704</v>
      </c>
      <c r="P58" s="32">
        <v>2996.3520000000003</v>
      </c>
      <c r="Q58" s="33">
        <v>1162854.84</v>
      </c>
      <c r="R58" s="34">
        <v>13761.659799999998</v>
      </c>
      <c r="S58" s="35">
        <f>VLOOKUP(A58,Static!$A$3:$M$69,13,0)</f>
        <v>50056.704</v>
      </c>
      <c r="T58" s="36">
        <v>25028.352000000003</v>
      </c>
      <c r="U58" s="36">
        <f t="shared" si="36"/>
        <v>84.49960665</v>
      </c>
      <c r="V58" s="36" t="str">
        <f t="shared" si="8"/>
        <v>#REF!</v>
      </c>
      <c r="W58" s="33" t="str">
        <f t="shared" si="9"/>
        <v>#REF!</v>
      </c>
      <c r="X58" s="37">
        <v>384627.83040000004</v>
      </c>
      <c r="Y58" s="37">
        <v>92271.828</v>
      </c>
      <c r="Z58" s="37">
        <f t="shared" si="37"/>
        <v>476899.6584</v>
      </c>
      <c r="AA58" s="33">
        <v>0.02710085352632253</v>
      </c>
      <c r="AB58" s="38">
        <f t="shared" si="38"/>
        <v>476899.6855</v>
      </c>
      <c r="AC58" s="36">
        <f t="shared" si="39"/>
        <v>34.65422721</v>
      </c>
      <c r="AD58" s="39">
        <f t="shared" si="40"/>
        <v>11389.13472</v>
      </c>
      <c r="AE58" s="40">
        <f t="shared" si="41"/>
        <v>2790.338007</v>
      </c>
      <c r="AF58" s="41">
        <f>VLOOKUP(B58,'Check Dimensoins'!$B$2:$C$141,2,0)</f>
        <v>52</v>
      </c>
      <c r="AG58" s="41">
        <v>66.0</v>
      </c>
      <c r="AH58" s="41">
        <v>58.0</v>
      </c>
      <c r="AI58" s="41">
        <v>95.0</v>
      </c>
      <c r="AJ58" s="41">
        <v>52.0</v>
      </c>
      <c r="AK58" s="41"/>
      <c r="AL58" s="41"/>
      <c r="AM58" s="41"/>
      <c r="AN58" s="41"/>
      <c r="AO58" s="41"/>
    </row>
    <row r="59">
      <c r="A59" s="55">
        <v>27.0</v>
      </c>
      <c r="B59" s="55">
        <v>1811055.0</v>
      </c>
      <c r="C59" s="56" t="s">
        <v>40</v>
      </c>
      <c r="D59" s="56" t="s">
        <v>35</v>
      </c>
      <c r="E59" s="56" t="s">
        <v>38</v>
      </c>
      <c r="F59" s="55">
        <v>82.32980372013851</v>
      </c>
      <c r="G59" s="57">
        <f t="shared" si="3"/>
        <v>29.27065487</v>
      </c>
      <c r="H59" s="57">
        <f t="shared" si="4"/>
        <v>244.9057692</v>
      </c>
      <c r="I59" s="57">
        <f t="shared" si="5"/>
        <v>151.7235395</v>
      </c>
      <c r="J59" s="58">
        <v>0.245</v>
      </c>
      <c r="K59" s="59" t="str">
        <f t="shared" si="15"/>
        <v>#REF!</v>
      </c>
      <c r="L59" s="31" t="str">
        <f t="shared" si="16"/>
        <v>#REF!</v>
      </c>
      <c r="M59" s="59"/>
      <c r="N59" s="59">
        <f t="shared" si="6"/>
        <v>60.68941579</v>
      </c>
      <c r="O59" s="32">
        <f>VLOOKUP(A59,Static!$A$2:$L$68,12,0)</f>
        <v>4582.656</v>
      </c>
      <c r="P59" s="32">
        <v>705.0240000000001</v>
      </c>
      <c r="Q59" s="55">
        <v>113112.36833333333</v>
      </c>
      <c r="R59" s="55">
        <v>1273.5099999999998</v>
      </c>
      <c r="S59" s="35">
        <f>VLOOKUP(A59,Static!$A$3:$M$69,13,0)</f>
        <v>4582.656</v>
      </c>
      <c r="T59" s="36">
        <v>4582.656000000001</v>
      </c>
      <c r="U59" s="55">
        <v>29.606459923972157</v>
      </c>
      <c r="V59" s="62" t="str">
        <f t="shared" si="8"/>
        <v>#REF!</v>
      </c>
      <c r="W59" s="62" t="str">
        <f t="shared" si="9"/>
        <v>#REF!</v>
      </c>
      <c r="X59" s="55">
        <v>39217.84533333334</v>
      </c>
      <c r="Y59" s="55">
        <v>9615.914</v>
      </c>
      <c r="Z59" s="55">
        <v>48833.75933333334</v>
      </c>
      <c r="AA59" s="68">
        <v>14765.258420786979</v>
      </c>
      <c r="AB59" s="55">
        <v>63599.017754120316</v>
      </c>
      <c r="AC59" s="55">
        <v>16.64664791380262</v>
      </c>
      <c r="AD59" s="55">
        <v>4111.545766024869</v>
      </c>
      <c r="AE59" s="55">
        <v>1062.1493228897577</v>
      </c>
      <c r="AF59" s="41">
        <f>VLOOKUP(B59,'Check Dimensoins'!$B$2:$C$141,2,0)</f>
        <v>55</v>
      </c>
      <c r="AG59" s="55">
        <v>22.0</v>
      </c>
      <c r="AH59" s="55">
        <v>19.333333333333332</v>
      </c>
      <c r="AI59" s="55">
        <v>31.666666666666668</v>
      </c>
      <c r="AJ59" s="55">
        <v>18.333333333333332</v>
      </c>
      <c r="AK59" s="67"/>
      <c r="AL59" s="67"/>
      <c r="AM59" s="67"/>
      <c r="AN59" s="67"/>
      <c r="AO59" s="67"/>
    </row>
    <row r="60">
      <c r="A60" s="42">
        <v>28.0</v>
      </c>
      <c r="B60" s="42">
        <v>1811048.0</v>
      </c>
      <c r="C60" s="43" t="s">
        <v>40</v>
      </c>
      <c r="D60" s="43" t="s">
        <v>35</v>
      </c>
      <c r="E60" s="43" t="s">
        <v>38</v>
      </c>
      <c r="F60" s="42">
        <v>2009.0594707186126</v>
      </c>
      <c r="G60" s="44">
        <f t="shared" si="3"/>
        <v>33.95084298</v>
      </c>
      <c r="H60" s="44">
        <f t="shared" si="4"/>
        <v>284.0646154</v>
      </c>
      <c r="I60" s="44">
        <f t="shared" si="5"/>
        <v>175.9831507</v>
      </c>
      <c r="J60" s="45">
        <v>0.245</v>
      </c>
      <c r="K60" s="46" t="str">
        <f t="shared" si="15"/>
        <v>#REF!</v>
      </c>
      <c r="L60" s="31" t="str">
        <f t="shared" si="16"/>
        <v>#REF!</v>
      </c>
      <c r="M60" s="46"/>
      <c r="N60" s="46">
        <f t="shared" si="6"/>
        <v>70.39326027</v>
      </c>
      <c r="O60" s="32">
        <f>VLOOKUP(A60,Static!$A$2:$L$68,12,0)</f>
        <v>8460.288</v>
      </c>
      <c r="P60" s="32">
        <v>352.512</v>
      </c>
      <c r="Q60" s="47">
        <v>104924.31799999998</v>
      </c>
      <c r="R60" s="48">
        <v>1477.1359999999997</v>
      </c>
      <c r="S60" s="35">
        <f>VLOOKUP(A60,Static!$A$3:$M$69,13,0)</f>
        <v>8460.288</v>
      </c>
      <c r="T60" s="36">
        <v>2820.096</v>
      </c>
      <c r="U60" s="49">
        <f t="shared" ref="U60:U61" si="42">Q60/R60</f>
        <v>71.03226649</v>
      </c>
      <c r="V60" s="49" t="str">
        <f t="shared" si="8"/>
        <v>#REF!</v>
      </c>
      <c r="W60" s="47" t="str">
        <f t="shared" si="9"/>
        <v>#REF!</v>
      </c>
      <c r="X60" s="50">
        <v>47870.45120000001</v>
      </c>
      <c r="Y60" s="50">
        <v>11852.539600000002</v>
      </c>
      <c r="Z60" s="50">
        <f t="shared" ref="Z60:Z61" si="43">SUM(X60:Y60)</f>
        <v>59722.9908</v>
      </c>
      <c r="AA60" s="47">
        <v>0.003393887995757701</v>
      </c>
      <c r="AB60" s="51">
        <f t="shared" ref="AB60:AB61" si="44">SUM(Z60:AA60)</f>
        <v>59722.99419</v>
      </c>
      <c r="AC60" s="49">
        <f t="shared" ref="AC60:AC61" si="45">AB60/R60</f>
        <v>40.43161509</v>
      </c>
      <c r="AD60" s="52">
        <f t="shared" ref="AD60:AD61" si="46">F60*AC60</f>
        <v>81229.51922</v>
      </c>
      <c r="AE60" s="53">
        <f t="shared" ref="AE60:AE61" si="47">AD60*0.245</f>
        <v>19901.23221</v>
      </c>
      <c r="AF60" s="41">
        <f>VLOOKUP(B60,'Check Dimensoins'!$B$2:$C$141,2,0)</f>
        <v>46</v>
      </c>
      <c r="AG60" s="54">
        <v>66.0</v>
      </c>
      <c r="AH60" s="54">
        <v>58.0</v>
      </c>
      <c r="AI60" s="54">
        <v>95.0</v>
      </c>
      <c r="AJ60" s="54">
        <v>46.0</v>
      </c>
      <c r="AK60" s="54"/>
      <c r="AL60" s="54"/>
      <c r="AM60" s="54"/>
      <c r="AN60" s="54"/>
      <c r="AO60" s="54"/>
    </row>
    <row r="61">
      <c r="A61" s="42">
        <v>28.0</v>
      </c>
      <c r="B61" s="42">
        <v>1811049.0</v>
      </c>
      <c r="C61" s="43" t="s">
        <v>40</v>
      </c>
      <c r="D61" s="43" t="s">
        <v>35</v>
      </c>
      <c r="E61" s="43" t="s">
        <v>38</v>
      </c>
      <c r="F61" s="42">
        <v>2658.7708366691677</v>
      </c>
      <c r="G61" s="44">
        <f t="shared" si="3"/>
        <v>2.886808597</v>
      </c>
      <c r="H61" s="44">
        <f t="shared" si="4"/>
        <v>24.15375</v>
      </c>
      <c r="I61" s="44">
        <f t="shared" si="5"/>
        <v>14.9636836</v>
      </c>
      <c r="J61" s="45">
        <v>0.245</v>
      </c>
      <c r="K61" s="46" t="str">
        <f t="shared" si="15"/>
        <v>#REF!</v>
      </c>
      <c r="L61" s="31" t="str">
        <f t="shared" si="16"/>
        <v>#REF!</v>
      </c>
      <c r="M61" s="46"/>
      <c r="N61" s="46">
        <f t="shared" si="6"/>
        <v>5.985473439</v>
      </c>
      <c r="O61" s="32">
        <f>VLOOKUP(A61,Static!$A$2:$L$68,12,0)</f>
        <v>8460.288</v>
      </c>
      <c r="P61" s="32">
        <v>352.512</v>
      </c>
      <c r="Q61" s="47">
        <v>8749.44</v>
      </c>
      <c r="R61" s="48">
        <v>125.59949999999998</v>
      </c>
      <c r="S61" s="35">
        <f>VLOOKUP(A61,Static!$A$3:$M$69,13,0)</f>
        <v>8460.288</v>
      </c>
      <c r="T61" s="36">
        <v>2820.096</v>
      </c>
      <c r="U61" s="49">
        <f t="shared" si="42"/>
        <v>69.66142381</v>
      </c>
      <c r="V61" s="49" t="str">
        <f t="shared" si="8"/>
        <v>#REF!</v>
      </c>
      <c r="W61" s="47" t="str">
        <f t="shared" si="9"/>
        <v>#REF!</v>
      </c>
      <c r="X61" s="50">
        <v>3734.3680000000004</v>
      </c>
      <c r="Y61" s="50">
        <v>861.08</v>
      </c>
      <c r="Z61" s="50">
        <f t="shared" si="43"/>
        <v>4595.448</v>
      </c>
      <c r="AA61" s="47">
        <v>2.611462619907631E-4</v>
      </c>
      <c r="AB61" s="51">
        <f t="shared" si="44"/>
        <v>4595.448261</v>
      </c>
      <c r="AC61" s="49">
        <f t="shared" si="45"/>
        <v>36.58810952</v>
      </c>
      <c r="AD61" s="52">
        <f t="shared" si="46"/>
        <v>97279.39855</v>
      </c>
      <c r="AE61" s="53">
        <f t="shared" si="47"/>
        <v>23833.45264</v>
      </c>
      <c r="AF61" s="41">
        <f>VLOOKUP(B61,'Check Dimensoins'!$B$2:$C$141,2,0)</f>
        <v>47</v>
      </c>
      <c r="AG61" s="54">
        <v>66.0</v>
      </c>
      <c r="AH61" s="54">
        <v>58.0</v>
      </c>
      <c r="AI61" s="54">
        <v>95.0</v>
      </c>
      <c r="AJ61" s="54">
        <v>47.0</v>
      </c>
      <c r="AK61" s="54"/>
      <c r="AL61" s="54"/>
      <c r="AM61" s="54"/>
      <c r="AN61" s="54"/>
      <c r="AO61" s="54"/>
    </row>
    <row r="62">
      <c r="A62" s="42">
        <v>28.0</v>
      </c>
      <c r="B62" s="42">
        <v>1811056.0</v>
      </c>
      <c r="C62" s="43" t="s">
        <v>40</v>
      </c>
      <c r="D62" s="43" t="s">
        <v>35</v>
      </c>
      <c r="E62" s="43" t="s">
        <v>38</v>
      </c>
      <c r="F62" s="42">
        <v>262.2317659809515</v>
      </c>
      <c r="G62" s="44">
        <f t="shared" si="3"/>
        <v>19.50528566</v>
      </c>
      <c r="H62" s="44">
        <f t="shared" si="4"/>
        <v>163.1995256</v>
      </c>
      <c r="I62" s="44">
        <f t="shared" si="5"/>
        <v>101.1050485</v>
      </c>
      <c r="J62" s="45">
        <v>0.245</v>
      </c>
      <c r="K62" s="46" t="str">
        <f t="shared" si="15"/>
        <v>#REF!</v>
      </c>
      <c r="L62" s="31" t="str">
        <f t="shared" si="16"/>
        <v>#REF!</v>
      </c>
      <c r="M62" s="46"/>
      <c r="N62" s="46">
        <f t="shared" si="6"/>
        <v>40.44201939</v>
      </c>
      <c r="O62" s="32">
        <f>VLOOKUP(A62,Static!$A$2:$L$68,12,0)</f>
        <v>8460.288</v>
      </c>
      <c r="P62" s="32">
        <v>352.512</v>
      </c>
      <c r="Q62" s="47">
        <v>61314.263999999996</v>
      </c>
      <c r="R62" s="48">
        <v>848.6375333333332</v>
      </c>
      <c r="S62" s="35">
        <f>VLOOKUP(A62,Static!$A$3:$M$69,13,0)</f>
        <v>8460.288</v>
      </c>
      <c r="T62" s="36">
        <v>2820.096</v>
      </c>
      <c r="U62" s="49">
        <v>24.083412761302174</v>
      </c>
      <c r="V62" s="49" t="str">
        <f t="shared" si="8"/>
        <v>#REF!</v>
      </c>
      <c r="W62" s="47" t="str">
        <f t="shared" si="9"/>
        <v>#REF!</v>
      </c>
      <c r="X62" s="50">
        <v>18747.977600000002</v>
      </c>
      <c r="Y62" s="50">
        <v>4322.956000000001</v>
      </c>
      <c r="Z62" s="50">
        <v>23070.933600000004</v>
      </c>
      <c r="AA62" s="47">
        <v>6975.672183818436</v>
      </c>
      <c r="AB62" s="51">
        <v>30046.60578381844</v>
      </c>
      <c r="AC62" s="49">
        <v>11.801899948890016</v>
      </c>
      <c r="AD62" s="52">
        <v>9284.499196583789</v>
      </c>
      <c r="AE62" s="53">
        <v>2398.495625784145</v>
      </c>
      <c r="AF62" s="41">
        <f>VLOOKUP(B62,'Check Dimensoins'!$B$2:$C$141,2,0)</f>
        <v>55</v>
      </c>
      <c r="AG62" s="54">
        <v>22.0</v>
      </c>
      <c r="AH62" s="54">
        <v>19.333333333333332</v>
      </c>
      <c r="AI62" s="54">
        <v>31.666666666666668</v>
      </c>
      <c r="AJ62" s="54">
        <v>18.333333333333332</v>
      </c>
      <c r="AK62" s="54"/>
      <c r="AL62" s="54"/>
      <c r="AM62" s="54"/>
      <c r="AN62" s="54"/>
      <c r="AO62" s="54"/>
    </row>
    <row r="63">
      <c r="A63" s="27">
        <v>29.0</v>
      </c>
      <c r="B63" s="27">
        <v>1811063.0</v>
      </c>
      <c r="C63" s="28" t="s">
        <v>41</v>
      </c>
      <c r="D63" s="28" t="s">
        <v>35</v>
      </c>
      <c r="E63" s="28" t="s">
        <v>36</v>
      </c>
      <c r="F63" s="27">
        <v>440.8918953008021</v>
      </c>
      <c r="G63" s="29">
        <f t="shared" si="3"/>
        <v>357.4546917</v>
      </c>
      <c r="H63" s="29">
        <f t="shared" si="4"/>
        <v>2990.801423</v>
      </c>
      <c r="I63" s="29">
        <f t="shared" si="5"/>
        <v>1852.855403</v>
      </c>
      <c r="J63" s="30">
        <v>0.275</v>
      </c>
      <c r="K63" s="31" t="str">
        <f t="shared" si="15"/>
        <v>#REF!</v>
      </c>
      <c r="L63" s="31" t="str">
        <f t="shared" si="16"/>
        <v>#REF!</v>
      </c>
      <c r="M63" s="31"/>
      <c r="N63" s="31">
        <f t="shared" si="6"/>
        <v>1111.713242</v>
      </c>
      <c r="O63" s="32">
        <f>VLOOKUP(A63,Static!$A$2:$L$68,10,0)</f>
        <v>31549.824</v>
      </c>
      <c r="P63" s="32">
        <v>1938.8160000000003</v>
      </c>
      <c r="Q63" s="33">
        <v>1031681.6719999999</v>
      </c>
      <c r="R63" s="34">
        <v>15552.167399999998</v>
      </c>
      <c r="S63" s="35">
        <f>VLOOKUP(A63,Static!$A$3:$M$69,13,0)</f>
        <v>31549.824</v>
      </c>
      <c r="T63" s="36">
        <v>15774.912000000002</v>
      </c>
      <c r="U63" s="36">
        <v>66.33684202756203</v>
      </c>
      <c r="V63" s="36" t="str">
        <f t="shared" si="8"/>
        <v>#REF!</v>
      </c>
      <c r="W63" s="33" t="str">
        <f t="shared" si="9"/>
        <v>#REF!</v>
      </c>
      <c r="X63" s="37">
        <v>320292.9136</v>
      </c>
      <c r="Y63" s="37">
        <v>83375.21720000001</v>
      </c>
      <c r="Z63" s="37">
        <v>403668.13080000004</v>
      </c>
      <c r="AA63" s="33">
        <v>122052.12846330335</v>
      </c>
      <c r="AB63" s="38">
        <v>525720.2592633034</v>
      </c>
      <c r="AC63" s="36">
        <v>33.80366515752032</v>
      </c>
      <c r="AD63" s="39">
        <v>14903.761999412822</v>
      </c>
      <c r="AE63" s="40">
        <v>4098.534549838526</v>
      </c>
      <c r="AF63" s="41">
        <f>VLOOKUP(B63,'Check Dimensoins'!$B$2:$C$141,2,0)</f>
        <v>37</v>
      </c>
      <c r="AG63" s="41">
        <v>55.0</v>
      </c>
      <c r="AH63" s="41">
        <v>53.0</v>
      </c>
      <c r="AI63" s="41">
        <v>92.0</v>
      </c>
      <c r="AJ63" s="41">
        <v>37.0</v>
      </c>
      <c r="AK63" s="41"/>
      <c r="AL63" s="41"/>
      <c r="AM63" s="41"/>
      <c r="AN63" s="41"/>
      <c r="AO63" s="41"/>
    </row>
    <row r="64">
      <c r="A64" s="27">
        <v>29.0</v>
      </c>
      <c r="B64" s="27">
        <v>1811065.0</v>
      </c>
      <c r="C64" s="28" t="s">
        <v>41</v>
      </c>
      <c r="D64" s="28" t="s">
        <v>35</v>
      </c>
      <c r="E64" s="28" t="s">
        <v>36</v>
      </c>
      <c r="F64" s="27">
        <v>152.77911089790211</v>
      </c>
      <c r="G64" s="29">
        <f t="shared" si="3"/>
        <v>68.47229492</v>
      </c>
      <c r="H64" s="29">
        <f t="shared" si="4"/>
        <v>572.9034808</v>
      </c>
      <c r="I64" s="29">
        <f t="shared" si="5"/>
        <v>354.9240353</v>
      </c>
      <c r="J64" s="30">
        <v>0.275</v>
      </c>
      <c r="K64" s="31" t="str">
        <f t="shared" si="15"/>
        <v>#REF!</v>
      </c>
      <c r="L64" s="31" t="str">
        <f t="shared" si="16"/>
        <v>#REF!</v>
      </c>
      <c r="M64" s="31"/>
      <c r="N64" s="31">
        <f t="shared" si="6"/>
        <v>212.9544212</v>
      </c>
      <c r="O64" s="32">
        <f>VLOOKUP(A64,Static!$A$2:$L$68,10,0)</f>
        <v>31549.824</v>
      </c>
      <c r="P64" s="32">
        <v>1938.8160000000003</v>
      </c>
      <c r="Q64" s="33">
        <v>227156.06199999998</v>
      </c>
      <c r="R64" s="34">
        <v>2979.0980999999997</v>
      </c>
      <c r="S64" s="35">
        <f>VLOOKUP(A64,Static!$A$3:$M$69,13,0)</f>
        <v>31549.824</v>
      </c>
      <c r="T64" s="36">
        <v>15774.912000000002</v>
      </c>
      <c r="U64" s="36">
        <v>76.2499435651347</v>
      </c>
      <c r="V64" s="36" t="str">
        <f t="shared" si="8"/>
        <v>#REF!</v>
      </c>
      <c r="W64" s="33" t="str">
        <f t="shared" si="9"/>
        <v>#REF!</v>
      </c>
      <c r="X64" s="37">
        <v>74750.60560000001</v>
      </c>
      <c r="Y64" s="37">
        <v>19843.588600000003</v>
      </c>
      <c r="Z64" s="37">
        <v>94594.19420000001</v>
      </c>
      <c r="AA64" s="33">
        <v>28601.273822384854</v>
      </c>
      <c r="AB64" s="38">
        <v>123195.46802238487</v>
      </c>
      <c r="AC64" s="36">
        <v>41.35327669215891</v>
      </c>
      <c r="AD64" s="39">
        <v>6317.916845742976</v>
      </c>
      <c r="AE64" s="40">
        <v>1737.4271325793186</v>
      </c>
      <c r="AF64" s="41">
        <f>VLOOKUP(B64,'Check Dimensoins'!$B$2:$C$141,2,0)</f>
        <v>38</v>
      </c>
      <c r="AG64" s="41">
        <v>55.0</v>
      </c>
      <c r="AH64" s="41">
        <v>53.0</v>
      </c>
      <c r="AI64" s="41">
        <v>92.0</v>
      </c>
      <c r="AJ64" s="41">
        <v>38.0</v>
      </c>
      <c r="AK64" s="41"/>
      <c r="AL64" s="41"/>
      <c r="AM64" s="41"/>
      <c r="AN64" s="41"/>
      <c r="AO64" s="41"/>
    </row>
    <row r="65">
      <c r="A65" s="55">
        <v>30.0</v>
      </c>
      <c r="B65" s="55">
        <v>1811070.0</v>
      </c>
      <c r="C65" s="56" t="s">
        <v>41</v>
      </c>
      <c r="D65" s="56" t="s">
        <v>35</v>
      </c>
      <c r="E65" s="56" t="s">
        <v>36</v>
      </c>
      <c r="F65" s="55">
        <v>912.3574311405484</v>
      </c>
      <c r="G65" s="57">
        <f t="shared" si="3"/>
        <v>103.14023</v>
      </c>
      <c r="H65" s="57">
        <f t="shared" si="4"/>
        <v>862.9679615</v>
      </c>
      <c r="I65" s="57">
        <f t="shared" si="5"/>
        <v>534.6242108</v>
      </c>
      <c r="J65" s="58">
        <v>0.275</v>
      </c>
      <c r="K65" s="59" t="str">
        <f t="shared" si="15"/>
        <v>#REF!</v>
      </c>
      <c r="L65" s="31" t="str">
        <f t="shared" si="16"/>
        <v>#REF!</v>
      </c>
      <c r="M65" s="59"/>
      <c r="N65" s="59">
        <f t="shared" si="6"/>
        <v>320.7745265</v>
      </c>
      <c r="O65" s="32">
        <f>VLOOKUP(A65,Static!$A$2:$L$68,10,0)</f>
        <v>7755.264</v>
      </c>
      <c r="P65" s="32">
        <v>1057.536</v>
      </c>
      <c r="Q65" s="60">
        <v>375266.535</v>
      </c>
      <c r="R65" s="61">
        <v>4487.433399999999</v>
      </c>
      <c r="S65" s="35">
        <f>VLOOKUP(A65,Static!$A$3:$M$69,13,0)</f>
        <v>7755.264</v>
      </c>
      <c r="T65" s="36">
        <v>7755.264000000001</v>
      </c>
      <c r="U65" s="60">
        <v>83.62609570985501</v>
      </c>
      <c r="V65" s="62" t="str">
        <f t="shared" si="8"/>
        <v>#REF!</v>
      </c>
      <c r="W65" s="62" t="str">
        <f t="shared" si="9"/>
        <v>#REF!</v>
      </c>
      <c r="X65" s="63">
        <v>121052.43920000002</v>
      </c>
      <c r="Y65" s="63">
        <v>27912.577</v>
      </c>
      <c r="Z65" s="63">
        <v>148965.0162</v>
      </c>
      <c r="AA65" s="60">
        <v>45040.70523909802</v>
      </c>
      <c r="AB65" s="63">
        <v>194005.72143909804</v>
      </c>
      <c r="AC65" s="60">
        <v>43.23311437649372</v>
      </c>
      <c r="AD65" s="69">
        <v>39444.05317274332</v>
      </c>
      <c r="AE65" s="70">
        <v>10847.114622504414</v>
      </c>
      <c r="AF65" s="41">
        <f>VLOOKUP(B65,'Check Dimensoins'!$B$2:$C$141,2,0)</f>
        <v>37</v>
      </c>
      <c r="AG65" s="55">
        <v>55.0</v>
      </c>
      <c r="AH65" s="55">
        <v>53.0</v>
      </c>
      <c r="AI65" s="55">
        <v>92.0</v>
      </c>
      <c r="AJ65" s="55">
        <v>37.0</v>
      </c>
      <c r="AK65" s="67"/>
      <c r="AL65" s="67"/>
      <c r="AM65" s="67"/>
      <c r="AN65" s="67"/>
      <c r="AO65" s="67"/>
    </row>
    <row r="66">
      <c r="A66" s="42">
        <v>31.0</v>
      </c>
      <c r="B66" s="42">
        <v>1811058.0</v>
      </c>
      <c r="C66" s="43" t="s">
        <v>41</v>
      </c>
      <c r="D66" s="43" t="s">
        <v>35</v>
      </c>
      <c r="E66" s="43" t="s">
        <v>36</v>
      </c>
      <c r="F66" s="42">
        <v>223.21966552899298</v>
      </c>
      <c r="G66" s="44">
        <f t="shared" si="3"/>
        <v>16.90092192</v>
      </c>
      <c r="H66" s="44">
        <f t="shared" si="4"/>
        <v>141.4089744</v>
      </c>
      <c r="I66" s="44">
        <f t="shared" si="5"/>
        <v>87.6054091</v>
      </c>
      <c r="J66" s="45">
        <v>0.275</v>
      </c>
      <c r="K66" s="46" t="str">
        <f t="shared" si="15"/>
        <v>#REF!</v>
      </c>
      <c r="L66" s="31" t="str">
        <f t="shared" si="16"/>
        <v>#REF!</v>
      </c>
      <c r="M66" s="46"/>
      <c r="N66" s="46">
        <f t="shared" si="6"/>
        <v>52.56324546</v>
      </c>
      <c r="O66" s="32">
        <f>VLOOKUP(A66,Static!$A$2:$L$68,10,0)</f>
        <v>17625.6</v>
      </c>
      <c r="P66" s="32">
        <v>705.024</v>
      </c>
      <c r="Q66" s="47">
        <v>58914.00666666666</v>
      </c>
      <c r="R66" s="48">
        <v>735.3266666666667</v>
      </c>
      <c r="S66" s="35">
        <f>VLOOKUP(A66,Static!$A$3:$M$69,13,0)</f>
        <v>17625.6</v>
      </c>
      <c r="T66" s="36">
        <v>5875.200000000001</v>
      </c>
      <c r="U66" s="49">
        <v>26.706500814452834</v>
      </c>
      <c r="V66" s="49" t="str">
        <f t="shared" si="8"/>
        <v>#REF!</v>
      </c>
      <c r="W66" s="47" t="str">
        <f t="shared" si="9"/>
        <v>#REF!</v>
      </c>
      <c r="X66" s="50">
        <v>23497.616266666668</v>
      </c>
      <c r="Y66" s="50">
        <v>6116.647533333334</v>
      </c>
      <c r="Z66" s="50">
        <v>29614.263800000004</v>
      </c>
      <c r="AA66" s="47">
        <v>8954.097819167631</v>
      </c>
      <c r="AB66" s="51">
        <v>38568.361619167634</v>
      </c>
      <c r="AC66" s="49">
        <v>17.48354999554286</v>
      </c>
      <c r="AD66" s="52">
        <v>11708.01654679351</v>
      </c>
      <c r="AE66" s="53">
        <v>3024.57094125499</v>
      </c>
      <c r="AF66" s="41">
        <f>VLOOKUP(B66,'Check Dimensoins'!$B$2:$C$141,2,0)</f>
        <v>40</v>
      </c>
      <c r="AG66" s="54">
        <v>55.0</v>
      </c>
      <c r="AH66" s="54">
        <v>53.0</v>
      </c>
      <c r="AI66" s="54">
        <v>92.0</v>
      </c>
      <c r="AJ66" s="54">
        <v>40.0</v>
      </c>
      <c r="AK66" s="54"/>
      <c r="AL66" s="54"/>
      <c r="AM66" s="54"/>
      <c r="AN66" s="54"/>
      <c r="AO66" s="54"/>
    </row>
    <row r="67">
      <c r="A67" s="42">
        <v>31.0</v>
      </c>
      <c r="B67" s="42">
        <v>1811059.0</v>
      </c>
      <c r="C67" s="43" t="s">
        <v>41</v>
      </c>
      <c r="D67" s="43" t="s">
        <v>35</v>
      </c>
      <c r="E67" s="43" t="s">
        <v>36</v>
      </c>
      <c r="F67" s="42">
        <v>94.08563195406738</v>
      </c>
      <c r="G67" s="44">
        <f t="shared" si="3"/>
        <v>104.6956177</v>
      </c>
      <c r="H67" s="44">
        <f t="shared" si="4"/>
        <v>875.9817949</v>
      </c>
      <c r="I67" s="44">
        <f t="shared" si="5"/>
        <v>542.6865151</v>
      </c>
      <c r="J67" s="45">
        <v>0.275</v>
      </c>
      <c r="K67" s="46" t="str">
        <f t="shared" si="15"/>
        <v>#REF!</v>
      </c>
      <c r="L67" s="31" t="str">
        <f t="shared" si="16"/>
        <v>#REF!</v>
      </c>
      <c r="M67" s="46"/>
      <c r="N67" s="46">
        <f t="shared" si="6"/>
        <v>325.6119091</v>
      </c>
      <c r="O67" s="32">
        <f>VLOOKUP(A67,Static!$A$2:$L$68,10,0)</f>
        <v>17625.6</v>
      </c>
      <c r="P67" s="32">
        <v>705.024</v>
      </c>
      <c r="Q67" s="47">
        <v>238601.86</v>
      </c>
      <c r="R67" s="48">
        <v>4555.105333333333</v>
      </c>
      <c r="S67" s="35">
        <f>VLOOKUP(A67,Static!$A$3:$M$69,13,0)</f>
        <v>17625.6</v>
      </c>
      <c r="T67" s="36">
        <v>5875.200000000001</v>
      </c>
      <c r="U67" s="49">
        <v>17.460398281313072</v>
      </c>
      <c r="V67" s="49" t="str">
        <f t="shared" si="8"/>
        <v>#REF!</v>
      </c>
      <c r="W67" s="47" t="str">
        <f t="shared" si="9"/>
        <v>#REF!</v>
      </c>
      <c r="X67" s="50">
        <v>91069.72160000003</v>
      </c>
      <c r="Y67" s="50">
        <v>20797.172000000002</v>
      </c>
      <c r="Z67" s="50">
        <v>111866.89360000002</v>
      </c>
      <c r="AA67" s="47">
        <v>33823.80581146906</v>
      </c>
      <c r="AB67" s="51">
        <v>145690.69941146908</v>
      </c>
      <c r="AC67" s="49">
        <v>10.661348732182198</v>
      </c>
      <c r="AD67" s="52">
        <v>3009.2391988501713</v>
      </c>
      <c r="AE67" s="53">
        <v>777.3867930362943</v>
      </c>
      <c r="AF67" s="41">
        <f>VLOOKUP(B67,'Check Dimensoins'!$B$2:$C$141,2,0)</f>
        <v>42</v>
      </c>
      <c r="AG67" s="54">
        <v>55.0</v>
      </c>
      <c r="AH67" s="54">
        <v>53.0</v>
      </c>
      <c r="AI67" s="54">
        <v>92.0</v>
      </c>
      <c r="AJ67" s="54">
        <v>42.0</v>
      </c>
      <c r="AK67" s="54"/>
      <c r="AL67" s="54"/>
      <c r="AM67" s="54"/>
      <c r="AN67" s="54"/>
      <c r="AO67" s="54"/>
    </row>
    <row r="68">
      <c r="A68" s="42">
        <v>31.0</v>
      </c>
      <c r="B68" s="42">
        <v>1811060.0</v>
      </c>
      <c r="C68" s="43" t="s">
        <v>41</v>
      </c>
      <c r="D68" s="43" t="s">
        <v>35</v>
      </c>
      <c r="E68" s="43" t="s">
        <v>36</v>
      </c>
      <c r="F68" s="42">
        <v>61.18418491526017</v>
      </c>
      <c r="G68" s="44">
        <f t="shared" si="3"/>
        <v>116.7839393</v>
      </c>
      <c r="H68" s="44">
        <f t="shared" si="4"/>
        <v>977.1240385</v>
      </c>
      <c r="I68" s="44">
        <f t="shared" si="5"/>
        <v>605.3459586</v>
      </c>
      <c r="J68" s="45">
        <v>0.275</v>
      </c>
      <c r="K68" s="46" t="str">
        <f t="shared" si="15"/>
        <v>#REF!</v>
      </c>
      <c r="L68" s="31" t="str">
        <f t="shared" si="16"/>
        <v>#REF!</v>
      </c>
      <c r="M68" s="46"/>
      <c r="N68" s="46">
        <f t="shared" si="6"/>
        <v>363.2075751</v>
      </c>
      <c r="O68" s="32">
        <f>VLOOKUP(A68,Static!$A$2:$L$68,10,0)</f>
        <v>17625.6</v>
      </c>
      <c r="P68" s="32">
        <v>705.024</v>
      </c>
      <c r="Q68" s="47">
        <v>270942.49799999996</v>
      </c>
      <c r="R68" s="48">
        <v>5081.044999999999</v>
      </c>
      <c r="S68" s="35">
        <f>VLOOKUP(A68,Static!$A$3:$M$69,13,0)</f>
        <v>17625.6</v>
      </c>
      <c r="T68" s="36">
        <v>5875.200000000001</v>
      </c>
      <c r="U68" s="49">
        <v>17.774722719440586</v>
      </c>
      <c r="V68" s="49" t="str">
        <f t="shared" si="8"/>
        <v>#REF!</v>
      </c>
      <c r="W68" s="47" t="str">
        <f t="shared" si="9"/>
        <v>#REF!</v>
      </c>
      <c r="X68" s="50">
        <v>90093.1328</v>
      </c>
      <c r="Y68" s="50">
        <v>23696.370866666668</v>
      </c>
      <c r="Z68" s="50">
        <v>113789.50366666667</v>
      </c>
      <c r="AA68" s="47">
        <v>34405.12158285924</v>
      </c>
      <c r="AB68" s="51">
        <v>148194.6252495259</v>
      </c>
      <c r="AC68" s="49">
        <v>9.722056863599642</v>
      </c>
      <c r="AD68" s="52">
        <v>1784.5083746974642</v>
      </c>
      <c r="AE68" s="53">
        <v>460.997996796845</v>
      </c>
      <c r="AF68" s="41">
        <f>VLOOKUP(B68,'Check Dimensoins'!$B$2:$C$141,2,0)</f>
        <v>44</v>
      </c>
      <c r="AG68" s="54">
        <v>55.0</v>
      </c>
      <c r="AH68" s="54">
        <v>53.0</v>
      </c>
      <c r="AI68" s="54">
        <v>92.0</v>
      </c>
      <c r="AJ68" s="54">
        <v>44.0</v>
      </c>
      <c r="AK68" s="54"/>
      <c r="AL68" s="54"/>
      <c r="AM68" s="54"/>
      <c r="AN68" s="54"/>
      <c r="AO68" s="54"/>
    </row>
    <row r="69">
      <c r="A69" s="55">
        <v>32.0</v>
      </c>
      <c r="B69" s="55">
        <v>1811057.0</v>
      </c>
      <c r="C69" s="56" t="s">
        <v>41</v>
      </c>
      <c r="D69" s="56" t="s">
        <v>35</v>
      </c>
      <c r="E69" s="56" t="s">
        <v>36</v>
      </c>
      <c r="F69" s="55">
        <v>144.0747628300467</v>
      </c>
      <c r="G69" s="57">
        <f t="shared" si="3"/>
        <v>25.22765108</v>
      </c>
      <c r="H69" s="57">
        <f t="shared" si="4"/>
        <v>211.0782051</v>
      </c>
      <c r="I69" s="57">
        <f t="shared" si="5"/>
        <v>130.7667536</v>
      </c>
      <c r="J69" s="58">
        <v>0.275</v>
      </c>
      <c r="K69" s="59" t="str">
        <f t="shared" si="15"/>
        <v>#REF!</v>
      </c>
      <c r="L69" s="31" t="str">
        <f t="shared" si="16"/>
        <v>#REF!</v>
      </c>
      <c r="M69" s="59"/>
      <c r="N69" s="59">
        <f t="shared" si="6"/>
        <v>78.46005218</v>
      </c>
      <c r="O69" s="32">
        <f>VLOOKUP(A69,Static!$A$2:$L$68,10,0)</f>
        <v>18154.368</v>
      </c>
      <c r="P69" s="32">
        <v>458.26560000000006</v>
      </c>
      <c r="Q69" s="60">
        <v>96874.43700000002</v>
      </c>
      <c r="R69" s="60">
        <v>1097.6066666666666</v>
      </c>
      <c r="S69" s="35">
        <f>VLOOKUP(A69,Static!$A$3:$M$69,13,0)</f>
        <v>18154.368</v>
      </c>
      <c r="T69" s="36">
        <v>3630.8736000000004</v>
      </c>
      <c r="U69" s="60">
        <v>29.41990057154658</v>
      </c>
      <c r="V69" s="62" t="str">
        <f t="shared" si="8"/>
        <v>#REF!</v>
      </c>
      <c r="W69" s="62" t="str">
        <f t="shared" si="9"/>
        <v>#REF!</v>
      </c>
      <c r="X69" s="60">
        <v>22629.220533333337</v>
      </c>
      <c r="Y69" s="60">
        <v>5657.305133333334</v>
      </c>
      <c r="Z69" s="60">
        <v>28286.52566666667</v>
      </c>
      <c r="AA69" s="60">
        <v>8552.64609967205</v>
      </c>
      <c r="AB69" s="60">
        <v>36839.17176633872</v>
      </c>
      <c r="AC69" s="60">
        <v>11.18772716587567</v>
      </c>
      <c r="AD69" s="60">
        <v>4835.607414092422</v>
      </c>
      <c r="AE69" s="60">
        <v>1249.1985819738757</v>
      </c>
      <c r="AF69" s="41">
        <f>VLOOKUP(B69,'Check Dimensoins'!$B$2:$C$141,2,0)</f>
        <v>38</v>
      </c>
      <c r="AG69" s="67">
        <v>55.0</v>
      </c>
      <c r="AH69" s="67">
        <v>53.0</v>
      </c>
      <c r="AI69" s="67">
        <v>92.0</v>
      </c>
      <c r="AJ69" s="67">
        <v>38.0</v>
      </c>
      <c r="AK69" s="67"/>
      <c r="AL69" s="67"/>
      <c r="AM69" s="67"/>
      <c r="AN69" s="67"/>
      <c r="AO69" s="67"/>
    </row>
    <row r="70">
      <c r="A70" s="55">
        <v>32.0</v>
      </c>
      <c r="B70" s="55">
        <v>1811067.0</v>
      </c>
      <c r="C70" s="56" t="s">
        <v>41</v>
      </c>
      <c r="D70" s="56" t="s">
        <v>35</v>
      </c>
      <c r="E70" s="56" t="s">
        <v>36</v>
      </c>
      <c r="F70" s="55">
        <v>55.85568590424629</v>
      </c>
      <c r="G70" s="57">
        <f t="shared" si="3"/>
        <v>49.89646726</v>
      </c>
      <c r="H70" s="57">
        <f t="shared" si="4"/>
        <v>417.4806731</v>
      </c>
      <c r="I70" s="57">
        <f t="shared" si="5"/>
        <v>258.6368038</v>
      </c>
      <c r="J70" s="58">
        <v>0.275</v>
      </c>
      <c r="K70" s="59" t="str">
        <f t="shared" si="15"/>
        <v>#REF!</v>
      </c>
      <c r="L70" s="31" t="str">
        <f t="shared" si="16"/>
        <v>#REF!</v>
      </c>
      <c r="M70" s="59"/>
      <c r="N70" s="59">
        <f t="shared" si="6"/>
        <v>155.1820823</v>
      </c>
      <c r="O70" s="32">
        <f>VLOOKUP(A70,Static!$A$2:$L$68,10,0)</f>
        <v>18154.368</v>
      </c>
      <c r="P70" s="32">
        <v>458.26560000000006</v>
      </c>
      <c r="Q70" s="55">
        <v>156340.48</v>
      </c>
      <c r="R70" s="55">
        <v>2170.8995</v>
      </c>
      <c r="S70" s="35">
        <f>VLOOKUP(A70,Static!$A$3:$M$69,13,0)</f>
        <v>18154.368</v>
      </c>
      <c r="T70" s="36">
        <v>3630.8736000000004</v>
      </c>
      <c r="U70" s="55">
        <v>24.005484055495582</v>
      </c>
      <c r="V70" s="62" t="str">
        <f t="shared" si="8"/>
        <v>#REF!</v>
      </c>
      <c r="W70" s="62" t="str">
        <f t="shared" si="9"/>
        <v>#REF!</v>
      </c>
      <c r="X70" s="55">
        <v>49898.053333333344</v>
      </c>
      <c r="Y70" s="55">
        <v>13262.377333333337</v>
      </c>
      <c r="Z70" s="55">
        <v>63160.43066666668</v>
      </c>
      <c r="AA70" s="68">
        <v>19097.036425065155</v>
      </c>
      <c r="AB70" s="55">
        <v>82257.46709173183</v>
      </c>
      <c r="AC70" s="55">
        <v>12.630320149432961</v>
      </c>
      <c r="AD70" s="55">
        <v>2116.4255854104017</v>
      </c>
      <c r="AE70" s="55">
        <v>546.7432762310204</v>
      </c>
      <c r="AF70" s="41">
        <f>VLOOKUP(B70,'Check Dimensoins'!$B$2:$C$141,2,0)</f>
        <v>38</v>
      </c>
      <c r="AG70" s="67">
        <v>55.0</v>
      </c>
      <c r="AH70" s="67">
        <v>53.0</v>
      </c>
      <c r="AI70" s="67">
        <v>92.0</v>
      </c>
      <c r="AJ70" s="67">
        <v>38.0</v>
      </c>
      <c r="AK70" s="67"/>
      <c r="AL70" s="67"/>
      <c r="AM70" s="67"/>
      <c r="AN70" s="67"/>
      <c r="AO70" s="67"/>
    </row>
    <row r="71">
      <c r="A71" s="55">
        <v>32.0</v>
      </c>
      <c r="B71" s="55">
        <v>1811068.0</v>
      </c>
      <c r="C71" s="56" t="s">
        <v>41</v>
      </c>
      <c r="D71" s="56" t="s">
        <v>35</v>
      </c>
      <c r="E71" s="56" t="s">
        <v>36</v>
      </c>
      <c r="F71" s="55">
        <v>5.796795334476843</v>
      </c>
      <c r="G71" s="57">
        <f t="shared" si="3"/>
        <v>47.63056708</v>
      </c>
      <c r="H71" s="57">
        <f t="shared" si="4"/>
        <v>398.5220256</v>
      </c>
      <c r="I71" s="57">
        <f t="shared" si="5"/>
        <v>246.8915799</v>
      </c>
      <c r="J71" s="58">
        <v>0.275</v>
      </c>
      <c r="K71" s="59" t="str">
        <f t="shared" si="15"/>
        <v>#REF!</v>
      </c>
      <c r="L71" s="31" t="str">
        <f t="shared" si="16"/>
        <v>#REF!</v>
      </c>
      <c r="M71" s="59"/>
      <c r="N71" s="59">
        <f t="shared" si="6"/>
        <v>148.1349479</v>
      </c>
      <c r="O71" s="32">
        <f>VLOOKUP(A71,Static!$A$2:$L$68,10,0)</f>
        <v>18154.368</v>
      </c>
      <c r="P71" s="32">
        <v>458.26560000000006</v>
      </c>
      <c r="Q71" s="55">
        <v>116347.422</v>
      </c>
      <c r="R71" s="55">
        <v>2072.314533333333</v>
      </c>
      <c r="S71" s="35">
        <f>VLOOKUP(A71,Static!$A$3:$M$69,13,0)</f>
        <v>18154.368</v>
      </c>
      <c r="T71" s="36">
        <v>3630.8736000000004</v>
      </c>
      <c r="U71" s="55">
        <v>18.714569326316553</v>
      </c>
      <c r="V71" s="62" t="str">
        <f t="shared" si="8"/>
        <v>#REF!</v>
      </c>
      <c r="W71" s="62" t="str">
        <f t="shared" si="9"/>
        <v>#REF!</v>
      </c>
      <c r="X71" s="55">
        <v>60713.0392</v>
      </c>
      <c r="Y71" s="55">
        <v>15178.2598</v>
      </c>
      <c r="Z71" s="55">
        <v>75891.299</v>
      </c>
      <c r="AA71" s="68">
        <v>22946.311259295882</v>
      </c>
      <c r="AB71" s="55">
        <v>98837.61025929589</v>
      </c>
      <c r="AC71" s="55">
        <v>15.898103090286341</v>
      </c>
      <c r="AD71" s="55">
        <v>276.4741494624112</v>
      </c>
      <c r="AE71" s="55">
        <v>71.4224886111229</v>
      </c>
      <c r="AF71" s="41">
        <f>VLOOKUP(B71,'Check Dimensoins'!$B$2:$C$141,2,0)</f>
        <v>40</v>
      </c>
      <c r="AG71" s="67">
        <v>55.0</v>
      </c>
      <c r="AH71" s="67">
        <v>53.0</v>
      </c>
      <c r="AI71" s="67">
        <v>92.0</v>
      </c>
      <c r="AJ71" s="67">
        <v>40.0</v>
      </c>
      <c r="AK71" s="67"/>
      <c r="AL71" s="67"/>
      <c r="AM71" s="67"/>
      <c r="AN71" s="67"/>
      <c r="AO71" s="67"/>
    </row>
    <row r="72">
      <c r="A72" s="55">
        <v>32.0</v>
      </c>
      <c r="B72" s="55">
        <v>1811069.0</v>
      </c>
      <c r="C72" s="56" t="s">
        <v>41</v>
      </c>
      <c r="D72" s="56" t="s">
        <v>35</v>
      </c>
      <c r="E72" s="56" t="s">
        <v>36</v>
      </c>
      <c r="F72" s="55">
        <v>79.6879834138348</v>
      </c>
      <c r="G72" s="57">
        <f t="shared" si="3"/>
        <v>94.07178114</v>
      </c>
      <c r="H72" s="57">
        <f t="shared" si="4"/>
        <v>787.0928077</v>
      </c>
      <c r="I72" s="57">
        <f t="shared" si="5"/>
        <v>487.618185</v>
      </c>
      <c r="J72" s="58">
        <v>0.275</v>
      </c>
      <c r="K72" s="59" t="str">
        <f t="shared" si="15"/>
        <v>#REF!</v>
      </c>
      <c r="L72" s="31" t="str">
        <f t="shared" si="16"/>
        <v>#REF!</v>
      </c>
      <c r="M72" s="59"/>
      <c r="N72" s="59">
        <f t="shared" si="6"/>
        <v>292.570911</v>
      </c>
      <c r="O72" s="32">
        <f>VLOOKUP(A72,Static!$A$2:$L$68,10,0)</f>
        <v>18154.368</v>
      </c>
      <c r="P72" s="32">
        <v>458.26560000000006</v>
      </c>
      <c r="Q72" s="55">
        <v>303699.66033333336</v>
      </c>
      <c r="R72" s="55">
        <v>4092.8825999999995</v>
      </c>
      <c r="S72" s="35">
        <f>VLOOKUP(A72,Static!$A$3:$M$69,13,0)</f>
        <v>18154.368</v>
      </c>
      <c r="T72" s="36">
        <v>3630.8736000000004</v>
      </c>
      <c r="U72" s="55">
        <v>24.73396625427544</v>
      </c>
      <c r="V72" s="62" t="str">
        <f t="shared" si="8"/>
        <v>#REF!</v>
      </c>
      <c r="W72" s="62" t="str">
        <f t="shared" si="9"/>
        <v>#REF!</v>
      </c>
      <c r="X72" s="55">
        <v>115229.25333333334</v>
      </c>
      <c r="Y72" s="55">
        <v>29959.60586666667</v>
      </c>
      <c r="Z72" s="55">
        <v>145188.8592</v>
      </c>
      <c r="AA72" s="68">
        <v>43898.9554597726</v>
      </c>
      <c r="AB72" s="55">
        <v>189087.8146597726</v>
      </c>
      <c r="AC72" s="55">
        <v>15.399726235308469</v>
      </c>
      <c r="AD72" s="55">
        <v>3681.519386450573</v>
      </c>
      <c r="AE72" s="55">
        <v>951.0591748330647</v>
      </c>
      <c r="AF72" s="41">
        <f>VLOOKUP(B72,'Check Dimensoins'!$B$2:$C$141,2,0)</f>
        <v>42</v>
      </c>
      <c r="AG72" s="67">
        <v>55.0</v>
      </c>
      <c r="AH72" s="67">
        <v>53.0</v>
      </c>
      <c r="AI72" s="67">
        <v>92.0</v>
      </c>
      <c r="AJ72" s="55">
        <v>42.0</v>
      </c>
      <c r="AK72" s="67"/>
      <c r="AL72" s="67"/>
      <c r="AM72" s="67"/>
      <c r="AN72" s="67"/>
      <c r="AO72" s="67"/>
    </row>
    <row r="73">
      <c r="A73" s="55">
        <v>32.0</v>
      </c>
      <c r="B73" s="55">
        <v>1811072.0</v>
      </c>
      <c r="C73" s="56" t="s">
        <v>41</v>
      </c>
      <c r="D73" s="56" t="s">
        <v>35</v>
      </c>
      <c r="E73" s="56" t="s">
        <v>36</v>
      </c>
      <c r="F73" s="42">
        <v>61.34534924707193</v>
      </c>
      <c r="G73" s="42">
        <f t="shared" si="3"/>
        <v>29.31415828</v>
      </c>
      <c r="H73" s="71">
        <f t="shared" si="4"/>
        <v>245.2697596</v>
      </c>
      <c r="I73" s="71">
        <f t="shared" si="5"/>
        <v>151.9490381</v>
      </c>
      <c r="J73" s="43">
        <v>0.275</v>
      </c>
      <c r="K73" s="42" t="str">
        <f t="shared" si="15"/>
        <v>#REF!</v>
      </c>
      <c r="L73" s="31" t="str">
        <f t="shared" si="16"/>
        <v>#REF!</v>
      </c>
      <c r="M73" s="44"/>
      <c r="N73" s="44">
        <f t="shared" si="6"/>
        <v>91.16942285</v>
      </c>
      <c r="O73" s="32">
        <f>VLOOKUP(A73,Static!$A$2:$L$68,10,0)</f>
        <v>18154.368</v>
      </c>
      <c r="P73" s="32">
        <v>458.26560000000006</v>
      </c>
      <c r="Q73" s="46">
        <v>60281.087999999996</v>
      </c>
      <c r="R73" s="46">
        <v>1275.40275</v>
      </c>
      <c r="S73" s="35">
        <f>VLOOKUP(A73,Static!$A$3:$M$69,13,0)</f>
        <v>18154.368</v>
      </c>
      <c r="T73" s="36">
        <v>3630.8736000000004</v>
      </c>
      <c r="U73" s="46">
        <v>23.63217736514995</v>
      </c>
      <c r="V73" s="46" t="str">
        <f t="shared" si="8"/>
        <v>#REF!</v>
      </c>
      <c r="W73" s="72" t="str">
        <f t="shared" si="9"/>
        <v>#REF!</v>
      </c>
      <c r="X73" s="47">
        <v>27604.262400000007</v>
      </c>
      <c r="Y73" s="48">
        <v>6834.709200000001</v>
      </c>
      <c r="Z73" s="49">
        <v>34438.971600000004</v>
      </c>
      <c r="AA73" s="49">
        <v>10412.884905075236</v>
      </c>
      <c r="AB73" s="47">
        <v>44851.85650507524</v>
      </c>
      <c r="AC73" s="50">
        <v>17.583409046701224</v>
      </c>
      <c r="AD73" s="50">
        <v>2157.3207378480215</v>
      </c>
      <c r="AE73" s="50">
        <v>571.6899955297257</v>
      </c>
      <c r="AF73" s="41">
        <f>VLOOKUP(B73,'Check Dimensoins'!$B$2:$C$141,2,0)</f>
        <v>38</v>
      </c>
      <c r="AG73" s="51">
        <v>55.0</v>
      </c>
      <c r="AH73" s="49">
        <v>53.0</v>
      </c>
      <c r="AI73" s="52">
        <v>92.0</v>
      </c>
      <c r="AJ73" s="47">
        <v>38.0</v>
      </c>
      <c r="AK73" s="54"/>
      <c r="AL73" s="54"/>
      <c r="AM73" s="54"/>
      <c r="AN73" s="54"/>
      <c r="AO73" s="54"/>
    </row>
    <row r="74">
      <c r="A74" s="55">
        <v>33.0</v>
      </c>
      <c r="B74" s="55">
        <v>1811061.0</v>
      </c>
      <c r="C74" s="56" t="s">
        <v>41</v>
      </c>
      <c r="D74" s="56" t="s">
        <v>35</v>
      </c>
      <c r="E74" s="56" t="s">
        <v>36</v>
      </c>
      <c r="F74" s="42">
        <v>116.66919297514282</v>
      </c>
      <c r="G74" s="42">
        <f t="shared" si="3"/>
        <v>48.06326372</v>
      </c>
      <c r="H74" s="71">
        <f t="shared" si="4"/>
        <v>402.1423718</v>
      </c>
      <c r="I74" s="71">
        <f t="shared" si="5"/>
        <v>249.1344496</v>
      </c>
      <c r="J74" s="43">
        <v>0.275</v>
      </c>
      <c r="K74" s="42" t="str">
        <f t="shared" si="15"/>
        <v>#REF!</v>
      </c>
      <c r="L74" s="31" t="str">
        <f t="shared" si="16"/>
        <v>#REF!</v>
      </c>
      <c r="M74" s="44"/>
      <c r="N74" s="44">
        <f t="shared" si="6"/>
        <v>149.4806698</v>
      </c>
      <c r="O74" s="32">
        <f>VLOOKUP(A74,Static!$A$2:$L$68,10,0)</f>
        <v>3701.376</v>
      </c>
      <c r="P74" s="32">
        <v>528.768</v>
      </c>
      <c r="Q74" s="46">
        <v>124153.75833333332</v>
      </c>
      <c r="R74" s="46">
        <v>2091.1403333333333</v>
      </c>
      <c r="S74" s="35">
        <f>VLOOKUP(A74,Static!$A$3:$M$69,13,0)</f>
        <v>3701.376</v>
      </c>
      <c r="T74" s="36">
        <v>3701.3760000000007</v>
      </c>
      <c r="U74" s="46">
        <v>19.790439432222602</v>
      </c>
      <c r="V74" s="46" t="str">
        <f t="shared" si="8"/>
        <v>#REF!</v>
      </c>
      <c r="W74" s="72" t="str">
        <f t="shared" si="9"/>
        <v>#REF!</v>
      </c>
      <c r="X74" s="47">
        <v>38189.87333333333</v>
      </c>
      <c r="Y74" s="48">
        <v>10552.465000000002</v>
      </c>
      <c r="Z74" s="49">
        <v>48742.33833333334</v>
      </c>
      <c r="AA74" s="49">
        <v>14737.616586356971</v>
      </c>
      <c r="AB74" s="47">
        <v>63479.9549196903</v>
      </c>
      <c r="AC74" s="50">
        <v>10.11887372451017</v>
      </c>
      <c r="AD74" s="50">
        <v>3541.6824937679376</v>
      </c>
      <c r="AE74" s="50">
        <v>914.934644223384</v>
      </c>
      <c r="AF74" s="41">
        <f>VLOOKUP(B74,'Check Dimensoins'!$B$2:$C$141,2,0)</f>
        <v>47</v>
      </c>
      <c r="AG74" s="51">
        <v>55.0</v>
      </c>
      <c r="AH74" s="49">
        <v>53.0</v>
      </c>
      <c r="AI74" s="52">
        <v>92.0</v>
      </c>
      <c r="AJ74" s="47">
        <v>47.0</v>
      </c>
      <c r="AK74" s="54"/>
      <c r="AL74" s="54"/>
      <c r="AM74" s="54"/>
      <c r="AN74" s="54"/>
      <c r="AO74" s="54"/>
    </row>
    <row r="75">
      <c r="A75" s="55">
        <v>34.0</v>
      </c>
      <c r="B75" s="55">
        <v>1811064.0</v>
      </c>
      <c r="C75" s="56" t="s">
        <v>41</v>
      </c>
      <c r="D75" s="56" t="s">
        <v>35</v>
      </c>
      <c r="E75" s="56" t="s">
        <v>37</v>
      </c>
      <c r="F75" s="42">
        <v>126.98400227537093</v>
      </c>
      <c r="G75" s="42">
        <f t="shared" si="3"/>
        <v>98.14889507</v>
      </c>
      <c r="H75" s="71">
        <f t="shared" si="4"/>
        <v>821.2057692</v>
      </c>
      <c r="I75" s="71">
        <f t="shared" si="5"/>
        <v>508.7517797</v>
      </c>
      <c r="J75" s="43">
        <v>0.255</v>
      </c>
      <c r="K75" s="42" t="str">
        <f t="shared" si="15"/>
        <v>#REF!</v>
      </c>
      <c r="L75" s="31" t="str">
        <f t="shared" si="16"/>
        <v>#REF!</v>
      </c>
      <c r="M75" s="44"/>
      <c r="N75" s="44">
        <f t="shared" si="6"/>
        <v>254.3758898</v>
      </c>
      <c r="O75" s="32">
        <f>VLOOKUP(A75,Static!$A$2:$L$68,11,0)</f>
        <v>11104.128</v>
      </c>
      <c r="P75" s="32">
        <v>1321.92</v>
      </c>
      <c r="Q75" s="46">
        <v>313253.27599999995</v>
      </c>
      <c r="R75" s="46">
        <v>4270.2699999999995</v>
      </c>
      <c r="S75" s="35">
        <f>VLOOKUP(A75,Static!$A$3:$M$69,13,0)</f>
        <v>11104.128</v>
      </c>
      <c r="T75" s="36">
        <v>11104.128</v>
      </c>
      <c r="U75" s="46">
        <v>73.35678446561927</v>
      </c>
      <c r="V75" s="46" t="str">
        <f t="shared" si="8"/>
        <v>#REF!</v>
      </c>
      <c r="W75" s="72" t="str">
        <f t="shared" si="9"/>
        <v>#REF!</v>
      </c>
      <c r="X75" s="47">
        <v>115007.69280000002</v>
      </c>
      <c r="Y75" s="48">
        <v>27342.5152</v>
      </c>
      <c r="Z75" s="49">
        <v>142350.208</v>
      </c>
      <c r="AA75" s="49">
        <v>43040.66768699679</v>
      </c>
      <c r="AB75" s="47">
        <v>185390.8756869968</v>
      </c>
      <c r="AC75" s="50">
        <v>43.41432173773481</v>
      </c>
      <c r="AD75" s="50">
        <v>5512.924330328203</v>
      </c>
      <c r="AE75" s="50">
        <v>1405.7957042336918</v>
      </c>
      <c r="AF75" s="41">
        <f>VLOOKUP(B75,'Check Dimensoins'!$B$2:$C$141,2,0)</f>
        <v>37</v>
      </c>
      <c r="AG75" s="51">
        <v>55.0</v>
      </c>
      <c r="AH75" s="49">
        <v>53.0</v>
      </c>
      <c r="AI75" s="52">
        <v>92.0</v>
      </c>
      <c r="AJ75" s="47">
        <v>37.0</v>
      </c>
      <c r="AK75" s="54"/>
      <c r="AL75" s="54"/>
      <c r="AM75" s="54"/>
      <c r="AN75" s="54"/>
      <c r="AO75" s="54"/>
    </row>
    <row r="76">
      <c r="A76" s="55">
        <v>35.0</v>
      </c>
      <c r="B76" s="55">
        <v>1811071.0</v>
      </c>
      <c r="C76" s="56" t="s">
        <v>41</v>
      </c>
      <c r="D76" s="56" t="s">
        <v>35</v>
      </c>
      <c r="E76" s="56" t="s">
        <v>37</v>
      </c>
      <c r="F76" s="55">
        <v>586.8752207643798</v>
      </c>
      <c r="G76" s="57">
        <f t="shared" si="3"/>
        <v>42.08740976</v>
      </c>
      <c r="H76" s="57">
        <f t="shared" si="4"/>
        <v>352.1427692</v>
      </c>
      <c r="I76" s="57">
        <f t="shared" si="5"/>
        <v>218.1587944</v>
      </c>
      <c r="J76" s="58">
        <v>0.255</v>
      </c>
      <c r="K76" s="59" t="str">
        <f t="shared" si="15"/>
        <v>#REF!</v>
      </c>
      <c r="L76" s="31" t="str">
        <f t="shared" si="16"/>
        <v>#REF!</v>
      </c>
      <c r="M76" s="59"/>
      <c r="N76" s="59">
        <f t="shared" si="6"/>
        <v>109.0793972</v>
      </c>
      <c r="O76" s="32">
        <f>VLOOKUP(A76,Static!$A$2:$L$68,11,0)</f>
        <v>4758.912</v>
      </c>
      <c r="P76" s="32">
        <v>793.152</v>
      </c>
      <c r="Q76" s="60">
        <v>105831.19799999999</v>
      </c>
      <c r="R76" s="61">
        <v>1831.1423999999997</v>
      </c>
      <c r="S76" s="35">
        <f>VLOOKUP(A76,Static!$A$3:$M$69,13,0)</f>
        <v>4758.912</v>
      </c>
      <c r="T76" s="36">
        <v>4758.912</v>
      </c>
      <c r="U76" s="60">
        <v>57.79517638824812</v>
      </c>
      <c r="V76" s="62" t="str">
        <f t="shared" si="8"/>
        <v>#REF!</v>
      </c>
      <c r="W76" s="62" t="str">
        <f t="shared" si="9"/>
        <v>#REF!</v>
      </c>
      <c r="X76" s="63">
        <v>37292.2704</v>
      </c>
      <c r="Y76" s="63">
        <v>9230.76</v>
      </c>
      <c r="Z76" s="63">
        <v>46523.0304</v>
      </c>
      <c r="AA76" s="60">
        <v>14066.591959166291</v>
      </c>
      <c r="AB76" s="63">
        <v>60589.62235916629</v>
      </c>
      <c r="AC76" s="60">
        <v>33.08842739874643</v>
      </c>
      <c r="AD76" s="69">
        <v>19418.778134385466</v>
      </c>
      <c r="AE76" s="70">
        <v>4951.788424268294</v>
      </c>
      <c r="AF76" s="41">
        <f>VLOOKUP(B76,'Check Dimensoins'!$B$2:$C$141,2,0)</f>
        <v>37</v>
      </c>
      <c r="AG76" s="67">
        <v>55.0</v>
      </c>
      <c r="AH76" s="67">
        <v>53.0</v>
      </c>
      <c r="AI76" s="67">
        <v>92.0</v>
      </c>
      <c r="AJ76" s="67">
        <v>37.0</v>
      </c>
      <c r="AK76" s="67"/>
      <c r="AL76" s="67"/>
      <c r="AM76" s="67"/>
      <c r="AN76" s="67"/>
      <c r="AO76" s="67"/>
    </row>
    <row r="77">
      <c r="A77" s="42">
        <v>36.0</v>
      </c>
      <c r="B77" s="42">
        <v>1811058.0</v>
      </c>
      <c r="C77" s="43" t="s">
        <v>41</v>
      </c>
      <c r="D77" s="43" t="s">
        <v>35</v>
      </c>
      <c r="E77" s="43" t="s">
        <v>37</v>
      </c>
      <c r="F77" s="42">
        <v>223.21966552899298</v>
      </c>
      <c r="G77" s="44">
        <f t="shared" si="3"/>
        <v>16.90092192</v>
      </c>
      <c r="H77" s="44">
        <f t="shared" si="4"/>
        <v>141.4089744</v>
      </c>
      <c r="I77" s="44">
        <f t="shared" si="5"/>
        <v>87.6054091</v>
      </c>
      <c r="J77" s="45">
        <v>0.255</v>
      </c>
      <c r="K77" s="46" t="str">
        <f t="shared" si="15"/>
        <v>#REF!</v>
      </c>
      <c r="L77" s="31" t="str">
        <f t="shared" si="16"/>
        <v>#REF!</v>
      </c>
      <c r="M77" s="46"/>
      <c r="N77" s="46">
        <f t="shared" si="6"/>
        <v>43.80270455</v>
      </c>
      <c r="O77" s="32">
        <f>VLOOKUP(A77,Static!$A$2:$L$68,11,0)</f>
        <v>26438.4</v>
      </c>
      <c r="P77" s="32">
        <v>1057.536</v>
      </c>
      <c r="Q77" s="47">
        <v>58914.00666666666</v>
      </c>
      <c r="R77" s="48">
        <v>735.3266666666667</v>
      </c>
      <c r="S77" s="35">
        <f>VLOOKUP(A77,Static!$A$3:$M$69,13,0)</f>
        <v>26438.4</v>
      </c>
      <c r="T77" s="36">
        <v>8812.800000000001</v>
      </c>
      <c r="U77" s="49">
        <v>26.706500814452834</v>
      </c>
      <c r="V77" s="49" t="str">
        <f t="shared" si="8"/>
        <v>#REF!</v>
      </c>
      <c r="W77" s="47" t="str">
        <f t="shared" si="9"/>
        <v>#REF!</v>
      </c>
      <c r="X77" s="50">
        <v>23497.616266666668</v>
      </c>
      <c r="Y77" s="50">
        <v>6116.647533333334</v>
      </c>
      <c r="Z77" s="50">
        <v>29614.263800000004</v>
      </c>
      <c r="AA77" s="47">
        <v>8954.097819167631</v>
      </c>
      <c r="AB77" s="51">
        <v>38568.361619167634</v>
      </c>
      <c r="AC77" s="49">
        <v>17.48354999554286</v>
      </c>
      <c r="AD77" s="52">
        <v>11708.01654679351</v>
      </c>
      <c r="AE77" s="53">
        <v>3024.57094125499</v>
      </c>
      <c r="AF77" s="41">
        <f>VLOOKUP(B77,'Check Dimensoins'!$B$2:$C$141,2,0)</f>
        <v>40</v>
      </c>
      <c r="AG77" s="54">
        <v>55.0</v>
      </c>
      <c r="AH77" s="54">
        <v>53.0</v>
      </c>
      <c r="AI77" s="54">
        <v>92.0</v>
      </c>
      <c r="AJ77" s="54">
        <v>40.0</v>
      </c>
      <c r="AK77" s="54"/>
      <c r="AL77" s="54"/>
      <c r="AM77" s="54"/>
      <c r="AN77" s="54"/>
      <c r="AO77" s="54"/>
    </row>
    <row r="78">
      <c r="A78" s="42">
        <v>36.0</v>
      </c>
      <c r="B78" s="42">
        <v>1811059.0</v>
      </c>
      <c r="C78" s="43" t="s">
        <v>41</v>
      </c>
      <c r="D78" s="43" t="s">
        <v>35</v>
      </c>
      <c r="E78" s="43" t="s">
        <v>37</v>
      </c>
      <c r="F78" s="42">
        <v>94.08563195406738</v>
      </c>
      <c r="G78" s="44">
        <f t="shared" si="3"/>
        <v>104.6956177</v>
      </c>
      <c r="H78" s="44">
        <f t="shared" si="4"/>
        <v>875.9817949</v>
      </c>
      <c r="I78" s="44">
        <f t="shared" si="5"/>
        <v>542.6865151</v>
      </c>
      <c r="J78" s="45">
        <v>0.255</v>
      </c>
      <c r="K78" s="46" t="str">
        <f t="shared" si="15"/>
        <v>#REF!</v>
      </c>
      <c r="L78" s="31" t="str">
        <f t="shared" si="16"/>
        <v>#REF!</v>
      </c>
      <c r="M78" s="46"/>
      <c r="N78" s="46">
        <f t="shared" si="6"/>
        <v>271.3432576</v>
      </c>
      <c r="O78" s="32">
        <f>VLOOKUP(A78,Static!$A$2:$L$68,11,0)</f>
        <v>26438.4</v>
      </c>
      <c r="P78" s="32">
        <v>1057.536</v>
      </c>
      <c r="Q78" s="47">
        <v>238601.86</v>
      </c>
      <c r="R78" s="48">
        <v>4555.105333333333</v>
      </c>
      <c r="S78" s="35">
        <f>VLOOKUP(A78,Static!$A$3:$M$69,13,0)</f>
        <v>26438.4</v>
      </c>
      <c r="T78" s="36">
        <v>8812.800000000001</v>
      </c>
      <c r="U78" s="49">
        <v>17.460398281313072</v>
      </c>
      <c r="V78" s="49" t="str">
        <f t="shared" si="8"/>
        <v>#REF!</v>
      </c>
      <c r="W78" s="47" t="str">
        <f t="shared" si="9"/>
        <v>#REF!</v>
      </c>
      <c r="X78" s="50">
        <v>91069.72160000003</v>
      </c>
      <c r="Y78" s="50">
        <v>20797.172000000002</v>
      </c>
      <c r="Z78" s="50">
        <v>111866.89360000002</v>
      </c>
      <c r="AA78" s="47">
        <v>33823.80581146906</v>
      </c>
      <c r="AB78" s="51">
        <v>145690.69941146908</v>
      </c>
      <c r="AC78" s="49">
        <v>10.661348732182198</v>
      </c>
      <c r="AD78" s="52">
        <v>3009.2391988501713</v>
      </c>
      <c r="AE78" s="53">
        <v>777.3867930362943</v>
      </c>
      <c r="AF78" s="41">
        <f>VLOOKUP(B78,'Check Dimensoins'!$B$2:$C$141,2,0)</f>
        <v>42</v>
      </c>
      <c r="AG78" s="54">
        <v>55.0</v>
      </c>
      <c r="AH78" s="54">
        <v>53.0</v>
      </c>
      <c r="AI78" s="54">
        <v>92.0</v>
      </c>
      <c r="AJ78" s="54">
        <v>42.0</v>
      </c>
      <c r="AK78" s="54"/>
      <c r="AL78" s="54"/>
      <c r="AM78" s="54"/>
      <c r="AN78" s="54"/>
      <c r="AO78" s="54"/>
    </row>
    <row r="79">
      <c r="A79" s="42">
        <v>36.0</v>
      </c>
      <c r="B79" s="42">
        <v>1811060.0</v>
      </c>
      <c r="C79" s="43" t="s">
        <v>41</v>
      </c>
      <c r="D79" s="43" t="s">
        <v>35</v>
      </c>
      <c r="E79" s="43" t="s">
        <v>37</v>
      </c>
      <c r="F79" s="42">
        <v>61.18418491526017</v>
      </c>
      <c r="G79" s="44">
        <f t="shared" si="3"/>
        <v>116.7839393</v>
      </c>
      <c r="H79" s="44">
        <f t="shared" si="4"/>
        <v>977.1240385</v>
      </c>
      <c r="I79" s="44">
        <f t="shared" si="5"/>
        <v>605.3459586</v>
      </c>
      <c r="J79" s="45">
        <v>0.255</v>
      </c>
      <c r="K79" s="46" t="str">
        <f t="shared" si="15"/>
        <v>#REF!</v>
      </c>
      <c r="L79" s="31" t="str">
        <f t="shared" si="16"/>
        <v>#REF!</v>
      </c>
      <c r="M79" s="46"/>
      <c r="N79" s="46">
        <f t="shared" si="6"/>
        <v>302.6729793</v>
      </c>
      <c r="O79" s="32">
        <f>VLOOKUP(A79,Static!$A$2:$L$68,11,0)</f>
        <v>26438.4</v>
      </c>
      <c r="P79" s="32">
        <v>1057.536</v>
      </c>
      <c r="Q79" s="47">
        <v>270942.49799999996</v>
      </c>
      <c r="R79" s="48">
        <v>5081.044999999999</v>
      </c>
      <c r="S79" s="35">
        <f>VLOOKUP(A79,Static!$A$3:$M$69,13,0)</f>
        <v>26438.4</v>
      </c>
      <c r="T79" s="36">
        <v>8812.800000000001</v>
      </c>
      <c r="U79" s="49">
        <v>17.774722719440586</v>
      </c>
      <c r="V79" s="49" t="str">
        <f t="shared" si="8"/>
        <v>#REF!</v>
      </c>
      <c r="W79" s="47" t="str">
        <f t="shared" si="9"/>
        <v>#REF!</v>
      </c>
      <c r="X79" s="50">
        <v>90093.1328</v>
      </c>
      <c r="Y79" s="50">
        <v>23696.370866666668</v>
      </c>
      <c r="Z79" s="50">
        <v>113789.50366666667</v>
      </c>
      <c r="AA79" s="47">
        <v>34405.12158285924</v>
      </c>
      <c r="AB79" s="51">
        <v>148194.6252495259</v>
      </c>
      <c r="AC79" s="49">
        <v>9.722056863599642</v>
      </c>
      <c r="AD79" s="52">
        <v>1784.5083746974642</v>
      </c>
      <c r="AE79" s="53">
        <v>460.997996796845</v>
      </c>
      <c r="AF79" s="41">
        <f>VLOOKUP(B79,'Check Dimensoins'!$B$2:$C$141,2,0)</f>
        <v>44</v>
      </c>
      <c r="AG79" s="54">
        <v>55.0</v>
      </c>
      <c r="AH79" s="54">
        <v>53.0</v>
      </c>
      <c r="AI79" s="54">
        <v>92.0</v>
      </c>
      <c r="AJ79" s="54">
        <v>44.0</v>
      </c>
      <c r="AK79" s="54"/>
      <c r="AL79" s="54"/>
      <c r="AM79" s="54"/>
      <c r="AN79" s="54"/>
      <c r="AO79" s="54"/>
    </row>
    <row r="80">
      <c r="A80" s="55">
        <v>37.0</v>
      </c>
      <c r="B80" s="55">
        <v>1811057.0</v>
      </c>
      <c r="C80" s="56" t="s">
        <v>41</v>
      </c>
      <c r="D80" s="56" t="s">
        <v>35</v>
      </c>
      <c r="E80" s="56" t="s">
        <v>37</v>
      </c>
      <c r="F80" s="55">
        <v>144.0747628300467</v>
      </c>
      <c r="G80" s="57">
        <f t="shared" si="3"/>
        <v>25.22765108</v>
      </c>
      <c r="H80" s="57">
        <f t="shared" si="4"/>
        <v>211.0782051</v>
      </c>
      <c r="I80" s="57">
        <f t="shared" si="5"/>
        <v>130.7667536</v>
      </c>
      <c r="J80" s="58">
        <v>0.255</v>
      </c>
      <c r="K80" s="59" t="str">
        <f t="shared" si="15"/>
        <v>#REF!</v>
      </c>
      <c r="L80" s="31" t="str">
        <f t="shared" si="16"/>
        <v>#REF!</v>
      </c>
      <c r="M80" s="59"/>
      <c r="N80" s="59">
        <f t="shared" si="6"/>
        <v>65.38337682</v>
      </c>
      <c r="O80" s="32">
        <f>VLOOKUP(A80,Static!$A$2:$L$68,11,0)</f>
        <v>27231.552</v>
      </c>
      <c r="P80" s="32">
        <v>687.3984</v>
      </c>
      <c r="Q80" s="55">
        <v>96874.43700000002</v>
      </c>
      <c r="R80" s="55">
        <v>1097.6066666666666</v>
      </c>
      <c r="S80" s="35">
        <f>VLOOKUP(A80,Static!$A$3:$M$69,13,0)</f>
        <v>27231.552</v>
      </c>
      <c r="T80" s="36">
        <v>5446.3104</v>
      </c>
      <c r="U80" s="67">
        <v>29.41990057154658</v>
      </c>
      <c r="V80" s="62" t="str">
        <f t="shared" si="8"/>
        <v>#REF!</v>
      </c>
      <c r="W80" s="60" t="str">
        <f t="shared" si="9"/>
        <v>#REF!</v>
      </c>
      <c r="X80" s="55">
        <v>22629.220533333337</v>
      </c>
      <c r="Y80" s="55">
        <v>5657.305133333334</v>
      </c>
      <c r="Z80" s="55">
        <v>28286.52566666667</v>
      </c>
      <c r="AA80" s="68">
        <v>8552.64609967205</v>
      </c>
      <c r="AB80" s="67">
        <v>36839.17176633872</v>
      </c>
      <c r="AC80" s="67">
        <v>11.18772716587567</v>
      </c>
      <c r="AD80" s="67">
        <v>4835.607414092422</v>
      </c>
      <c r="AE80" s="67">
        <v>1249.1985819738757</v>
      </c>
      <c r="AF80" s="41">
        <f>VLOOKUP(B80,'Check Dimensoins'!$B$2:$C$141,2,0)</f>
        <v>38</v>
      </c>
      <c r="AG80" s="67">
        <v>55.0</v>
      </c>
      <c r="AH80" s="67">
        <v>53.0</v>
      </c>
      <c r="AI80" s="67">
        <v>92.0</v>
      </c>
      <c r="AJ80" s="67">
        <v>38.0</v>
      </c>
      <c r="AK80" s="67"/>
      <c r="AL80" s="67"/>
      <c r="AM80" s="67"/>
      <c r="AN80" s="67"/>
      <c r="AO80" s="67"/>
    </row>
    <row r="81">
      <c r="A81" s="55">
        <v>37.0</v>
      </c>
      <c r="B81" s="55">
        <v>1811067.0</v>
      </c>
      <c r="C81" s="56" t="s">
        <v>41</v>
      </c>
      <c r="D81" s="56" t="s">
        <v>35</v>
      </c>
      <c r="E81" s="56" t="s">
        <v>37</v>
      </c>
      <c r="F81" s="55">
        <v>55.85568590424629</v>
      </c>
      <c r="G81" s="57">
        <f t="shared" si="3"/>
        <v>49.89646726</v>
      </c>
      <c r="H81" s="57">
        <f t="shared" si="4"/>
        <v>417.4806731</v>
      </c>
      <c r="I81" s="57">
        <f t="shared" si="5"/>
        <v>258.6368038</v>
      </c>
      <c r="J81" s="58">
        <v>0.255</v>
      </c>
      <c r="K81" s="59" t="str">
        <f t="shared" si="15"/>
        <v>#REF!</v>
      </c>
      <c r="L81" s="31" t="str">
        <f t="shared" si="16"/>
        <v>#REF!</v>
      </c>
      <c r="M81" s="59"/>
      <c r="N81" s="59">
        <f t="shared" si="6"/>
        <v>129.3184019</v>
      </c>
      <c r="O81" s="32">
        <f>VLOOKUP(A81,Static!$A$2:$L$68,11,0)</f>
        <v>27231.552</v>
      </c>
      <c r="P81" s="32">
        <v>687.3984</v>
      </c>
      <c r="Q81" s="60">
        <v>156340.48</v>
      </c>
      <c r="R81" s="61">
        <v>2170.8995</v>
      </c>
      <c r="S81" s="35">
        <f>VLOOKUP(A81,Static!$A$3:$M$69,13,0)</f>
        <v>27231.552</v>
      </c>
      <c r="T81" s="36">
        <v>5446.3104</v>
      </c>
      <c r="U81" s="62">
        <v>24.005484055495582</v>
      </c>
      <c r="V81" s="62" t="str">
        <f t="shared" si="8"/>
        <v>#REF!</v>
      </c>
      <c r="W81" s="60" t="str">
        <f t="shared" si="9"/>
        <v>#REF!</v>
      </c>
      <c r="X81" s="63">
        <v>49898.053333333344</v>
      </c>
      <c r="Y81" s="63">
        <v>13262.377333333337</v>
      </c>
      <c r="Z81" s="63">
        <v>63160.43066666668</v>
      </c>
      <c r="AA81" s="60">
        <v>19097.036425065155</v>
      </c>
      <c r="AB81" s="64">
        <v>82257.46709173183</v>
      </c>
      <c r="AC81" s="62">
        <v>12.630320149432961</v>
      </c>
      <c r="AD81" s="65">
        <v>2116.4255854104017</v>
      </c>
      <c r="AE81" s="66">
        <v>546.7432762310204</v>
      </c>
      <c r="AF81" s="41">
        <f>VLOOKUP(B81,'Check Dimensoins'!$B$2:$C$141,2,0)</f>
        <v>38</v>
      </c>
      <c r="AG81" s="67">
        <v>55.0</v>
      </c>
      <c r="AH81" s="67">
        <v>53.0</v>
      </c>
      <c r="AI81" s="67">
        <v>92.0</v>
      </c>
      <c r="AJ81" s="67">
        <v>38.0</v>
      </c>
      <c r="AK81" s="67"/>
      <c r="AL81" s="67"/>
      <c r="AM81" s="67"/>
      <c r="AN81" s="67"/>
      <c r="AO81" s="67"/>
    </row>
    <row r="82">
      <c r="A82" s="55">
        <v>37.0</v>
      </c>
      <c r="B82" s="55">
        <v>1811068.0</v>
      </c>
      <c r="C82" s="56" t="s">
        <v>41</v>
      </c>
      <c r="D82" s="56" t="s">
        <v>35</v>
      </c>
      <c r="E82" s="56" t="s">
        <v>37</v>
      </c>
      <c r="F82" s="55">
        <v>5.796795334476843</v>
      </c>
      <c r="G82" s="57">
        <f t="shared" si="3"/>
        <v>47.63056708</v>
      </c>
      <c r="H82" s="57">
        <f t="shared" si="4"/>
        <v>398.5220256</v>
      </c>
      <c r="I82" s="57">
        <f t="shared" si="5"/>
        <v>246.8915799</v>
      </c>
      <c r="J82" s="58">
        <v>0.255</v>
      </c>
      <c r="K82" s="59" t="str">
        <f t="shared" si="15"/>
        <v>#REF!</v>
      </c>
      <c r="L82" s="31" t="str">
        <f t="shared" si="16"/>
        <v>#REF!</v>
      </c>
      <c r="M82" s="59"/>
      <c r="N82" s="59">
        <f t="shared" si="6"/>
        <v>123.44579</v>
      </c>
      <c r="O82" s="32">
        <f>VLOOKUP(A82,Static!$A$2:$L$68,11,0)</f>
        <v>27231.552</v>
      </c>
      <c r="P82" s="32">
        <v>687.3984</v>
      </c>
      <c r="Q82" s="60">
        <v>116347.422</v>
      </c>
      <c r="R82" s="61">
        <v>2072.314533333333</v>
      </c>
      <c r="S82" s="35">
        <f>VLOOKUP(A82,Static!$A$3:$M$69,13,0)</f>
        <v>27231.552</v>
      </c>
      <c r="T82" s="36">
        <v>5446.3104</v>
      </c>
      <c r="U82" s="62">
        <v>18.714569326316553</v>
      </c>
      <c r="V82" s="62" t="str">
        <f t="shared" si="8"/>
        <v>#REF!</v>
      </c>
      <c r="W82" s="60" t="str">
        <f t="shared" si="9"/>
        <v>#REF!</v>
      </c>
      <c r="X82" s="63">
        <v>60713.0392</v>
      </c>
      <c r="Y82" s="63">
        <v>15178.2598</v>
      </c>
      <c r="Z82" s="63">
        <v>75891.299</v>
      </c>
      <c r="AA82" s="60">
        <v>22946.311259295882</v>
      </c>
      <c r="AB82" s="64">
        <v>98837.61025929589</v>
      </c>
      <c r="AC82" s="62">
        <v>15.898103090286341</v>
      </c>
      <c r="AD82" s="65">
        <v>276.4741494624112</v>
      </c>
      <c r="AE82" s="66">
        <v>71.4224886111229</v>
      </c>
      <c r="AF82" s="41">
        <f>VLOOKUP(B82,'Check Dimensoins'!$B$2:$C$141,2,0)</f>
        <v>40</v>
      </c>
      <c r="AG82" s="67">
        <v>55.0</v>
      </c>
      <c r="AH82" s="67">
        <v>53.0</v>
      </c>
      <c r="AI82" s="67">
        <v>92.0</v>
      </c>
      <c r="AJ82" s="67">
        <v>40.0</v>
      </c>
      <c r="AK82" s="67"/>
      <c r="AL82" s="67"/>
      <c r="AM82" s="67"/>
      <c r="AN82" s="67"/>
      <c r="AO82" s="67"/>
    </row>
    <row r="83">
      <c r="A83" s="55">
        <v>37.0</v>
      </c>
      <c r="B83" s="55">
        <v>1811069.0</v>
      </c>
      <c r="C83" s="56" t="s">
        <v>41</v>
      </c>
      <c r="D83" s="56" t="s">
        <v>35</v>
      </c>
      <c r="E83" s="56" t="s">
        <v>37</v>
      </c>
      <c r="F83" s="55">
        <v>79.6879834138348</v>
      </c>
      <c r="G83" s="57">
        <f t="shared" si="3"/>
        <v>94.07178114</v>
      </c>
      <c r="H83" s="57">
        <f t="shared" si="4"/>
        <v>787.0928077</v>
      </c>
      <c r="I83" s="57">
        <f t="shared" si="5"/>
        <v>487.618185</v>
      </c>
      <c r="J83" s="58">
        <v>0.255</v>
      </c>
      <c r="K83" s="59" t="str">
        <f t="shared" si="15"/>
        <v>#REF!</v>
      </c>
      <c r="L83" s="31" t="str">
        <f t="shared" si="16"/>
        <v>#REF!</v>
      </c>
      <c r="M83" s="59"/>
      <c r="N83" s="59">
        <f t="shared" si="6"/>
        <v>243.8090925</v>
      </c>
      <c r="O83" s="32">
        <f>VLOOKUP(A83,Static!$A$2:$L$68,11,0)</f>
        <v>27231.552</v>
      </c>
      <c r="P83" s="32">
        <v>687.3984</v>
      </c>
      <c r="Q83" s="60">
        <v>303699.66033333336</v>
      </c>
      <c r="R83" s="61">
        <v>4092.8825999999995</v>
      </c>
      <c r="S83" s="35">
        <f>VLOOKUP(A83,Static!$A$3:$M$69,13,0)</f>
        <v>27231.552</v>
      </c>
      <c r="T83" s="36">
        <v>5446.3104</v>
      </c>
      <c r="U83" s="62">
        <v>24.73396625427544</v>
      </c>
      <c r="V83" s="62" t="str">
        <f t="shared" si="8"/>
        <v>#REF!</v>
      </c>
      <c r="W83" s="60" t="str">
        <f t="shared" si="9"/>
        <v>#REF!</v>
      </c>
      <c r="X83" s="63">
        <v>115229.25333333334</v>
      </c>
      <c r="Y83" s="63">
        <v>29959.60586666667</v>
      </c>
      <c r="Z83" s="63">
        <v>145188.8592</v>
      </c>
      <c r="AA83" s="60">
        <v>43898.9554597726</v>
      </c>
      <c r="AB83" s="64">
        <v>189087.8146597726</v>
      </c>
      <c r="AC83" s="62">
        <v>15.399726235308469</v>
      </c>
      <c r="AD83" s="65">
        <v>3681.519386450573</v>
      </c>
      <c r="AE83" s="66">
        <v>951.0591748330647</v>
      </c>
      <c r="AF83" s="41">
        <f>VLOOKUP(B83,'Check Dimensoins'!$B$2:$C$141,2,0)</f>
        <v>42</v>
      </c>
      <c r="AG83" s="67">
        <v>55.0</v>
      </c>
      <c r="AH83" s="67">
        <v>53.0</v>
      </c>
      <c r="AI83" s="67">
        <v>92.0</v>
      </c>
      <c r="AJ83" s="67">
        <v>42.0</v>
      </c>
      <c r="AK83" s="67"/>
      <c r="AL83" s="67"/>
      <c r="AM83" s="67"/>
      <c r="AN83" s="67"/>
      <c r="AO83" s="67"/>
    </row>
    <row r="84">
      <c r="A84" s="55">
        <v>37.0</v>
      </c>
      <c r="B84" s="55">
        <v>1811072.0</v>
      </c>
      <c r="C84" s="56" t="s">
        <v>41</v>
      </c>
      <c r="D84" s="56" t="s">
        <v>35</v>
      </c>
      <c r="E84" s="56" t="s">
        <v>37</v>
      </c>
      <c r="F84" s="55">
        <v>61.34534924707193</v>
      </c>
      <c r="G84" s="57">
        <f t="shared" si="3"/>
        <v>29.31415828</v>
      </c>
      <c r="H84" s="57">
        <f t="shared" si="4"/>
        <v>245.2697596</v>
      </c>
      <c r="I84" s="57">
        <f t="shared" si="5"/>
        <v>151.9490381</v>
      </c>
      <c r="J84" s="58">
        <v>0.255</v>
      </c>
      <c r="K84" s="59" t="str">
        <f t="shared" si="15"/>
        <v>#REF!</v>
      </c>
      <c r="L84" s="31" t="str">
        <f t="shared" si="16"/>
        <v>#REF!</v>
      </c>
      <c r="M84" s="59"/>
      <c r="N84" s="59">
        <f t="shared" si="6"/>
        <v>75.97451904</v>
      </c>
      <c r="O84" s="32">
        <f>VLOOKUP(A84,Static!$A$2:$L$68,11,0)</f>
        <v>27231.552</v>
      </c>
      <c r="P84" s="32">
        <v>687.3984</v>
      </c>
      <c r="Q84" s="60">
        <v>60281.087999999996</v>
      </c>
      <c r="R84" s="61">
        <v>1275.40275</v>
      </c>
      <c r="S84" s="35">
        <f>VLOOKUP(A84,Static!$A$3:$M$69,13,0)</f>
        <v>27231.552</v>
      </c>
      <c r="T84" s="36">
        <v>5446.3104</v>
      </c>
      <c r="U84" s="62">
        <v>23.63217736514995</v>
      </c>
      <c r="V84" s="62" t="str">
        <f t="shared" si="8"/>
        <v>#REF!</v>
      </c>
      <c r="W84" s="60" t="str">
        <f t="shared" si="9"/>
        <v>#REF!</v>
      </c>
      <c r="X84" s="63">
        <v>27604.262400000007</v>
      </c>
      <c r="Y84" s="63">
        <v>6834.709200000001</v>
      </c>
      <c r="Z84" s="63">
        <v>34438.971600000004</v>
      </c>
      <c r="AA84" s="60">
        <v>10412.884905075236</v>
      </c>
      <c r="AB84" s="64">
        <v>44851.85650507524</v>
      </c>
      <c r="AC84" s="62">
        <v>17.583409046701224</v>
      </c>
      <c r="AD84" s="65">
        <v>2157.3207378480215</v>
      </c>
      <c r="AE84" s="66">
        <v>571.6899955297257</v>
      </c>
      <c r="AF84" s="41">
        <f>VLOOKUP(B84,'Check Dimensoins'!$B$2:$C$141,2,0)</f>
        <v>38</v>
      </c>
      <c r="AG84" s="67">
        <v>55.0</v>
      </c>
      <c r="AH84" s="67">
        <v>53.0</v>
      </c>
      <c r="AI84" s="67">
        <v>92.0</v>
      </c>
      <c r="AJ84" s="67">
        <v>38.0</v>
      </c>
      <c r="AK84" s="67"/>
      <c r="AL84" s="67"/>
      <c r="AM84" s="67"/>
      <c r="AN84" s="67"/>
      <c r="AO84" s="67"/>
    </row>
    <row r="85">
      <c r="A85" s="55">
        <v>38.0</v>
      </c>
      <c r="B85" s="55">
        <v>1811061.0</v>
      </c>
      <c r="C85" s="56" t="s">
        <v>41</v>
      </c>
      <c r="D85" s="56" t="s">
        <v>35</v>
      </c>
      <c r="E85" s="56" t="s">
        <v>37</v>
      </c>
      <c r="F85" s="55">
        <v>116.66919297514282</v>
      </c>
      <c r="G85" s="57">
        <f t="shared" si="3"/>
        <v>48.06326372</v>
      </c>
      <c r="H85" s="57">
        <f t="shared" si="4"/>
        <v>402.1423718</v>
      </c>
      <c r="I85" s="57">
        <f t="shared" si="5"/>
        <v>249.1344496</v>
      </c>
      <c r="J85" s="58">
        <v>0.255</v>
      </c>
      <c r="K85" s="59" t="str">
        <f t="shared" si="15"/>
        <v>#REF!</v>
      </c>
      <c r="L85" s="31" t="str">
        <f t="shared" si="16"/>
        <v>#REF!</v>
      </c>
      <c r="M85" s="59"/>
      <c r="N85" s="59">
        <f t="shared" si="6"/>
        <v>124.5672248</v>
      </c>
      <c r="O85" s="32">
        <f>VLOOKUP(A85,Static!$A$2:$L$68,11,0)</f>
        <v>5552.064</v>
      </c>
      <c r="P85" s="32">
        <v>793.152</v>
      </c>
      <c r="Q85" s="60">
        <v>124153.75833333332</v>
      </c>
      <c r="R85" s="61">
        <v>2091.1403333333333</v>
      </c>
      <c r="S85" s="35">
        <f>VLOOKUP(A85,Static!$A$3:$M$69,13,0)</f>
        <v>5552.064</v>
      </c>
      <c r="T85" s="36">
        <v>5552.064</v>
      </c>
      <c r="U85" s="62">
        <v>19.790439432222602</v>
      </c>
      <c r="V85" s="62" t="str">
        <f t="shared" si="8"/>
        <v>#REF!</v>
      </c>
      <c r="W85" s="60" t="str">
        <f t="shared" si="9"/>
        <v>#REF!</v>
      </c>
      <c r="X85" s="63">
        <v>38189.87333333333</v>
      </c>
      <c r="Y85" s="63">
        <v>10552.465000000002</v>
      </c>
      <c r="Z85" s="63">
        <v>48742.33833333334</v>
      </c>
      <c r="AA85" s="60">
        <v>14737.616586356971</v>
      </c>
      <c r="AB85" s="64">
        <v>63479.9549196903</v>
      </c>
      <c r="AC85" s="62">
        <v>10.11887372451017</v>
      </c>
      <c r="AD85" s="65">
        <v>3541.6824937679376</v>
      </c>
      <c r="AE85" s="66">
        <v>914.934644223384</v>
      </c>
      <c r="AF85" s="41">
        <f>VLOOKUP(B85,'Check Dimensoins'!$B$2:$C$141,2,0)</f>
        <v>47</v>
      </c>
      <c r="AG85" s="67">
        <v>55.0</v>
      </c>
      <c r="AH85" s="67">
        <v>53.0</v>
      </c>
      <c r="AI85" s="67">
        <v>92.0</v>
      </c>
      <c r="AJ85" s="67">
        <v>47.0</v>
      </c>
      <c r="AK85" s="67"/>
      <c r="AL85" s="67"/>
      <c r="AM85" s="67"/>
      <c r="AN85" s="67"/>
      <c r="AO85" s="67"/>
    </row>
    <row r="86">
      <c r="A86" s="55">
        <v>39.0</v>
      </c>
      <c r="B86" s="55">
        <v>1811062.0</v>
      </c>
      <c r="C86" s="56" t="s">
        <v>41</v>
      </c>
      <c r="D86" s="56" t="s">
        <v>35</v>
      </c>
      <c r="E86" s="56" t="s">
        <v>38</v>
      </c>
      <c r="F86" s="55">
        <v>227.31114703719362</v>
      </c>
      <c r="G86" s="57">
        <f t="shared" si="3"/>
        <v>889.0599104</v>
      </c>
      <c r="H86" s="57">
        <f t="shared" si="4"/>
        <v>7438.709596</v>
      </c>
      <c r="I86" s="57">
        <f t="shared" si="5"/>
        <v>4608.414708</v>
      </c>
      <c r="J86" s="58">
        <v>0.245</v>
      </c>
      <c r="K86" s="59" t="str">
        <f t="shared" si="15"/>
        <v>#REF!</v>
      </c>
      <c r="L86" s="31" t="str">
        <f t="shared" si="16"/>
        <v>#REF!</v>
      </c>
      <c r="M86" s="59"/>
      <c r="N86" s="59">
        <f t="shared" si="6"/>
        <v>1843.365883</v>
      </c>
      <c r="O86" s="32">
        <f>VLOOKUP(A86,Static!$A$2:$L$68,12,0)</f>
        <v>131134.464</v>
      </c>
      <c r="P86" s="32">
        <v>15863.040000000003</v>
      </c>
      <c r="Q86" s="60">
        <v>2215020.4960000003</v>
      </c>
      <c r="R86" s="61">
        <v>38681.289899999996</v>
      </c>
      <c r="S86" s="35">
        <f>VLOOKUP(A86,Static!$A$3:$M$69,13,0)</f>
        <v>131134.464</v>
      </c>
      <c r="T86" s="36">
        <v>131134.464</v>
      </c>
      <c r="U86" s="62">
        <v>57.263356566607165</v>
      </c>
      <c r="V86" s="62" t="str">
        <f t="shared" si="8"/>
        <v>#REF!</v>
      </c>
      <c r="W86" s="60" t="str">
        <f t="shared" si="9"/>
        <v>#REF!</v>
      </c>
      <c r="X86" s="63">
        <v>718520.2640000001</v>
      </c>
      <c r="Y86" s="63">
        <v>190975.12280000004</v>
      </c>
      <c r="Z86" s="63">
        <v>909495.3868000001</v>
      </c>
      <c r="AA86" s="60">
        <v>274992.8451535203</v>
      </c>
      <c r="AB86" s="64">
        <v>1184488.2319535203</v>
      </c>
      <c r="AC86" s="62">
        <v>30.621735599192633</v>
      </c>
      <c r="AD86" s="65">
        <v>6960.661843322143</v>
      </c>
      <c r="AE86" s="66">
        <v>1705.3621516139249</v>
      </c>
      <c r="AF86" s="41">
        <f>VLOOKUP(B86,'Check Dimensoins'!$B$2:$C$141,2,0)</f>
        <v>37</v>
      </c>
      <c r="AG86" s="67">
        <v>55.0</v>
      </c>
      <c r="AH86" s="67">
        <v>53.0</v>
      </c>
      <c r="AI86" s="67">
        <v>92.0</v>
      </c>
      <c r="AJ86" s="67">
        <v>37.0</v>
      </c>
      <c r="AK86" s="67"/>
      <c r="AL86" s="67"/>
      <c r="AM86" s="67"/>
      <c r="AN86" s="67"/>
      <c r="AO86" s="67"/>
    </row>
    <row r="87">
      <c r="A87" s="55">
        <v>40.0</v>
      </c>
      <c r="B87" s="55">
        <v>1811066.0</v>
      </c>
      <c r="C87" s="56" t="s">
        <v>41</v>
      </c>
      <c r="D87" s="56" t="s">
        <v>35</v>
      </c>
      <c r="E87" s="56" t="s">
        <v>38</v>
      </c>
      <c r="F87" s="55">
        <v>125.05326829918117</v>
      </c>
      <c r="G87" s="57">
        <f t="shared" si="3"/>
        <v>35.40009103</v>
      </c>
      <c r="H87" s="57">
        <f t="shared" si="4"/>
        <v>296.1903846</v>
      </c>
      <c r="I87" s="57">
        <f t="shared" si="5"/>
        <v>183.4952833</v>
      </c>
      <c r="J87" s="58">
        <v>0.245</v>
      </c>
      <c r="K87" s="59" t="str">
        <f t="shared" si="15"/>
        <v>#REF!</v>
      </c>
      <c r="L87" s="31" t="str">
        <f t="shared" si="16"/>
        <v>#REF!</v>
      </c>
      <c r="M87" s="59"/>
      <c r="N87" s="59">
        <f t="shared" si="6"/>
        <v>73.39811333</v>
      </c>
      <c r="O87" s="32">
        <f>VLOOKUP(A87,Static!$A$2:$L$68,12,0)</f>
        <v>5287.68</v>
      </c>
      <c r="P87" s="32">
        <v>705.0240000000001</v>
      </c>
      <c r="Q87" s="60">
        <v>110544.336</v>
      </c>
      <c r="R87" s="61">
        <v>1540.1899999999998</v>
      </c>
      <c r="S87" s="35">
        <f>VLOOKUP(A87,Static!$A$3:$M$69,13,0)</f>
        <v>5287.68</v>
      </c>
      <c r="T87" s="36">
        <v>5287.680000000001</v>
      </c>
      <c r="U87" s="62">
        <v>71.7731812308871</v>
      </c>
      <c r="V87" s="62" t="str">
        <f t="shared" si="8"/>
        <v>#REF!</v>
      </c>
      <c r="W87" s="60" t="str">
        <f t="shared" si="9"/>
        <v>#REF!</v>
      </c>
      <c r="X87" s="63">
        <v>39837.79360000001</v>
      </c>
      <c r="Y87" s="63">
        <v>10255.273600000002</v>
      </c>
      <c r="Z87" s="63">
        <v>50093.06720000001</v>
      </c>
      <c r="AA87" s="60">
        <v>15146.019728875975</v>
      </c>
      <c r="AB87" s="64">
        <v>65239.086928875986</v>
      </c>
      <c r="AC87" s="62">
        <v>42.35781749581285</v>
      </c>
      <c r="AD87" s="65">
        <v>5296.983515871635</v>
      </c>
      <c r="AE87" s="66">
        <v>1297.7609613885506</v>
      </c>
      <c r="AF87" s="41">
        <f>VLOOKUP(B87,'Check Dimensoins'!$B$2:$C$141,2,0)</f>
        <v>38</v>
      </c>
      <c r="AG87" s="67">
        <v>55.0</v>
      </c>
      <c r="AH87" s="67">
        <v>53.0</v>
      </c>
      <c r="AI87" s="67">
        <v>92.0</v>
      </c>
      <c r="AJ87" s="67">
        <v>38.0</v>
      </c>
      <c r="AK87" s="67"/>
      <c r="AL87" s="67"/>
      <c r="AM87" s="67"/>
      <c r="AN87" s="67"/>
      <c r="AO87" s="67"/>
    </row>
    <row r="88">
      <c r="A88" s="42">
        <v>41.0</v>
      </c>
      <c r="B88" s="42">
        <v>1811058.0</v>
      </c>
      <c r="C88" s="43" t="s">
        <v>41</v>
      </c>
      <c r="D88" s="43" t="s">
        <v>35</v>
      </c>
      <c r="E88" s="43" t="s">
        <v>38</v>
      </c>
      <c r="F88" s="42">
        <v>223.21966552899298</v>
      </c>
      <c r="G88" s="44">
        <f t="shared" si="3"/>
        <v>16.90092192</v>
      </c>
      <c r="H88" s="44">
        <f t="shared" si="4"/>
        <v>141.4089744</v>
      </c>
      <c r="I88" s="44">
        <f t="shared" si="5"/>
        <v>87.6054091</v>
      </c>
      <c r="J88" s="45">
        <v>0.245</v>
      </c>
      <c r="K88" s="46" t="str">
        <f t="shared" si="15"/>
        <v>#REF!</v>
      </c>
      <c r="L88" s="31" t="str">
        <f t="shared" si="16"/>
        <v>#REF!</v>
      </c>
      <c r="M88" s="46"/>
      <c r="N88" s="46">
        <f t="shared" si="6"/>
        <v>35.04216364</v>
      </c>
      <c r="O88" s="32">
        <f>VLOOKUP(A88,Static!$A$2:$L$68,12,0)</f>
        <v>35251.2</v>
      </c>
      <c r="P88" s="32">
        <v>1410.048</v>
      </c>
      <c r="Q88" s="47">
        <v>58914.00666666666</v>
      </c>
      <c r="R88" s="48">
        <v>735.3266666666667</v>
      </c>
      <c r="S88" s="35">
        <f>VLOOKUP(A88,Static!$A$3:$M$69,13,0)</f>
        <v>35251.2</v>
      </c>
      <c r="T88" s="36">
        <v>11750.400000000001</v>
      </c>
      <c r="U88" s="49">
        <v>26.706500814452834</v>
      </c>
      <c r="V88" s="49" t="str">
        <f t="shared" si="8"/>
        <v>#REF!</v>
      </c>
      <c r="W88" s="47" t="str">
        <f t="shared" si="9"/>
        <v>#REF!</v>
      </c>
      <c r="X88" s="50">
        <v>23497.616266666668</v>
      </c>
      <c r="Y88" s="50">
        <v>6116.647533333334</v>
      </c>
      <c r="Z88" s="50">
        <v>29614.263800000004</v>
      </c>
      <c r="AA88" s="47">
        <v>8954.097819167631</v>
      </c>
      <c r="AB88" s="51">
        <v>38568.361619167634</v>
      </c>
      <c r="AC88" s="49">
        <v>17.48354999554286</v>
      </c>
      <c r="AD88" s="52">
        <v>11708.01654679351</v>
      </c>
      <c r="AE88" s="53">
        <v>3024.57094125499</v>
      </c>
      <c r="AF88" s="41">
        <f>VLOOKUP(B88,'Check Dimensoins'!$B$2:$C$141,2,0)</f>
        <v>40</v>
      </c>
      <c r="AG88" s="54">
        <v>55.0</v>
      </c>
      <c r="AH88" s="54">
        <v>53.0</v>
      </c>
      <c r="AI88" s="54">
        <v>92.0</v>
      </c>
      <c r="AJ88" s="54">
        <v>40.0</v>
      </c>
      <c r="AK88" s="54"/>
      <c r="AL88" s="54"/>
      <c r="AM88" s="54"/>
      <c r="AN88" s="54"/>
      <c r="AO88" s="54"/>
    </row>
    <row r="89">
      <c r="A89" s="42">
        <v>41.0</v>
      </c>
      <c r="B89" s="42">
        <v>1811059.0</v>
      </c>
      <c r="C89" s="43" t="s">
        <v>41</v>
      </c>
      <c r="D89" s="43" t="s">
        <v>35</v>
      </c>
      <c r="E89" s="43" t="s">
        <v>38</v>
      </c>
      <c r="F89" s="42">
        <v>94.08563195406738</v>
      </c>
      <c r="G89" s="44">
        <f t="shared" si="3"/>
        <v>104.6956177</v>
      </c>
      <c r="H89" s="44">
        <f t="shared" si="4"/>
        <v>875.9817949</v>
      </c>
      <c r="I89" s="44">
        <f t="shared" si="5"/>
        <v>542.6865151</v>
      </c>
      <c r="J89" s="45">
        <v>0.245</v>
      </c>
      <c r="K89" s="46" t="str">
        <f t="shared" si="15"/>
        <v>#REF!</v>
      </c>
      <c r="L89" s="31" t="str">
        <f t="shared" si="16"/>
        <v>#REF!</v>
      </c>
      <c r="M89" s="46"/>
      <c r="N89" s="46">
        <f t="shared" si="6"/>
        <v>217.0746061</v>
      </c>
      <c r="O89" s="32">
        <f>VLOOKUP(A89,Static!$A$2:$L$68,12,0)</f>
        <v>35251.2</v>
      </c>
      <c r="P89" s="32">
        <v>1410.048</v>
      </c>
      <c r="Q89" s="47">
        <v>238601.86</v>
      </c>
      <c r="R89" s="48">
        <v>4555.105333333333</v>
      </c>
      <c r="S89" s="35">
        <f>VLOOKUP(A89,Static!$A$3:$M$69,13,0)</f>
        <v>35251.2</v>
      </c>
      <c r="T89" s="36">
        <v>11750.400000000001</v>
      </c>
      <c r="U89" s="49">
        <v>17.460398281313072</v>
      </c>
      <c r="V89" s="49" t="str">
        <f t="shared" si="8"/>
        <v>#REF!</v>
      </c>
      <c r="W89" s="47" t="str">
        <f t="shared" si="9"/>
        <v>#REF!</v>
      </c>
      <c r="X89" s="50">
        <v>91069.72160000003</v>
      </c>
      <c r="Y89" s="50">
        <v>20797.172000000002</v>
      </c>
      <c r="Z89" s="50">
        <v>111866.89360000002</v>
      </c>
      <c r="AA89" s="47">
        <v>33823.80581146906</v>
      </c>
      <c r="AB89" s="51">
        <v>145690.69941146908</v>
      </c>
      <c r="AC89" s="49">
        <v>10.661348732182198</v>
      </c>
      <c r="AD89" s="52">
        <v>3009.2391988501713</v>
      </c>
      <c r="AE89" s="53">
        <v>777.3867930362943</v>
      </c>
      <c r="AF89" s="41">
        <f>VLOOKUP(B89,'Check Dimensoins'!$B$2:$C$141,2,0)</f>
        <v>42</v>
      </c>
      <c r="AG89" s="54">
        <v>55.0</v>
      </c>
      <c r="AH89" s="54">
        <v>53.0</v>
      </c>
      <c r="AI89" s="54">
        <v>92.0</v>
      </c>
      <c r="AJ89" s="54">
        <v>42.0</v>
      </c>
      <c r="AK89" s="54"/>
      <c r="AL89" s="54"/>
      <c r="AM89" s="54"/>
      <c r="AN89" s="54"/>
      <c r="AO89" s="54"/>
    </row>
    <row r="90">
      <c r="A90" s="42">
        <v>41.0</v>
      </c>
      <c r="B90" s="42">
        <v>1811060.0</v>
      </c>
      <c r="C90" s="43" t="s">
        <v>41</v>
      </c>
      <c r="D90" s="43" t="s">
        <v>35</v>
      </c>
      <c r="E90" s="43" t="s">
        <v>38</v>
      </c>
      <c r="F90" s="42">
        <v>61.18418491526017</v>
      </c>
      <c r="G90" s="44">
        <f t="shared" si="3"/>
        <v>116.7839393</v>
      </c>
      <c r="H90" s="44">
        <f t="shared" si="4"/>
        <v>977.1240385</v>
      </c>
      <c r="I90" s="44">
        <f t="shared" si="5"/>
        <v>605.3459586</v>
      </c>
      <c r="J90" s="45">
        <v>0.245</v>
      </c>
      <c r="K90" s="46" t="str">
        <f t="shared" si="15"/>
        <v>#REF!</v>
      </c>
      <c r="L90" s="31" t="str">
        <f t="shared" si="16"/>
        <v>#REF!</v>
      </c>
      <c r="M90" s="46"/>
      <c r="N90" s="46">
        <f t="shared" si="6"/>
        <v>242.1383834</v>
      </c>
      <c r="O90" s="32">
        <f>VLOOKUP(A90,Static!$A$2:$L$68,12,0)</f>
        <v>35251.2</v>
      </c>
      <c r="P90" s="32">
        <v>1410.048</v>
      </c>
      <c r="Q90" s="47">
        <v>270942.49799999996</v>
      </c>
      <c r="R90" s="48">
        <v>5081.044999999999</v>
      </c>
      <c r="S90" s="35">
        <f>VLOOKUP(A90,Static!$A$3:$M$69,13,0)</f>
        <v>35251.2</v>
      </c>
      <c r="T90" s="36">
        <v>11750.400000000001</v>
      </c>
      <c r="U90" s="49">
        <v>17.774722719440586</v>
      </c>
      <c r="V90" s="49" t="str">
        <f t="shared" si="8"/>
        <v>#REF!</v>
      </c>
      <c r="W90" s="47" t="str">
        <f t="shared" si="9"/>
        <v>#REF!</v>
      </c>
      <c r="X90" s="50">
        <v>90093.1328</v>
      </c>
      <c r="Y90" s="50">
        <v>23696.370866666668</v>
      </c>
      <c r="Z90" s="50">
        <v>113789.50366666667</v>
      </c>
      <c r="AA90" s="47">
        <v>34405.12158285924</v>
      </c>
      <c r="AB90" s="51">
        <v>148194.6252495259</v>
      </c>
      <c r="AC90" s="49">
        <v>9.722056863599642</v>
      </c>
      <c r="AD90" s="52">
        <v>1784.5083746974642</v>
      </c>
      <c r="AE90" s="53">
        <v>460.997996796845</v>
      </c>
      <c r="AF90" s="41">
        <f>VLOOKUP(B90,'Check Dimensoins'!$B$2:$C$141,2,0)</f>
        <v>44</v>
      </c>
      <c r="AG90" s="54">
        <v>55.0</v>
      </c>
      <c r="AH90" s="54">
        <v>53.0</v>
      </c>
      <c r="AI90" s="54">
        <v>92.0</v>
      </c>
      <c r="AJ90" s="54">
        <v>44.0</v>
      </c>
      <c r="AK90" s="54"/>
      <c r="AL90" s="54"/>
      <c r="AM90" s="54"/>
      <c r="AN90" s="54"/>
      <c r="AO90" s="54"/>
    </row>
    <row r="91">
      <c r="A91" s="11">
        <v>42.0</v>
      </c>
      <c r="B91" s="11">
        <v>1811057.0</v>
      </c>
      <c r="C91" s="12" t="s">
        <v>41</v>
      </c>
      <c r="D91" s="12" t="s">
        <v>35</v>
      </c>
      <c r="E91" s="12" t="s">
        <v>38</v>
      </c>
      <c r="F91" s="11">
        <v>144.0747628300467</v>
      </c>
      <c r="G91" s="13">
        <f t="shared" si="3"/>
        <v>25.22765108</v>
      </c>
      <c r="H91" s="13">
        <f t="shared" si="4"/>
        <v>211.0782051</v>
      </c>
      <c r="I91" s="13">
        <f t="shared" si="5"/>
        <v>130.7667536</v>
      </c>
      <c r="J91" s="14">
        <v>0.245</v>
      </c>
      <c r="K91" s="15" t="str">
        <f t="shared" si="15"/>
        <v>#REF!</v>
      </c>
      <c r="L91" s="31" t="str">
        <f t="shared" si="16"/>
        <v>#REF!</v>
      </c>
      <c r="M91" s="15"/>
      <c r="N91" s="15">
        <f t="shared" si="6"/>
        <v>52.30670146</v>
      </c>
      <c r="O91" s="32">
        <f>VLOOKUP(A91,Static!$A$2:$L$68,12,0)</f>
        <v>32078.592</v>
      </c>
      <c r="P91" s="32">
        <v>969.4080000000001</v>
      </c>
      <c r="Q91" s="18">
        <v>96874.43700000002</v>
      </c>
      <c r="R91" s="19">
        <v>1097.6066666666666</v>
      </c>
      <c r="S91" s="35">
        <f>VLOOKUP(A91,Static!$A$3:$M$69,13,0)</f>
        <v>32078.592</v>
      </c>
      <c r="T91" s="36">
        <v>8019.648000000001</v>
      </c>
      <c r="U91" s="21">
        <v>29.41990057154658</v>
      </c>
      <c r="V91" s="21" t="str">
        <f t="shared" si="8"/>
        <v>#REF!</v>
      </c>
      <c r="W91" s="18" t="str">
        <f t="shared" si="9"/>
        <v>#REF!</v>
      </c>
      <c r="X91" s="22">
        <v>22629.220533333337</v>
      </c>
      <c r="Y91" s="22">
        <v>5657.305133333334</v>
      </c>
      <c r="Z91" s="22">
        <v>28286.52566666667</v>
      </c>
      <c r="AA91" s="18">
        <v>8552.64609967205</v>
      </c>
      <c r="AB91" s="23">
        <v>36839.17176633872</v>
      </c>
      <c r="AC91" s="21">
        <v>11.18772716587567</v>
      </c>
      <c r="AD91" s="24">
        <v>4835.607414092422</v>
      </c>
      <c r="AE91" s="25">
        <v>1249.1985819738757</v>
      </c>
      <c r="AF91" s="41">
        <f>VLOOKUP(B91,'Check Dimensoins'!$B$2:$C$141,2,0)</f>
        <v>38</v>
      </c>
      <c r="AG91" s="26">
        <v>55.0</v>
      </c>
      <c r="AH91" s="26">
        <v>53.0</v>
      </c>
      <c r="AI91" s="26">
        <v>92.0</v>
      </c>
      <c r="AJ91" s="26">
        <v>38.0</v>
      </c>
      <c r="AK91" s="26"/>
      <c r="AL91" s="26"/>
      <c r="AM91" s="26"/>
      <c r="AN91" s="26"/>
      <c r="AO91" s="26"/>
    </row>
    <row r="92">
      <c r="A92" s="11">
        <v>42.0</v>
      </c>
      <c r="B92" s="11">
        <v>1811067.0</v>
      </c>
      <c r="C92" s="12" t="s">
        <v>41</v>
      </c>
      <c r="D92" s="12" t="s">
        <v>35</v>
      </c>
      <c r="E92" s="12" t="s">
        <v>38</v>
      </c>
      <c r="F92" s="11">
        <v>55.85568590424629</v>
      </c>
      <c r="G92" s="13">
        <f t="shared" si="3"/>
        <v>49.89646726</v>
      </c>
      <c r="H92" s="13">
        <f t="shared" si="4"/>
        <v>417.4806731</v>
      </c>
      <c r="I92" s="13">
        <f t="shared" si="5"/>
        <v>258.6368038</v>
      </c>
      <c r="J92" s="14">
        <v>0.245</v>
      </c>
      <c r="K92" s="15" t="str">
        <f t="shared" si="15"/>
        <v>#REF!</v>
      </c>
      <c r="L92" s="31" t="str">
        <f t="shared" si="16"/>
        <v>#REF!</v>
      </c>
      <c r="M92" s="15"/>
      <c r="N92" s="15">
        <f t="shared" si="6"/>
        <v>103.4547215</v>
      </c>
      <c r="O92" s="32">
        <f>VLOOKUP(A92,Static!$A$2:$L$68,12,0)</f>
        <v>32078.592</v>
      </c>
      <c r="P92" s="32">
        <v>969.4080000000001</v>
      </c>
      <c r="Q92" s="18">
        <v>156340.48</v>
      </c>
      <c r="R92" s="19">
        <v>2170.8995</v>
      </c>
      <c r="S92" s="35">
        <f>VLOOKUP(A92,Static!$A$3:$M$69,13,0)</f>
        <v>32078.592</v>
      </c>
      <c r="T92" s="36">
        <v>8019.648000000001</v>
      </c>
      <c r="U92" s="21">
        <v>24.005484055495582</v>
      </c>
      <c r="V92" s="21" t="str">
        <f t="shared" si="8"/>
        <v>#REF!</v>
      </c>
      <c r="W92" s="18" t="str">
        <f t="shared" si="9"/>
        <v>#REF!</v>
      </c>
      <c r="X92" s="22">
        <v>49898.053333333344</v>
      </c>
      <c r="Y92" s="22">
        <v>13262.377333333337</v>
      </c>
      <c r="Z92" s="22">
        <v>63160.43066666668</v>
      </c>
      <c r="AA92" s="18">
        <v>19097.036425065155</v>
      </c>
      <c r="AB92" s="23">
        <v>82257.46709173183</v>
      </c>
      <c r="AC92" s="21">
        <v>12.630320149432961</v>
      </c>
      <c r="AD92" s="24">
        <v>2116.4255854104017</v>
      </c>
      <c r="AE92" s="25">
        <v>546.7432762310204</v>
      </c>
      <c r="AF92" s="41">
        <f>VLOOKUP(B92,'Check Dimensoins'!$B$2:$C$141,2,0)</f>
        <v>38</v>
      </c>
      <c r="AG92" s="26">
        <v>55.0</v>
      </c>
      <c r="AH92" s="26">
        <v>53.0</v>
      </c>
      <c r="AI92" s="26">
        <v>92.0</v>
      </c>
      <c r="AJ92" s="26">
        <v>38.0</v>
      </c>
      <c r="AK92" s="26"/>
      <c r="AL92" s="26"/>
      <c r="AM92" s="26"/>
      <c r="AN92" s="26"/>
      <c r="AO92" s="26"/>
    </row>
    <row r="93">
      <c r="A93" s="11">
        <v>42.0</v>
      </c>
      <c r="B93" s="11">
        <v>1811068.0</v>
      </c>
      <c r="C93" s="12" t="s">
        <v>41</v>
      </c>
      <c r="D93" s="12" t="s">
        <v>35</v>
      </c>
      <c r="E93" s="12" t="s">
        <v>38</v>
      </c>
      <c r="F93" s="11">
        <v>5.796795334476843</v>
      </c>
      <c r="G93" s="13">
        <f t="shared" si="3"/>
        <v>47.63056708</v>
      </c>
      <c r="H93" s="13">
        <f t="shared" si="4"/>
        <v>398.5220256</v>
      </c>
      <c r="I93" s="13">
        <f t="shared" si="5"/>
        <v>246.8915799</v>
      </c>
      <c r="J93" s="14">
        <v>0.245</v>
      </c>
      <c r="K93" s="15" t="str">
        <f t="shared" si="15"/>
        <v>#REF!</v>
      </c>
      <c r="L93" s="31" t="str">
        <f t="shared" si="16"/>
        <v>#REF!</v>
      </c>
      <c r="M93" s="15"/>
      <c r="N93" s="15">
        <f t="shared" si="6"/>
        <v>98.75663196</v>
      </c>
      <c r="O93" s="32">
        <f>VLOOKUP(A93,Static!$A$2:$L$68,12,0)</f>
        <v>32078.592</v>
      </c>
      <c r="P93" s="32">
        <v>969.4080000000001</v>
      </c>
      <c r="Q93" s="18">
        <v>116347.422</v>
      </c>
      <c r="R93" s="19">
        <v>2072.314533333333</v>
      </c>
      <c r="S93" s="35">
        <f>VLOOKUP(A93,Static!$A$3:$M$69,13,0)</f>
        <v>32078.592</v>
      </c>
      <c r="T93" s="36">
        <v>8019.648000000001</v>
      </c>
      <c r="U93" s="21">
        <v>18.714569326316553</v>
      </c>
      <c r="V93" s="21" t="str">
        <f t="shared" si="8"/>
        <v>#REF!</v>
      </c>
      <c r="W93" s="18" t="str">
        <f t="shared" si="9"/>
        <v>#REF!</v>
      </c>
      <c r="X93" s="22">
        <v>60713.0392</v>
      </c>
      <c r="Y93" s="22">
        <v>15178.2598</v>
      </c>
      <c r="Z93" s="22">
        <v>75891.299</v>
      </c>
      <c r="AA93" s="18">
        <v>22946.311259295882</v>
      </c>
      <c r="AB93" s="23">
        <v>98837.61025929589</v>
      </c>
      <c r="AC93" s="21">
        <v>15.898103090286341</v>
      </c>
      <c r="AD93" s="24">
        <v>276.4741494624112</v>
      </c>
      <c r="AE93" s="25">
        <v>71.4224886111229</v>
      </c>
      <c r="AF93" s="41">
        <f>VLOOKUP(B93,'Check Dimensoins'!$B$2:$C$141,2,0)</f>
        <v>40</v>
      </c>
      <c r="AG93" s="26">
        <v>55.0</v>
      </c>
      <c r="AH93" s="26">
        <v>53.0</v>
      </c>
      <c r="AI93" s="26">
        <v>92.0</v>
      </c>
      <c r="AJ93" s="26">
        <v>40.0</v>
      </c>
      <c r="AK93" s="26"/>
      <c r="AL93" s="26"/>
      <c r="AM93" s="26"/>
      <c r="AN93" s="26"/>
      <c r="AO93" s="26"/>
    </row>
    <row r="94">
      <c r="A94" s="11">
        <v>42.0</v>
      </c>
      <c r="B94" s="11">
        <v>1811069.0</v>
      </c>
      <c r="C94" s="12" t="s">
        <v>41</v>
      </c>
      <c r="D94" s="12" t="s">
        <v>35</v>
      </c>
      <c r="E94" s="12" t="s">
        <v>38</v>
      </c>
      <c r="F94" s="11">
        <v>79.6879834138348</v>
      </c>
      <c r="G94" s="13">
        <f t="shared" si="3"/>
        <v>94.07178114</v>
      </c>
      <c r="H94" s="13">
        <f t="shared" si="4"/>
        <v>787.0928077</v>
      </c>
      <c r="I94" s="13">
        <f t="shared" si="5"/>
        <v>487.618185</v>
      </c>
      <c r="J94" s="14">
        <v>0.245</v>
      </c>
      <c r="K94" s="15" t="str">
        <f t="shared" si="15"/>
        <v>#REF!</v>
      </c>
      <c r="L94" s="31" t="str">
        <f t="shared" si="16"/>
        <v>#REF!</v>
      </c>
      <c r="M94" s="15"/>
      <c r="N94" s="15">
        <f t="shared" si="6"/>
        <v>195.047274</v>
      </c>
      <c r="O94" s="32">
        <f>VLOOKUP(A94,Static!$A$2:$L$68,12,0)</f>
        <v>32078.592</v>
      </c>
      <c r="P94" s="32">
        <v>969.4080000000001</v>
      </c>
      <c r="Q94" s="18">
        <v>303699.66033333336</v>
      </c>
      <c r="R94" s="19">
        <v>4092.8825999999995</v>
      </c>
      <c r="S94" s="35">
        <f>VLOOKUP(A94,Static!$A$3:$M$69,13,0)</f>
        <v>32078.592</v>
      </c>
      <c r="T94" s="36">
        <v>8019.648000000001</v>
      </c>
      <c r="U94" s="21">
        <v>24.73396625427544</v>
      </c>
      <c r="V94" s="21" t="str">
        <f t="shared" si="8"/>
        <v>#REF!</v>
      </c>
      <c r="W94" s="18" t="str">
        <f t="shared" si="9"/>
        <v>#REF!</v>
      </c>
      <c r="X94" s="22">
        <v>115229.25333333334</v>
      </c>
      <c r="Y94" s="22">
        <v>29959.60586666667</v>
      </c>
      <c r="Z94" s="22">
        <v>145188.8592</v>
      </c>
      <c r="AA94" s="18">
        <v>43898.9554597726</v>
      </c>
      <c r="AB94" s="23">
        <v>189087.8146597726</v>
      </c>
      <c r="AC94" s="21">
        <v>15.399726235308469</v>
      </c>
      <c r="AD94" s="24">
        <v>3681.519386450573</v>
      </c>
      <c r="AE94" s="25">
        <v>951.0591748330647</v>
      </c>
      <c r="AF94" s="41">
        <f>VLOOKUP(B94,'Check Dimensoins'!$B$2:$C$141,2,0)</f>
        <v>42</v>
      </c>
      <c r="AG94" s="26">
        <v>55.0</v>
      </c>
      <c r="AH94" s="26">
        <v>53.0</v>
      </c>
      <c r="AI94" s="26">
        <v>92.0</v>
      </c>
      <c r="AJ94" s="26">
        <v>42.0</v>
      </c>
      <c r="AK94" s="26"/>
      <c r="AL94" s="26"/>
      <c r="AM94" s="26"/>
      <c r="AN94" s="26"/>
      <c r="AO94" s="26"/>
    </row>
    <row r="95">
      <c r="A95" s="55">
        <v>43.0</v>
      </c>
      <c r="B95" s="55">
        <v>1811061.0</v>
      </c>
      <c r="C95" s="56" t="s">
        <v>41</v>
      </c>
      <c r="D95" s="56" t="s">
        <v>35</v>
      </c>
      <c r="E95" s="56" t="s">
        <v>38</v>
      </c>
      <c r="F95" s="55">
        <v>116.66919297514282</v>
      </c>
      <c r="G95" s="57">
        <f t="shared" si="3"/>
        <v>48.06326372</v>
      </c>
      <c r="H95" s="57">
        <f t="shared" si="4"/>
        <v>402.1423718</v>
      </c>
      <c r="I95" s="57">
        <f t="shared" si="5"/>
        <v>249.1344496</v>
      </c>
      <c r="J95" s="58">
        <v>0.245</v>
      </c>
      <c r="K95" s="59" t="str">
        <f t="shared" si="15"/>
        <v>#REF!</v>
      </c>
      <c r="L95" s="31" t="str">
        <f t="shared" si="16"/>
        <v>#REF!</v>
      </c>
      <c r="M95" s="59"/>
      <c r="N95" s="59">
        <f t="shared" si="6"/>
        <v>99.65377985</v>
      </c>
      <c r="O95" s="32">
        <f>VLOOKUP(A95,Static!$A$2:$L$68,12,0)</f>
        <v>7402.752</v>
      </c>
      <c r="P95" s="32">
        <v>1057.536</v>
      </c>
      <c r="Q95" s="60">
        <v>124153.75833333332</v>
      </c>
      <c r="R95" s="61">
        <v>2091.1403333333333</v>
      </c>
      <c r="S95" s="35">
        <f>VLOOKUP(A95,Static!$A$3:$M$69,13,0)</f>
        <v>7402.752</v>
      </c>
      <c r="T95" s="36">
        <v>7402.752000000001</v>
      </c>
      <c r="U95" s="62">
        <v>19.790439432222602</v>
      </c>
      <c r="V95" s="62" t="str">
        <f t="shared" si="8"/>
        <v>#REF!</v>
      </c>
      <c r="W95" s="60" t="str">
        <f t="shared" si="9"/>
        <v>#REF!</v>
      </c>
      <c r="X95" s="63">
        <v>38189.87333333333</v>
      </c>
      <c r="Y95" s="63">
        <v>10552.465000000002</v>
      </c>
      <c r="Z95" s="63">
        <v>48742.33833333334</v>
      </c>
      <c r="AA95" s="60">
        <v>14737.616586356971</v>
      </c>
      <c r="AB95" s="64">
        <v>63479.9549196903</v>
      </c>
      <c r="AC95" s="62">
        <v>10.11887372451017</v>
      </c>
      <c r="AD95" s="65">
        <v>3541.6824937679376</v>
      </c>
      <c r="AE95" s="66">
        <v>914.934644223384</v>
      </c>
      <c r="AF95" s="41">
        <f>VLOOKUP(B95,'Check Dimensoins'!$B$2:$C$141,2,0)</f>
        <v>47</v>
      </c>
      <c r="AG95" s="67">
        <v>55.0</v>
      </c>
      <c r="AH95" s="67">
        <v>53.0</v>
      </c>
      <c r="AI95" s="67">
        <v>92.0</v>
      </c>
      <c r="AJ95" s="67">
        <v>47.0</v>
      </c>
      <c r="AK95" s="67"/>
      <c r="AL95" s="67"/>
      <c r="AM95" s="67"/>
      <c r="AN95" s="67"/>
      <c r="AO95" s="67"/>
    </row>
    <row r="96">
      <c r="A96" s="55">
        <v>44.0</v>
      </c>
      <c r="B96" s="55">
        <v>1811073.0</v>
      </c>
      <c r="C96" s="56" t="s">
        <v>42</v>
      </c>
      <c r="D96" s="56" t="s">
        <v>43</v>
      </c>
      <c r="E96" s="56" t="s">
        <v>36</v>
      </c>
      <c r="F96" s="55">
        <v>172.69727381184256</v>
      </c>
      <c r="G96" s="57">
        <f t="shared" si="3"/>
        <v>11.70826195</v>
      </c>
      <c r="H96" s="57">
        <f t="shared" si="4"/>
        <v>97.96230769</v>
      </c>
      <c r="I96" s="57">
        <f t="shared" si="5"/>
        <v>60.68941579</v>
      </c>
      <c r="J96" s="58">
        <v>0.275</v>
      </c>
      <c r="K96" s="59" t="str">
        <f t="shared" si="15"/>
        <v>#REF!</v>
      </c>
      <c r="L96" s="31" t="str">
        <f t="shared" si="16"/>
        <v>#REF!</v>
      </c>
      <c r="M96" s="59"/>
      <c r="N96" s="59">
        <f t="shared" si="6"/>
        <v>36.41364948</v>
      </c>
      <c r="O96" s="32">
        <f>VLOOKUP(A96,Static!$A$2:$L$68,10,0)</f>
        <v>32254.848</v>
      </c>
      <c r="P96" s="32">
        <v>528.768</v>
      </c>
      <c r="Q96" s="60">
        <v>107986.87466666667</v>
      </c>
      <c r="R96" s="61">
        <v>509.404</v>
      </c>
      <c r="S96" s="35">
        <f>VLOOKUP(A96,Static!$A$3:$M$69,13,0)</f>
        <v>32254.848</v>
      </c>
      <c r="T96" s="36">
        <v>4031.856</v>
      </c>
      <c r="U96" s="62">
        <v>70.66223447183158</v>
      </c>
      <c r="V96" s="62" t="str">
        <f t="shared" si="8"/>
        <v>#REF!</v>
      </c>
      <c r="W96" s="60" t="str">
        <f t="shared" si="9"/>
        <v>#REF!</v>
      </c>
      <c r="X96" s="63">
        <v>22861.12106666667</v>
      </c>
      <c r="Y96" s="63">
        <v>5771.867200000001</v>
      </c>
      <c r="Z96" s="63">
        <v>28632.98826666667</v>
      </c>
      <c r="AA96" s="60">
        <v>8657.401700960481</v>
      </c>
      <c r="AB96" s="64">
        <v>37290.389967627154</v>
      </c>
      <c r="AC96" s="62">
        <v>24.401319952746842</v>
      </c>
      <c r="AD96" s="65">
        <v>12642.124299749696</v>
      </c>
      <c r="AE96" s="66">
        <v>3265.8821107686713</v>
      </c>
      <c r="AF96" s="41">
        <f>VLOOKUP(B96,'Check Dimensoins'!$B$2:$C$141,2,0)</f>
        <v>172</v>
      </c>
      <c r="AG96" s="67">
        <v>172.0</v>
      </c>
      <c r="AH96" s="67">
        <v>92.0</v>
      </c>
      <c r="AI96" s="67">
        <v>101.0</v>
      </c>
      <c r="AJ96" s="67">
        <v>172.0</v>
      </c>
      <c r="AK96" s="67"/>
      <c r="AL96" s="67"/>
      <c r="AM96" s="67"/>
      <c r="AN96" s="67"/>
      <c r="AO96" s="67"/>
    </row>
    <row r="97">
      <c r="A97" s="55">
        <v>44.0</v>
      </c>
      <c r="B97" s="55">
        <v>1811074.0</v>
      </c>
      <c r="C97" s="56" t="s">
        <v>42</v>
      </c>
      <c r="D97" s="56" t="s">
        <v>43</v>
      </c>
      <c r="E97" s="56" t="s">
        <v>36</v>
      </c>
      <c r="F97" s="55">
        <v>193.02736510003504</v>
      </c>
      <c r="G97" s="57">
        <f t="shared" si="3"/>
        <v>12.13316693</v>
      </c>
      <c r="H97" s="57">
        <f t="shared" si="4"/>
        <v>101.5174615</v>
      </c>
      <c r="I97" s="57">
        <f t="shared" si="5"/>
        <v>62.8918977</v>
      </c>
      <c r="J97" s="58">
        <v>0.275</v>
      </c>
      <c r="K97" s="59" t="str">
        <f t="shared" si="15"/>
        <v>#REF!</v>
      </c>
      <c r="L97" s="31" t="str">
        <f t="shared" si="16"/>
        <v>#REF!</v>
      </c>
      <c r="M97" s="59"/>
      <c r="N97" s="59">
        <f t="shared" si="6"/>
        <v>37.73513862</v>
      </c>
      <c r="O97" s="32">
        <f>VLOOKUP(A97,Static!$A$2:$L$68,10,0)</f>
        <v>32254.848</v>
      </c>
      <c r="P97" s="32">
        <v>528.768</v>
      </c>
      <c r="Q97" s="60">
        <v>111922.37333333334</v>
      </c>
      <c r="R97" s="61">
        <v>527.8908</v>
      </c>
      <c r="S97" s="35">
        <f>VLOOKUP(A97,Static!$A$3:$M$69,13,0)</f>
        <v>32254.848</v>
      </c>
      <c r="T97" s="36">
        <v>4031.856</v>
      </c>
      <c r="U97" s="62">
        <v>70.67268036832196</v>
      </c>
      <c r="V97" s="62" t="str">
        <f t="shared" si="8"/>
        <v>#REF!</v>
      </c>
      <c r="W97" s="60" t="str">
        <f t="shared" si="9"/>
        <v>#REF!</v>
      </c>
      <c r="X97" s="63">
        <v>27280.176000000003</v>
      </c>
      <c r="Y97" s="63">
        <v>7026.712</v>
      </c>
      <c r="Z97" s="63">
        <v>34306.888</v>
      </c>
      <c r="AA97" s="60">
        <v>10372.948424374748</v>
      </c>
      <c r="AB97" s="64">
        <v>44679.83642437475</v>
      </c>
      <c r="AC97" s="62">
        <v>28.21280236011864</v>
      </c>
      <c r="AD97" s="65">
        <v>16337.528704985254</v>
      </c>
      <c r="AE97" s="66">
        <v>4220.528248787857</v>
      </c>
      <c r="AF97" s="41">
        <f>VLOOKUP(B97,'Check Dimensoins'!$B$2:$C$141,2,0)</f>
        <v>180</v>
      </c>
      <c r="AG97" s="67">
        <v>172.0</v>
      </c>
      <c r="AH97" s="67">
        <v>92.0</v>
      </c>
      <c r="AI97" s="67">
        <v>101.0</v>
      </c>
      <c r="AJ97" s="67">
        <v>180.0</v>
      </c>
      <c r="AK97" s="67"/>
      <c r="AL97" s="67"/>
      <c r="AM97" s="67"/>
      <c r="AN97" s="67"/>
      <c r="AO97" s="67"/>
    </row>
    <row r="98">
      <c r="A98" s="55">
        <v>44.0</v>
      </c>
      <c r="B98" s="55">
        <v>1811075.0</v>
      </c>
      <c r="C98" s="56" t="s">
        <v>42</v>
      </c>
      <c r="D98" s="56" t="s">
        <v>43</v>
      </c>
      <c r="E98" s="56" t="s">
        <v>36</v>
      </c>
      <c r="F98" s="55">
        <v>390.6741929324758</v>
      </c>
      <c r="G98" s="57">
        <f t="shared" si="3"/>
        <v>63.44399292</v>
      </c>
      <c r="H98" s="57">
        <f t="shared" si="4"/>
        <v>530.8319872</v>
      </c>
      <c r="I98" s="57">
        <f t="shared" si="5"/>
        <v>328.8599865</v>
      </c>
      <c r="J98" s="58">
        <v>0.275</v>
      </c>
      <c r="K98" s="59" t="str">
        <f t="shared" si="15"/>
        <v>#REF!</v>
      </c>
      <c r="L98" s="31" t="str">
        <f t="shared" si="16"/>
        <v>#REF!</v>
      </c>
      <c r="M98" s="59"/>
      <c r="N98" s="59">
        <f t="shared" si="6"/>
        <v>197.3159919</v>
      </c>
      <c r="O98" s="32">
        <f>VLOOKUP(A98,Static!$A$2:$L$68,10,0)</f>
        <v>32254.848</v>
      </c>
      <c r="P98" s="32">
        <v>528.768</v>
      </c>
      <c r="Q98" s="60">
        <v>476750.9843333334</v>
      </c>
      <c r="R98" s="61">
        <v>2760.326333333333</v>
      </c>
      <c r="S98" s="35">
        <f>VLOOKUP(A98,Static!$A$3:$M$69,13,0)</f>
        <v>32254.848</v>
      </c>
      <c r="T98" s="36">
        <v>4031.856</v>
      </c>
      <c r="U98" s="62">
        <v>57.5718141941108</v>
      </c>
      <c r="V98" s="62" t="str">
        <f t="shared" si="8"/>
        <v>#REF!</v>
      </c>
      <c r="W98" s="60" t="str">
        <f t="shared" si="9"/>
        <v>#REF!</v>
      </c>
      <c r="X98" s="63">
        <v>146797.77493333336</v>
      </c>
      <c r="Y98" s="63">
        <v>34582.16813333333</v>
      </c>
      <c r="Z98" s="63">
        <v>181379.9430666667</v>
      </c>
      <c r="AA98" s="60">
        <v>54841.60483010181</v>
      </c>
      <c r="AB98" s="64">
        <v>236221.54789676852</v>
      </c>
      <c r="AC98" s="62">
        <v>28.525799654457344</v>
      </c>
      <c r="AD98" s="65">
        <v>33432.88127327586</v>
      </c>
      <c r="AE98" s="66">
        <v>8636.827662262931</v>
      </c>
      <c r="AF98" s="41">
        <f>VLOOKUP(B98,'Check Dimensoins'!$B$2:$C$141,2,0)</f>
        <v>193</v>
      </c>
      <c r="AG98" s="67">
        <v>172.0</v>
      </c>
      <c r="AH98" s="67">
        <v>92.0</v>
      </c>
      <c r="AI98" s="67">
        <v>101.0</v>
      </c>
      <c r="AJ98" s="67">
        <v>193.0</v>
      </c>
      <c r="AK98" s="67"/>
      <c r="AL98" s="67"/>
      <c r="AM98" s="67"/>
      <c r="AN98" s="67"/>
      <c r="AO98" s="67"/>
    </row>
    <row r="99">
      <c r="A99" s="55">
        <v>44.0</v>
      </c>
      <c r="B99" s="55">
        <v>1811076.0</v>
      </c>
      <c r="C99" s="56" t="s">
        <v>42</v>
      </c>
      <c r="D99" s="56" t="s">
        <v>43</v>
      </c>
      <c r="E99" s="56" t="s">
        <v>36</v>
      </c>
      <c r="F99" s="55">
        <v>164.38615692369183</v>
      </c>
      <c r="G99" s="57">
        <f t="shared" si="3"/>
        <v>3.707443135</v>
      </c>
      <c r="H99" s="57">
        <f t="shared" si="4"/>
        <v>31.01994872</v>
      </c>
      <c r="I99" s="57">
        <f t="shared" si="5"/>
        <v>19.21741749</v>
      </c>
      <c r="J99" s="58">
        <v>0.275</v>
      </c>
      <c r="K99" s="59" t="str">
        <f t="shared" si="15"/>
        <v>#REF!</v>
      </c>
      <c r="L99" s="31" t="str">
        <f t="shared" si="16"/>
        <v>#REF!</v>
      </c>
      <c r="M99" s="59"/>
      <c r="N99" s="59">
        <f t="shared" si="6"/>
        <v>11.5304505</v>
      </c>
      <c r="O99" s="32">
        <f>VLOOKUP(A99,Static!$A$2:$L$68,10,0)</f>
        <v>32254.848</v>
      </c>
      <c r="P99" s="32">
        <v>528.768</v>
      </c>
      <c r="Q99" s="60">
        <v>45314.60999999999</v>
      </c>
      <c r="R99" s="61">
        <v>161.30373333333333</v>
      </c>
      <c r="S99" s="35">
        <f>VLOOKUP(A99,Static!$A$3:$M$69,13,0)</f>
        <v>32254.848</v>
      </c>
      <c r="T99" s="36">
        <v>4031.856</v>
      </c>
      <c r="U99" s="62">
        <v>93.64240794592065</v>
      </c>
      <c r="V99" s="62" t="str">
        <f t="shared" si="8"/>
        <v>#REF!</v>
      </c>
      <c r="W99" s="60" t="str">
        <f t="shared" si="9"/>
        <v>#REF!</v>
      </c>
      <c r="X99" s="63">
        <v>8925.84</v>
      </c>
      <c r="Y99" s="63">
        <v>2299.77</v>
      </c>
      <c r="Z99" s="63">
        <v>11225.61</v>
      </c>
      <c r="AA99" s="60">
        <v>3394.1485325671456</v>
      </c>
      <c r="AB99" s="64">
        <v>14619.758532567146</v>
      </c>
      <c r="AC99" s="62">
        <v>30.21165563551153</v>
      </c>
      <c r="AD99" s="65">
        <v>14899.13389267121</v>
      </c>
      <c r="AE99" s="66">
        <v>3848.942922273396</v>
      </c>
      <c r="AF99" s="41">
        <f>VLOOKUP(B99,'Check Dimensoins'!$B$2:$C$141,2,0)</f>
        <v>202</v>
      </c>
      <c r="AG99" s="67">
        <v>172.0</v>
      </c>
      <c r="AH99" s="67">
        <v>92.0</v>
      </c>
      <c r="AI99" s="67">
        <v>101.0</v>
      </c>
      <c r="AJ99" s="67">
        <v>202.0</v>
      </c>
      <c r="AK99" s="67"/>
      <c r="AL99" s="67"/>
      <c r="AM99" s="67"/>
      <c r="AN99" s="67"/>
      <c r="AO99" s="67"/>
    </row>
    <row r="100">
      <c r="A100" s="55">
        <v>44.0</v>
      </c>
      <c r="B100" s="55">
        <v>1811077.0</v>
      </c>
      <c r="C100" s="56" t="s">
        <v>42</v>
      </c>
      <c r="D100" s="56" t="s">
        <v>43</v>
      </c>
      <c r="E100" s="56" t="s">
        <v>36</v>
      </c>
      <c r="F100" s="55">
        <v>97.80882295541132</v>
      </c>
      <c r="G100" s="57">
        <f t="shared" si="3"/>
        <v>15.54314195</v>
      </c>
      <c r="H100" s="57">
        <f t="shared" si="4"/>
        <v>130.0485128</v>
      </c>
      <c r="I100" s="57">
        <f t="shared" si="5"/>
        <v>80.56739836</v>
      </c>
      <c r="J100" s="58">
        <v>0.275</v>
      </c>
      <c r="K100" s="59" t="str">
        <f t="shared" si="15"/>
        <v>#REF!</v>
      </c>
      <c r="L100" s="31" t="str">
        <f t="shared" si="16"/>
        <v>#REF!</v>
      </c>
      <c r="M100" s="59"/>
      <c r="N100" s="59">
        <f t="shared" si="6"/>
        <v>48.34043901</v>
      </c>
      <c r="O100" s="32">
        <f>VLOOKUP(A100,Static!$A$2:$L$68,10,0)</f>
        <v>32254.848</v>
      </c>
      <c r="P100" s="32">
        <v>528.768</v>
      </c>
      <c r="Q100" s="60">
        <v>170269.02199999997</v>
      </c>
      <c r="R100" s="61">
        <v>676.2522666666666</v>
      </c>
      <c r="S100" s="35">
        <f>VLOOKUP(A100,Static!$A$3:$M$69,13,0)</f>
        <v>32254.848</v>
      </c>
      <c r="T100" s="36">
        <v>4031.856</v>
      </c>
      <c r="U100" s="62">
        <v>83.92776403756231</v>
      </c>
      <c r="V100" s="62" t="str">
        <f t="shared" si="8"/>
        <v>#REF!</v>
      </c>
      <c r="W100" s="60" t="str">
        <f t="shared" si="9"/>
        <v>#REF!</v>
      </c>
      <c r="X100" s="63">
        <v>46323.24106666668</v>
      </c>
      <c r="Y100" s="63">
        <v>12171.667933333336</v>
      </c>
      <c r="Z100" s="63">
        <v>58494.909000000014</v>
      </c>
      <c r="AA100" s="60">
        <v>17686.380476873754</v>
      </c>
      <c r="AB100" s="64">
        <v>76181.28947687378</v>
      </c>
      <c r="AC100" s="62">
        <v>37.55072538851072</v>
      </c>
      <c r="AD100" s="65">
        <v>11018.376754116342</v>
      </c>
      <c r="AE100" s="66">
        <v>2846.4139948133884</v>
      </c>
      <c r="AF100" s="41">
        <f>VLOOKUP(B100,'Check Dimensoins'!$B$2:$C$141,2,0)</f>
        <v>215</v>
      </c>
      <c r="AG100" s="67">
        <v>172.0</v>
      </c>
      <c r="AH100" s="67">
        <v>92.0</v>
      </c>
      <c r="AI100" s="67">
        <v>101.0</v>
      </c>
      <c r="AJ100" s="67">
        <v>215.0</v>
      </c>
      <c r="AK100" s="67"/>
      <c r="AL100" s="67"/>
      <c r="AM100" s="67"/>
      <c r="AN100" s="67"/>
      <c r="AO100" s="67"/>
    </row>
    <row r="101">
      <c r="A101" s="55">
        <v>44.0</v>
      </c>
      <c r="B101" s="55">
        <v>1811078.0</v>
      </c>
      <c r="C101" s="56" t="s">
        <v>42</v>
      </c>
      <c r="D101" s="56" t="s">
        <v>43</v>
      </c>
      <c r="E101" s="56" t="s">
        <v>36</v>
      </c>
      <c r="F101" s="55">
        <v>91.3052388279345</v>
      </c>
      <c r="G101" s="57">
        <f t="shared" si="3"/>
        <v>14.96829087</v>
      </c>
      <c r="H101" s="57">
        <f t="shared" si="4"/>
        <v>125.2387692</v>
      </c>
      <c r="I101" s="57">
        <f t="shared" si="5"/>
        <v>77.58767549</v>
      </c>
      <c r="J101" s="58">
        <v>0.275</v>
      </c>
      <c r="K101" s="59" t="str">
        <f t="shared" si="15"/>
        <v>#REF!</v>
      </c>
      <c r="L101" s="31" t="str">
        <f t="shared" si="16"/>
        <v>#REF!</v>
      </c>
      <c r="M101" s="59"/>
      <c r="N101" s="59">
        <f t="shared" si="6"/>
        <v>46.55260529</v>
      </c>
      <c r="O101" s="32">
        <f>VLOOKUP(A101,Static!$A$2:$L$68,10,0)</f>
        <v>32254.848</v>
      </c>
      <c r="P101" s="32">
        <v>528.768</v>
      </c>
      <c r="Q101" s="60">
        <v>167729.133</v>
      </c>
      <c r="R101" s="61">
        <v>651.2416</v>
      </c>
      <c r="S101" s="35">
        <f>VLOOKUP(A101,Static!$A$3:$M$69,13,0)</f>
        <v>32254.848</v>
      </c>
      <c r="T101" s="36">
        <v>4031.856</v>
      </c>
      <c r="U101" s="62">
        <v>85.85095147484436</v>
      </c>
      <c r="V101" s="62" t="str">
        <f t="shared" si="8"/>
        <v>#REF!</v>
      </c>
      <c r="W101" s="60" t="str">
        <f t="shared" si="9"/>
        <v>#REF!</v>
      </c>
      <c r="X101" s="63">
        <v>48960.78880000001</v>
      </c>
      <c r="Y101" s="63">
        <v>11400.18366666667</v>
      </c>
      <c r="Z101" s="63">
        <v>60360.97246666668</v>
      </c>
      <c r="AA101" s="60">
        <v>18250.59895382635</v>
      </c>
      <c r="AB101" s="64">
        <v>78611.57142049303</v>
      </c>
      <c r="AC101" s="62">
        <v>40.23676795242249</v>
      </c>
      <c r="AD101" s="65">
        <v>11021.48312268035</v>
      </c>
      <c r="AE101" s="66">
        <v>2847.2164733590907</v>
      </c>
      <c r="AF101" s="41">
        <f>VLOOKUP(B101,'Check Dimensoins'!$B$2:$C$141,2,0)</f>
        <v>265</v>
      </c>
      <c r="AG101" s="67">
        <v>172.0</v>
      </c>
      <c r="AH101" s="67">
        <v>92.0</v>
      </c>
      <c r="AI101" s="67">
        <v>101.0</v>
      </c>
      <c r="AJ101" s="67">
        <v>265.0</v>
      </c>
      <c r="AK101" s="67"/>
      <c r="AL101" s="67"/>
      <c r="AM101" s="67"/>
      <c r="AN101" s="67"/>
      <c r="AO101" s="67"/>
    </row>
    <row r="102">
      <c r="A102" s="55">
        <v>44.0</v>
      </c>
      <c r="B102" s="55">
        <v>1811079.0</v>
      </c>
      <c r="C102" s="56" t="s">
        <v>42</v>
      </c>
      <c r="D102" s="56" t="s">
        <v>43</v>
      </c>
      <c r="E102" s="56" t="s">
        <v>36</v>
      </c>
      <c r="F102" s="55">
        <v>76.43845466258662</v>
      </c>
      <c r="G102" s="57">
        <f t="shared" si="3"/>
        <v>17.27020582</v>
      </c>
      <c r="H102" s="57">
        <f t="shared" si="4"/>
        <v>144.49875</v>
      </c>
      <c r="I102" s="57">
        <f t="shared" si="5"/>
        <v>89.51958082</v>
      </c>
      <c r="J102" s="58">
        <v>0.275</v>
      </c>
      <c r="K102" s="59" t="str">
        <f t="shared" si="15"/>
        <v>#REF!</v>
      </c>
      <c r="L102" s="31" t="str">
        <f t="shared" si="16"/>
        <v>#REF!</v>
      </c>
      <c r="M102" s="59"/>
      <c r="N102" s="59">
        <f t="shared" si="6"/>
        <v>53.71174849</v>
      </c>
      <c r="O102" s="32">
        <f>VLOOKUP(A102,Static!$A$2:$L$68,10,0)</f>
        <v>32254.848</v>
      </c>
      <c r="P102" s="32">
        <v>528.768</v>
      </c>
      <c r="Q102" s="60">
        <v>203431.998</v>
      </c>
      <c r="R102" s="61">
        <v>751.3935</v>
      </c>
      <c r="S102" s="35">
        <f>VLOOKUP(A102,Static!$A$3:$M$69,13,0)</f>
        <v>32254.848</v>
      </c>
      <c r="T102" s="36">
        <v>4031.856</v>
      </c>
      <c r="U102" s="62">
        <v>90.24654325596374</v>
      </c>
      <c r="V102" s="62" t="str">
        <f t="shared" si="8"/>
        <v>#REF!</v>
      </c>
      <c r="W102" s="60" t="str">
        <f t="shared" si="9"/>
        <v>#REF!</v>
      </c>
      <c r="X102" s="63">
        <v>49851.37813333334</v>
      </c>
      <c r="Y102" s="63">
        <v>12205.87866666667</v>
      </c>
      <c r="Z102" s="63">
        <v>62057.2568</v>
      </c>
      <c r="AA102" s="60">
        <v>18763.48341897345</v>
      </c>
      <c r="AB102" s="64">
        <v>80820.74021897344</v>
      </c>
      <c r="AC102" s="62">
        <v>35.8537127878506</v>
      </c>
      <c r="AD102" s="65">
        <v>8221.80719825856</v>
      </c>
      <c r="AE102" s="66">
        <v>2123.9668595501284</v>
      </c>
      <c r="AF102" s="41">
        <f>VLOOKUP(B102,'Check Dimensoins'!$B$2:$C$141,2,0)</f>
        <v>250</v>
      </c>
      <c r="AG102" s="67">
        <v>172.0</v>
      </c>
      <c r="AH102" s="67">
        <v>92.0</v>
      </c>
      <c r="AI102" s="67">
        <v>101.0</v>
      </c>
      <c r="AJ102" s="67">
        <v>250.0</v>
      </c>
      <c r="AK102" s="67"/>
      <c r="AL102" s="67"/>
      <c r="AM102" s="67"/>
      <c r="AN102" s="67"/>
      <c r="AO102" s="67"/>
    </row>
    <row r="103">
      <c r="A103" s="55">
        <v>44.0</v>
      </c>
      <c r="B103" s="55">
        <v>1811080.0</v>
      </c>
      <c r="C103" s="56" t="s">
        <v>42</v>
      </c>
      <c r="D103" s="56" t="s">
        <v>43</v>
      </c>
      <c r="E103" s="56" t="s">
        <v>36</v>
      </c>
      <c r="F103" s="55">
        <v>180.57804044907243</v>
      </c>
      <c r="G103" s="57">
        <f t="shared" si="3"/>
        <v>5.794741239</v>
      </c>
      <c r="H103" s="57">
        <f t="shared" si="4"/>
        <v>48.48424359</v>
      </c>
      <c r="I103" s="57">
        <f t="shared" si="5"/>
        <v>30.03686303</v>
      </c>
      <c r="J103" s="58">
        <v>0.275</v>
      </c>
      <c r="K103" s="59" t="str">
        <f t="shared" si="15"/>
        <v>#REF!</v>
      </c>
      <c r="L103" s="31" t="str">
        <f t="shared" si="16"/>
        <v>#REF!</v>
      </c>
      <c r="M103" s="59"/>
      <c r="N103" s="59">
        <f t="shared" si="6"/>
        <v>18.02211782</v>
      </c>
      <c r="O103" s="32">
        <f>VLOOKUP(A103,Static!$A$2:$L$68,10,0)</f>
        <v>32254.848</v>
      </c>
      <c r="P103" s="32">
        <v>528.768</v>
      </c>
      <c r="Q103" s="60">
        <v>52437.462</v>
      </c>
      <c r="R103" s="61">
        <v>252.11806666666666</v>
      </c>
      <c r="S103" s="35">
        <f>VLOOKUP(A103,Static!$A$3:$M$69,13,0)</f>
        <v>32254.848</v>
      </c>
      <c r="T103" s="36">
        <v>4031.856</v>
      </c>
      <c r="U103" s="62">
        <v>69.32924018931871</v>
      </c>
      <c r="V103" s="62" t="str">
        <f t="shared" si="8"/>
        <v>#REF!</v>
      </c>
      <c r="W103" s="60" t="str">
        <f t="shared" si="9"/>
        <v>#REF!</v>
      </c>
      <c r="X103" s="63">
        <v>18314.982400000004</v>
      </c>
      <c r="Y103" s="63">
        <v>4622.772000000001</v>
      </c>
      <c r="Z103" s="63">
        <v>22937.754400000005</v>
      </c>
      <c r="AA103" s="60">
        <v>6935.404440128029</v>
      </c>
      <c r="AB103" s="64">
        <v>29873.158840128035</v>
      </c>
      <c r="AC103" s="62">
        <v>39.49625564335867</v>
      </c>
      <c r="AD103" s="65">
        <v>21396.469347459984</v>
      </c>
      <c r="AE103" s="66">
        <v>5527.4212480938295</v>
      </c>
      <c r="AF103" s="41">
        <f>VLOOKUP(B103,'Check Dimensoins'!$B$2:$C$141,2,0)</f>
        <v>263</v>
      </c>
      <c r="AG103" s="67">
        <v>172.0</v>
      </c>
      <c r="AH103" s="67">
        <v>92.0</v>
      </c>
      <c r="AI103" s="67">
        <v>101.0</v>
      </c>
      <c r="AJ103" s="67">
        <v>263.0</v>
      </c>
      <c r="AK103" s="67"/>
      <c r="AL103" s="67"/>
      <c r="AM103" s="67"/>
      <c r="AN103" s="67"/>
      <c r="AO103" s="67"/>
    </row>
    <row r="104">
      <c r="A104" s="55">
        <v>45.0</v>
      </c>
      <c r="B104" s="55">
        <v>1811073.0</v>
      </c>
      <c r="C104" s="56" t="s">
        <v>42</v>
      </c>
      <c r="D104" s="56" t="s">
        <v>43</v>
      </c>
      <c r="E104" s="56" t="s">
        <v>37</v>
      </c>
      <c r="F104" s="55">
        <v>172.69727381184256</v>
      </c>
      <c r="G104" s="57">
        <f t="shared" si="3"/>
        <v>11.70826195</v>
      </c>
      <c r="H104" s="57">
        <f t="shared" si="4"/>
        <v>97.96230769</v>
      </c>
      <c r="I104" s="57">
        <f t="shared" si="5"/>
        <v>60.68941579</v>
      </c>
      <c r="J104" s="58">
        <v>0.255</v>
      </c>
      <c r="K104" s="59" t="str">
        <f t="shared" si="15"/>
        <v>#REF!</v>
      </c>
      <c r="L104" s="31" t="str">
        <f t="shared" si="16"/>
        <v>#REF!</v>
      </c>
      <c r="M104" s="59"/>
      <c r="N104" s="59">
        <f t="shared" si="6"/>
        <v>30.3447079</v>
      </c>
      <c r="O104" s="32">
        <f>VLOOKUP(A104,Static!$A$2:$L$68,11,0)</f>
        <v>26879.04</v>
      </c>
      <c r="P104" s="32">
        <v>440.6400000000001</v>
      </c>
      <c r="Q104" s="60">
        <v>107986.87466666667</v>
      </c>
      <c r="R104" s="61">
        <v>509.404</v>
      </c>
      <c r="S104" s="35">
        <f>VLOOKUP(A104,Static!$A$3:$M$69,13,0)</f>
        <v>26879.04</v>
      </c>
      <c r="T104" s="36">
        <v>3359.8800000000006</v>
      </c>
      <c r="U104" s="62">
        <v>70.66223447183158</v>
      </c>
      <c r="V104" s="62" t="str">
        <f t="shared" si="8"/>
        <v>#REF!</v>
      </c>
      <c r="W104" s="60" t="str">
        <f t="shared" si="9"/>
        <v>#REF!</v>
      </c>
      <c r="X104" s="63">
        <v>22861.12106666667</v>
      </c>
      <c r="Y104" s="63">
        <v>5771.867200000001</v>
      </c>
      <c r="Z104" s="63">
        <v>28632.98826666667</v>
      </c>
      <c r="AA104" s="60">
        <v>8657.401700960481</v>
      </c>
      <c r="AB104" s="64">
        <v>37290.389967627154</v>
      </c>
      <c r="AC104" s="62">
        <v>24.401319952746842</v>
      </c>
      <c r="AD104" s="65">
        <v>12642.124299749696</v>
      </c>
      <c r="AE104" s="66">
        <v>3265.8821107686713</v>
      </c>
      <c r="AF104" s="41">
        <f>VLOOKUP(B104,'Check Dimensoins'!$B$2:$C$141,2,0)</f>
        <v>172</v>
      </c>
      <c r="AG104" s="67">
        <v>172.0</v>
      </c>
      <c r="AH104" s="67">
        <v>92.0</v>
      </c>
      <c r="AI104" s="67">
        <v>101.0</v>
      </c>
      <c r="AJ104" s="67">
        <v>172.0</v>
      </c>
      <c r="AK104" s="67"/>
      <c r="AL104" s="67"/>
      <c r="AM104" s="67"/>
      <c r="AN104" s="67"/>
      <c r="AO104" s="67"/>
    </row>
    <row r="105">
      <c r="A105" s="55">
        <v>45.0</v>
      </c>
      <c r="B105" s="55">
        <v>1811074.0</v>
      </c>
      <c r="C105" s="56" t="s">
        <v>42</v>
      </c>
      <c r="D105" s="56" t="s">
        <v>43</v>
      </c>
      <c r="E105" s="56" t="s">
        <v>37</v>
      </c>
      <c r="F105" s="55">
        <v>193.02736510003504</v>
      </c>
      <c r="G105" s="57">
        <f t="shared" si="3"/>
        <v>12.13316693</v>
      </c>
      <c r="H105" s="57">
        <f t="shared" si="4"/>
        <v>101.5174615</v>
      </c>
      <c r="I105" s="57">
        <f t="shared" si="5"/>
        <v>62.8918977</v>
      </c>
      <c r="J105" s="58">
        <v>0.255</v>
      </c>
      <c r="K105" s="59" t="str">
        <f t="shared" si="15"/>
        <v>#REF!</v>
      </c>
      <c r="L105" s="31" t="str">
        <f t="shared" si="16"/>
        <v>#REF!</v>
      </c>
      <c r="M105" s="59"/>
      <c r="N105" s="59">
        <f t="shared" si="6"/>
        <v>31.44594885</v>
      </c>
      <c r="O105" s="32">
        <f>VLOOKUP(A105,Static!$A$2:$L$68,11,0)</f>
        <v>26879.04</v>
      </c>
      <c r="P105" s="32">
        <v>440.6400000000001</v>
      </c>
      <c r="Q105" s="60">
        <v>111922.37333333334</v>
      </c>
      <c r="R105" s="61">
        <v>527.8908</v>
      </c>
      <c r="S105" s="35">
        <f>VLOOKUP(A105,Static!$A$3:$M$69,13,0)</f>
        <v>26879.04</v>
      </c>
      <c r="T105" s="36">
        <v>3359.8800000000006</v>
      </c>
      <c r="U105" s="62">
        <v>70.67268036832196</v>
      </c>
      <c r="V105" s="62" t="str">
        <f t="shared" si="8"/>
        <v>#REF!</v>
      </c>
      <c r="W105" s="60" t="str">
        <f t="shared" si="9"/>
        <v>#REF!</v>
      </c>
      <c r="X105" s="63">
        <v>27280.176000000003</v>
      </c>
      <c r="Y105" s="63">
        <v>7026.712</v>
      </c>
      <c r="Z105" s="63">
        <v>34306.888</v>
      </c>
      <c r="AA105" s="60">
        <v>10372.948424374748</v>
      </c>
      <c r="AB105" s="64">
        <v>44679.83642437475</v>
      </c>
      <c r="AC105" s="62">
        <v>28.21280236011864</v>
      </c>
      <c r="AD105" s="65">
        <v>16337.528704985254</v>
      </c>
      <c r="AE105" s="66">
        <v>4220.528248787857</v>
      </c>
      <c r="AF105" s="41">
        <f>VLOOKUP(B105,'Check Dimensoins'!$B$2:$C$141,2,0)</f>
        <v>180</v>
      </c>
      <c r="AG105" s="67">
        <v>172.0</v>
      </c>
      <c r="AH105" s="67">
        <v>92.0</v>
      </c>
      <c r="AI105" s="67">
        <v>101.0</v>
      </c>
      <c r="AJ105" s="67">
        <v>180.0</v>
      </c>
      <c r="AK105" s="67"/>
      <c r="AL105" s="67"/>
      <c r="AM105" s="67"/>
      <c r="AN105" s="67"/>
      <c r="AO105" s="67"/>
    </row>
    <row r="106">
      <c r="A106" s="55">
        <v>45.0</v>
      </c>
      <c r="B106" s="55">
        <v>1811075.0</v>
      </c>
      <c r="C106" s="56" t="s">
        <v>42</v>
      </c>
      <c r="D106" s="56" t="s">
        <v>43</v>
      </c>
      <c r="E106" s="56" t="s">
        <v>37</v>
      </c>
      <c r="F106" s="55">
        <v>390.6741929324758</v>
      </c>
      <c r="G106" s="57">
        <f t="shared" si="3"/>
        <v>63.44399292</v>
      </c>
      <c r="H106" s="57">
        <f t="shared" si="4"/>
        <v>530.8319872</v>
      </c>
      <c r="I106" s="57">
        <f t="shared" si="5"/>
        <v>328.8599865</v>
      </c>
      <c r="J106" s="58">
        <v>0.255</v>
      </c>
      <c r="K106" s="59" t="str">
        <f t="shared" si="15"/>
        <v>#REF!</v>
      </c>
      <c r="L106" s="31" t="str">
        <f t="shared" si="16"/>
        <v>#REF!</v>
      </c>
      <c r="M106" s="59"/>
      <c r="N106" s="59">
        <f t="shared" si="6"/>
        <v>164.4299933</v>
      </c>
      <c r="O106" s="32">
        <f>VLOOKUP(A106,Static!$A$2:$L$68,11,0)</f>
        <v>26879.04</v>
      </c>
      <c r="P106" s="32">
        <v>440.6400000000001</v>
      </c>
      <c r="Q106" s="60">
        <v>476750.9843333334</v>
      </c>
      <c r="R106" s="61">
        <v>2760.326333333333</v>
      </c>
      <c r="S106" s="35">
        <f>VLOOKUP(A106,Static!$A$3:$M$69,13,0)</f>
        <v>26879.04</v>
      </c>
      <c r="T106" s="36">
        <v>3359.8800000000006</v>
      </c>
      <c r="U106" s="62">
        <v>57.5718141941108</v>
      </c>
      <c r="V106" s="62" t="str">
        <f t="shared" si="8"/>
        <v>#REF!</v>
      </c>
      <c r="W106" s="60" t="str">
        <f t="shared" si="9"/>
        <v>#REF!</v>
      </c>
      <c r="X106" s="63">
        <v>146797.77493333336</v>
      </c>
      <c r="Y106" s="63">
        <v>34582.16813333333</v>
      </c>
      <c r="Z106" s="63">
        <v>181379.9430666667</v>
      </c>
      <c r="AA106" s="60">
        <v>54841.60483010181</v>
      </c>
      <c r="AB106" s="64">
        <v>236221.54789676852</v>
      </c>
      <c r="AC106" s="62">
        <v>28.525799654457344</v>
      </c>
      <c r="AD106" s="65">
        <v>33432.88127327586</v>
      </c>
      <c r="AE106" s="66">
        <v>8636.827662262931</v>
      </c>
      <c r="AF106" s="41">
        <f>VLOOKUP(B106,'Check Dimensoins'!$B$2:$C$141,2,0)</f>
        <v>193</v>
      </c>
      <c r="AG106" s="67">
        <v>172.0</v>
      </c>
      <c r="AH106" s="67">
        <v>92.0</v>
      </c>
      <c r="AI106" s="67">
        <v>101.0</v>
      </c>
      <c r="AJ106" s="67">
        <v>193.0</v>
      </c>
      <c r="AK106" s="67"/>
      <c r="AL106" s="67"/>
      <c r="AM106" s="67"/>
      <c r="AN106" s="67"/>
      <c r="AO106" s="67"/>
    </row>
    <row r="107">
      <c r="A107" s="55">
        <v>45.0</v>
      </c>
      <c r="B107" s="55">
        <v>1811076.0</v>
      </c>
      <c r="C107" s="56" t="s">
        <v>42</v>
      </c>
      <c r="D107" s="56" t="s">
        <v>43</v>
      </c>
      <c r="E107" s="56" t="s">
        <v>37</v>
      </c>
      <c r="F107" s="55">
        <v>164.38615692369183</v>
      </c>
      <c r="G107" s="57">
        <f t="shared" si="3"/>
        <v>3.707443135</v>
      </c>
      <c r="H107" s="57">
        <f t="shared" si="4"/>
        <v>31.01994872</v>
      </c>
      <c r="I107" s="57">
        <f t="shared" si="5"/>
        <v>19.21741749</v>
      </c>
      <c r="J107" s="58">
        <v>0.255</v>
      </c>
      <c r="K107" s="59" t="str">
        <f t="shared" si="15"/>
        <v>#REF!</v>
      </c>
      <c r="L107" s="31" t="str">
        <f t="shared" si="16"/>
        <v>#REF!</v>
      </c>
      <c r="M107" s="59"/>
      <c r="N107" s="59">
        <f t="shared" si="6"/>
        <v>9.608708747</v>
      </c>
      <c r="O107" s="32">
        <f>VLOOKUP(A107,Static!$A$2:$L$68,11,0)</f>
        <v>26879.04</v>
      </c>
      <c r="P107" s="32">
        <v>440.6400000000001</v>
      </c>
      <c r="Q107" s="60">
        <v>45314.60999999999</v>
      </c>
      <c r="R107" s="61">
        <v>161.30373333333333</v>
      </c>
      <c r="S107" s="35">
        <f>VLOOKUP(A107,Static!$A$3:$M$69,13,0)</f>
        <v>26879.04</v>
      </c>
      <c r="T107" s="36">
        <v>3359.8800000000006</v>
      </c>
      <c r="U107" s="62">
        <v>93.64240794592065</v>
      </c>
      <c r="V107" s="62" t="str">
        <f t="shared" si="8"/>
        <v>#REF!</v>
      </c>
      <c r="W107" s="60" t="str">
        <f t="shared" si="9"/>
        <v>#REF!</v>
      </c>
      <c r="X107" s="63">
        <v>8925.84</v>
      </c>
      <c r="Y107" s="63">
        <v>2299.77</v>
      </c>
      <c r="Z107" s="63">
        <v>11225.61</v>
      </c>
      <c r="AA107" s="60">
        <v>3394.1485325671456</v>
      </c>
      <c r="AB107" s="64">
        <v>14619.758532567146</v>
      </c>
      <c r="AC107" s="62">
        <v>30.21165563551153</v>
      </c>
      <c r="AD107" s="65">
        <v>14899.13389267121</v>
      </c>
      <c r="AE107" s="66">
        <v>3848.942922273396</v>
      </c>
      <c r="AF107" s="41">
        <f>VLOOKUP(B107,'Check Dimensoins'!$B$2:$C$141,2,0)</f>
        <v>202</v>
      </c>
      <c r="AG107" s="67">
        <v>172.0</v>
      </c>
      <c r="AH107" s="67">
        <v>92.0</v>
      </c>
      <c r="AI107" s="67">
        <v>101.0</v>
      </c>
      <c r="AJ107" s="67">
        <v>202.0</v>
      </c>
      <c r="AK107" s="67"/>
      <c r="AL107" s="67"/>
      <c r="AM107" s="67"/>
      <c r="AN107" s="67"/>
      <c r="AO107" s="67"/>
    </row>
    <row r="108">
      <c r="A108" s="55">
        <v>45.0</v>
      </c>
      <c r="B108" s="55">
        <v>1811077.0</v>
      </c>
      <c r="C108" s="56" t="s">
        <v>42</v>
      </c>
      <c r="D108" s="56" t="s">
        <v>43</v>
      </c>
      <c r="E108" s="56" t="s">
        <v>37</v>
      </c>
      <c r="F108" s="55">
        <v>97.80882295541132</v>
      </c>
      <c r="G108" s="57">
        <f t="shared" si="3"/>
        <v>15.54314195</v>
      </c>
      <c r="H108" s="57">
        <f t="shared" si="4"/>
        <v>130.0485128</v>
      </c>
      <c r="I108" s="57">
        <f t="shared" si="5"/>
        <v>80.56739836</v>
      </c>
      <c r="J108" s="58">
        <v>0.255</v>
      </c>
      <c r="K108" s="59" t="str">
        <f t="shared" si="15"/>
        <v>#REF!</v>
      </c>
      <c r="L108" s="31" t="str">
        <f t="shared" si="16"/>
        <v>#REF!</v>
      </c>
      <c r="M108" s="59"/>
      <c r="N108" s="59">
        <f t="shared" si="6"/>
        <v>40.28369918</v>
      </c>
      <c r="O108" s="32">
        <f>VLOOKUP(A108,Static!$A$2:$L$68,11,0)</f>
        <v>26879.04</v>
      </c>
      <c r="P108" s="32">
        <v>440.6400000000001</v>
      </c>
      <c r="Q108" s="60">
        <v>170269.02199999997</v>
      </c>
      <c r="R108" s="61">
        <v>676.2522666666666</v>
      </c>
      <c r="S108" s="35">
        <f>VLOOKUP(A108,Static!$A$3:$M$69,13,0)</f>
        <v>26879.04</v>
      </c>
      <c r="T108" s="36">
        <v>3359.8800000000006</v>
      </c>
      <c r="U108" s="62">
        <v>83.92776403756231</v>
      </c>
      <c r="V108" s="62" t="str">
        <f t="shared" si="8"/>
        <v>#REF!</v>
      </c>
      <c r="W108" s="60" t="str">
        <f t="shared" si="9"/>
        <v>#REF!</v>
      </c>
      <c r="X108" s="63">
        <v>46323.24106666668</v>
      </c>
      <c r="Y108" s="63">
        <v>12171.667933333336</v>
      </c>
      <c r="Z108" s="63">
        <v>58494.909000000014</v>
      </c>
      <c r="AA108" s="60">
        <v>17686.380476873754</v>
      </c>
      <c r="AB108" s="64">
        <v>76181.28947687378</v>
      </c>
      <c r="AC108" s="62">
        <v>37.55072538851072</v>
      </c>
      <c r="AD108" s="65">
        <v>11018.376754116342</v>
      </c>
      <c r="AE108" s="66">
        <v>2846.4139948133884</v>
      </c>
      <c r="AF108" s="41">
        <f>VLOOKUP(B108,'Check Dimensoins'!$B$2:$C$141,2,0)</f>
        <v>215</v>
      </c>
      <c r="AG108" s="67">
        <v>172.0</v>
      </c>
      <c r="AH108" s="67">
        <v>92.0</v>
      </c>
      <c r="AI108" s="67">
        <v>101.0</v>
      </c>
      <c r="AJ108" s="67">
        <v>215.0</v>
      </c>
      <c r="AK108" s="67"/>
      <c r="AL108" s="67"/>
      <c r="AM108" s="67"/>
      <c r="AN108" s="67"/>
      <c r="AO108" s="67"/>
    </row>
    <row r="109">
      <c r="A109" s="55">
        <v>45.0</v>
      </c>
      <c r="B109" s="55">
        <v>1811078.0</v>
      </c>
      <c r="C109" s="56" t="s">
        <v>42</v>
      </c>
      <c r="D109" s="56" t="s">
        <v>43</v>
      </c>
      <c r="E109" s="56" t="s">
        <v>37</v>
      </c>
      <c r="F109" s="55">
        <v>91.3052388279345</v>
      </c>
      <c r="G109" s="57">
        <f t="shared" si="3"/>
        <v>14.96829087</v>
      </c>
      <c r="H109" s="57">
        <f t="shared" si="4"/>
        <v>125.2387692</v>
      </c>
      <c r="I109" s="57">
        <f t="shared" si="5"/>
        <v>77.58767549</v>
      </c>
      <c r="J109" s="58">
        <v>0.255</v>
      </c>
      <c r="K109" s="59" t="str">
        <f t="shared" si="15"/>
        <v>#REF!</v>
      </c>
      <c r="L109" s="31" t="str">
        <f t="shared" si="16"/>
        <v>#REF!</v>
      </c>
      <c r="M109" s="59"/>
      <c r="N109" s="59">
        <f t="shared" si="6"/>
        <v>38.79383774</v>
      </c>
      <c r="O109" s="32">
        <f>VLOOKUP(A109,Static!$A$2:$L$68,11,0)</f>
        <v>26879.04</v>
      </c>
      <c r="P109" s="32">
        <v>440.6400000000001</v>
      </c>
      <c r="Q109" s="60">
        <v>167729.133</v>
      </c>
      <c r="R109" s="61">
        <v>651.2416</v>
      </c>
      <c r="S109" s="35">
        <f>VLOOKUP(A109,Static!$A$3:$M$69,13,0)</f>
        <v>26879.04</v>
      </c>
      <c r="T109" s="36">
        <v>3359.8800000000006</v>
      </c>
      <c r="U109" s="62">
        <v>85.85095147484436</v>
      </c>
      <c r="V109" s="62" t="str">
        <f t="shared" si="8"/>
        <v>#REF!</v>
      </c>
      <c r="W109" s="60" t="str">
        <f t="shared" si="9"/>
        <v>#REF!</v>
      </c>
      <c r="X109" s="63">
        <v>48960.78880000001</v>
      </c>
      <c r="Y109" s="63">
        <v>11400.18366666667</v>
      </c>
      <c r="Z109" s="63">
        <v>60360.97246666668</v>
      </c>
      <c r="AA109" s="60">
        <v>18250.59895382635</v>
      </c>
      <c r="AB109" s="64">
        <v>78611.57142049303</v>
      </c>
      <c r="AC109" s="62">
        <v>40.23676795242249</v>
      </c>
      <c r="AD109" s="65">
        <v>11021.48312268035</v>
      </c>
      <c r="AE109" s="66">
        <v>2847.2164733590907</v>
      </c>
      <c r="AF109" s="41">
        <f>VLOOKUP(B109,'Check Dimensoins'!$B$2:$C$141,2,0)</f>
        <v>265</v>
      </c>
      <c r="AG109" s="67">
        <v>172.0</v>
      </c>
      <c r="AH109" s="67">
        <v>92.0</v>
      </c>
      <c r="AI109" s="67">
        <v>101.0</v>
      </c>
      <c r="AJ109" s="67">
        <v>265.0</v>
      </c>
      <c r="AK109" s="67"/>
      <c r="AL109" s="67"/>
      <c r="AM109" s="67"/>
      <c r="AN109" s="67"/>
      <c r="AO109" s="67"/>
    </row>
    <row r="110">
      <c r="A110" s="55">
        <v>45.0</v>
      </c>
      <c r="B110" s="55">
        <v>1811079.0</v>
      </c>
      <c r="C110" s="56" t="s">
        <v>42</v>
      </c>
      <c r="D110" s="56" t="s">
        <v>43</v>
      </c>
      <c r="E110" s="56" t="s">
        <v>37</v>
      </c>
      <c r="F110" s="55">
        <v>76.43845466258662</v>
      </c>
      <c r="G110" s="57">
        <f t="shared" si="3"/>
        <v>17.27020582</v>
      </c>
      <c r="H110" s="57">
        <f t="shared" si="4"/>
        <v>144.49875</v>
      </c>
      <c r="I110" s="57">
        <f t="shared" si="5"/>
        <v>89.51958082</v>
      </c>
      <c r="J110" s="58">
        <v>0.255</v>
      </c>
      <c r="K110" s="59" t="str">
        <f t="shared" si="15"/>
        <v>#REF!</v>
      </c>
      <c r="L110" s="31" t="str">
        <f t="shared" si="16"/>
        <v>#REF!</v>
      </c>
      <c r="M110" s="59"/>
      <c r="N110" s="59">
        <f t="shared" si="6"/>
        <v>44.75979041</v>
      </c>
      <c r="O110" s="32">
        <f>VLOOKUP(A110,Static!$A$2:$L$68,11,0)</f>
        <v>26879.04</v>
      </c>
      <c r="P110" s="32">
        <v>440.6400000000001</v>
      </c>
      <c r="Q110" s="60">
        <v>203431.998</v>
      </c>
      <c r="R110" s="61">
        <v>751.3935</v>
      </c>
      <c r="S110" s="35">
        <f>VLOOKUP(A110,Static!$A$3:$M$69,13,0)</f>
        <v>26879.04</v>
      </c>
      <c r="T110" s="36">
        <v>3359.8800000000006</v>
      </c>
      <c r="U110" s="62">
        <v>90.24654325596374</v>
      </c>
      <c r="V110" s="62" t="str">
        <f t="shared" si="8"/>
        <v>#REF!</v>
      </c>
      <c r="W110" s="60" t="str">
        <f t="shared" si="9"/>
        <v>#REF!</v>
      </c>
      <c r="X110" s="63">
        <v>49851.37813333334</v>
      </c>
      <c r="Y110" s="63">
        <v>12205.87866666667</v>
      </c>
      <c r="Z110" s="63">
        <v>62057.2568</v>
      </c>
      <c r="AA110" s="60">
        <v>18763.48341897345</v>
      </c>
      <c r="AB110" s="64">
        <v>80820.74021897344</v>
      </c>
      <c r="AC110" s="62">
        <v>35.8537127878506</v>
      </c>
      <c r="AD110" s="65">
        <v>8221.80719825856</v>
      </c>
      <c r="AE110" s="66">
        <v>2123.9668595501284</v>
      </c>
      <c r="AF110" s="41">
        <f>VLOOKUP(B110,'Check Dimensoins'!$B$2:$C$141,2,0)</f>
        <v>250</v>
      </c>
      <c r="AG110" s="67">
        <v>172.0</v>
      </c>
      <c r="AH110" s="67">
        <v>92.0</v>
      </c>
      <c r="AI110" s="67">
        <v>101.0</v>
      </c>
      <c r="AJ110" s="67">
        <v>250.0</v>
      </c>
      <c r="AK110" s="67"/>
      <c r="AL110" s="67"/>
      <c r="AM110" s="67"/>
      <c r="AN110" s="67"/>
      <c r="AO110" s="67"/>
    </row>
    <row r="111">
      <c r="A111" s="55">
        <v>45.0</v>
      </c>
      <c r="B111" s="55">
        <v>1811080.0</v>
      </c>
      <c r="C111" s="56" t="s">
        <v>42</v>
      </c>
      <c r="D111" s="56" t="s">
        <v>43</v>
      </c>
      <c r="E111" s="56" t="s">
        <v>37</v>
      </c>
      <c r="F111" s="55">
        <v>180.57804044907243</v>
      </c>
      <c r="G111" s="57">
        <f t="shared" si="3"/>
        <v>5.794741239</v>
      </c>
      <c r="H111" s="57">
        <f t="shared" si="4"/>
        <v>48.48424359</v>
      </c>
      <c r="I111" s="57">
        <f t="shared" si="5"/>
        <v>30.03686303</v>
      </c>
      <c r="J111" s="58">
        <v>0.255</v>
      </c>
      <c r="K111" s="59" t="str">
        <f t="shared" si="15"/>
        <v>#REF!</v>
      </c>
      <c r="L111" s="31" t="str">
        <f t="shared" si="16"/>
        <v>#REF!</v>
      </c>
      <c r="M111" s="59"/>
      <c r="N111" s="59">
        <f t="shared" si="6"/>
        <v>15.01843152</v>
      </c>
      <c r="O111" s="32">
        <f>VLOOKUP(A111,Static!$A$2:$L$68,11,0)</f>
        <v>26879.04</v>
      </c>
      <c r="P111" s="32">
        <v>440.6400000000001</v>
      </c>
      <c r="Q111" s="60">
        <v>52437.462</v>
      </c>
      <c r="R111" s="61">
        <v>252.11806666666666</v>
      </c>
      <c r="S111" s="35">
        <f>VLOOKUP(A111,Static!$A$3:$M$69,13,0)</f>
        <v>26879.04</v>
      </c>
      <c r="T111" s="36">
        <v>3359.8800000000006</v>
      </c>
      <c r="U111" s="62">
        <v>69.32924018931871</v>
      </c>
      <c r="V111" s="62" t="str">
        <f t="shared" si="8"/>
        <v>#REF!</v>
      </c>
      <c r="W111" s="60" t="str">
        <f t="shared" si="9"/>
        <v>#REF!</v>
      </c>
      <c r="X111" s="63">
        <v>18314.982400000004</v>
      </c>
      <c r="Y111" s="63">
        <v>4622.772000000001</v>
      </c>
      <c r="Z111" s="63">
        <v>22937.754400000005</v>
      </c>
      <c r="AA111" s="60">
        <v>6935.404440128029</v>
      </c>
      <c r="AB111" s="64">
        <v>29873.158840128035</v>
      </c>
      <c r="AC111" s="62">
        <v>39.49625564335867</v>
      </c>
      <c r="AD111" s="65">
        <v>21396.469347459984</v>
      </c>
      <c r="AE111" s="66">
        <v>5527.4212480938295</v>
      </c>
      <c r="AF111" s="41">
        <f>VLOOKUP(B111,'Check Dimensoins'!$B$2:$C$141,2,0)</f>
        <v>263</v>
      </c>
      <c r="AG111" s="67">
        <v>172.0</v>
      </c>
      <c r="AH111" s="67">
        <v>92.0</v>
      </c>
      <c r="AI111" s="67">
        <v>101.0</v>
      </c>
      <c r="AJ111" s="67">
        <v>263.0</v>
      </c>
      <c r="AK111" s="67"/>
      <c r="AL111" s="67"/>
      <c r="AM111" s="67"/>
      <c r="AN111" s="67"/>
      <c r="AO111" s="67"/>
    </row>
    <row r="112">
      <c r="A112" s="55">
        <v>46.0</v>
      </c>
      <c r="B112" s="55">
        <v>1811073.0</v>
      </c>
      <c r="C112" s="56" t="s">
        <v>42</v>
      </c>
      <c r="D112" s="56" t="s">
        <v>43</v>
      </c>
      <c r="E112" s="56" t="s">
        <v>38</v>
      </c>
      <c r="F112" s="55">
        <v>172.69727381184256</v>
      </c>
      <c r="G112" s="57">
        <f t="shared" si="3"/>
        <v>11.70826195</v>
      </c>
      <c r="H112" s="57">
        <f t="shared" si="4"/>
        <v>97.96230769</v>
      </c>
      <c r="I112" s="57">
        <f t="shared" si="5"/>
        <v>60.68941579</v>
      </c>
      <c r="J112" s="58">
        <v>0.245</v>
      </c>
      <c r="K112" s="59" t="str">
        <f t="shared" si="15"/>
        <v>#REF!</v>
      </c>
      <c r="L112" s="31" t="str">
        <f t="shared" si="16"/>
        <v>#REF!</v>
      </c>
      <c r="M112" s="59"/>
      <c r="N112" s="59">
        <f t="shared" si="6"/>
        <v>24.27576632</v>
      </c>
      <c r="O112" s="32">
        <f>VLOOKUP(A112,Static!$A$2:$L$68,12,0)</f>
        <v>21503.232</v>
      </c>
      <c r="P112" s="32">
        <v>352.51200000000006</v>
      </c>
      <c r="Q112" s="60">
        <v>107986.87466666667</v>
      </c>
      <c r="R112" s="61">
        <v>509.404</v>
      </c>
      <c r="S112" s="35">
        <f>VLOOKUP(A112,Static!$A$3:$M$69,13,0)</f>
        <v>21503.232</v>
      </c>
      <c r="T112" s="36">
        <v>2687.9040000000005</v>
      </c>
      <c r="U112" s="62">
        <v>70.66223447183158</v>
      </c>
      <c r="V112" s="62" t="str">
        <f t="shared" si="8"/>
        <v>#REF!</v>
      </c>
      <c r="W112" s="60" t="str">
        <f t="shared" si="9"/>
        <v>#REF!</v>
      </c>
      <c r="X112" s="63">
        <v>22861.12106666667</v>
      </c>
      <c r="Y112" s="63">
        <v>5771.867200000001</v>
      </c>
      <c r="Z112" s="63">
        <v>28632.98826666667</v>
      </c>
      <c r="AA112" s="60">
        <v>8657.401700960481</v>
      </c>
      <c r="AB112" s="64">
        <v>37290.389967627154</v>
      </c>
      <c r="AC112" s="62">
        <v>24.401319952746842</v>
      </c>
      <c r="AD112" s="65">
        <v>12642.124299749696</v>
      </c>
      <c r="AE112" s="66">
        <v>3265.8821107686713</v>
      </c>
      <c r="AF112" s="41">
        <f>VLOOKUP(B112,'Check Dimensoins'!$B$2:$C$141,2,0)</f>
        <v>172</v>
      </c>
      <c r="AG112" s="67">
        <v>172.0</v>
      </c>
      <c r="AH112" s="67">
        <v>92.0</v>
      </c>
      <c r="AI112" s="67">
        <v>101.0</v>
      </c>
      <c r="AJ112" s="67">
        <v>172.0</v>
      </c>
      <c r="AK112" s="67"/>
      <c r="AL112" s="67"/>
      <c r="AM112" s="67"/>
      <c r="AN112" s="67"/>
      <c r="AO112" s="67"/>
    </row>
    <row r="113">
      <c r="A113" s="55">
        <v>46.0</v>
      </c>
      <c r="B113" s="55">
        <v>1811074.0</v>
      </c>
      <c r="C113" s="56" t="s">
        <v>42</v>
      </c>
      <c r="D113" s="56" t="s">
        <v>43</v>
      </c>
      <c r="E113" s="56" t="s">
        <v>38</v>
      </c>
      <c r="F113" s="55">
        <v>193.02736510003504</v>
      </c>
      <c r="G113" s="57">
        <f t="shared" si="3"/>
        <v>12.13316693</v>
      </c>
      <c r="H113" s="57">
        <f t="shared" si="4"/>
        <v>101.5174615</v>
      </c>
      <c r="I113" s="57">
        <f t="shared" si="5"/>
        <v>62.8918977</v>
      </c>
      <c r="J113" s="58">
        <v>0.245</v>
      </c>
      <c r="K113" s="59" t="str">
        <f t="shared" si="15"/>
        <v>#REF!</v>
      </c>
      <c r="L113" s="31" t="str">
        <f t="shared" si="16"/>
        <v>#REF!</v>
      </c>
      <c r="M113" s="59"/>
      <c r="N113" s="59">
        <f t="shared" si="6"/>
        <v>25.15675908</v>
      </c>
      <c r="O113" s="32">
        <f>VLOOKUP(A113,Static!$A$2:$L$68,12,0)</f>
        <v>21503.232</v>
      </c>
      <c r="P113" s="32">
        <v>352.51200000000006</v>
      </c>
      <c r="Q113" s="60">
        <v>111922.37333333334</v>
      </c>
      <c r="R113" s="61">
        <v>527.8908</v>
      </c>
      <c r="S113" s="35">
        <f>VLOOKUP(A113,Static!$A$3:$M$69,13,0)</f>
        <v>21503.232</v>
      </c>
      <c r="T113" s="36">
        <v>2687.9040000000005</v>
      </c>
      <c r="U113" s="62">
        <v>70.67268036832196</v>
      </c>
      <c r="V113" s="62" t="str">
        <f t="shared" si="8"/>
        <v>#REF!</v>
      </c>
      <c r="W113" s="60" t="str">
        <f t="shared" si="9"/>
        <v>#REF!</v>
      </c>
      <c r="X113" s="63">
        <v>27280.176000000003</v>
      </c>
      <c r="Y113" s="63">
        <v>7026.712</v>
      </c>
      <c r="Z113" s="63">
        <v>34306.888</v>
      </c>
      <c r="AA113" s="60">
        <v>10372.948424374748</v>
      </c>
      <c r="AB113" s="64">
        <v>44679.83642437475</v>
      </c>
      <c r="AC113" s="62">
        <v>28.21280236011864</v>
      </c>
      <c r="AD113" s="65">
        <v>16337.528704985254</v>
      </c>
      <c r="AE113" s="66">
        <v>4220.528248787857</v>
      </c>
      <c r="AF113" s="41">
        <f>VLOOKUP(B113,'Check Dimensoins'!$B$2:$C$141,2,0)</f>
        <v>180</v>
      </c>
      <c r="AG113" s="67">
        <v>172.0</v>
      </c>
      <c r="AH113" s="67">
        <v>92.0</v>
      </c>
      <c r="AI113" s="67">
        <v>101.0</v>
      </c>
      <c r="AJ113" s="67">
        <v>180.0</v>
      </c>
      <c r="AK113" s="67"/>
      <c r="AL113" s="67"/>
      <c r="AM113" s="67"/>
      <c r="AN113" s="67"/>
      <c r="AO113" s="67"/>
    </row>
    <row r="114">
      <c r="A114" s="55">
        <v>46.0</v>
      </c>
      <c r="B114" s="55">
        <v>1811075.0</v>
      </c>
      <c r="C114" s="56" t="s">
        <v>42</v>
      </c>
      <c r="D114" s="56" t="s">
        <v>43</v>
      </c>
      <c r="E114" s="56" t="s">
        <v>38</v>
      </c>
      <c r="F114" s="55">
        <v>390.6741929324758</v>
      </c>
      <c r="G114" s="57">
        <f t="shared" si="3"/>
        <v>63.44399292</v>
      </c>
      <c r="H114" s="57">
        <f t="shared" si="4"/>
        <v>530.8319872</v>
      </c>
      <c r="I114" s="57">
        <f t="shared" si="5"/>
        <v>328.8599865</v>
      </c>
      <c r="J114" s="58">
        <v>0.245</v>
      </c>
      <c r="K114" s="59" t="str">
        <f t="shared" si="15"/>
        <v>#REF!</v>
      </c>
      <c r="L114" s="31" t="str">
        <f t="shared" si="16"/>
        <v>#REF!</v>
      </c>
      <c r="M114" s="59"/>
      <c r="N114" s="59">
        <f t="shared" si="6"/>
        <v>131.5439946</v>
      </c>
      <c r="O114" s="32">
        <f>VLOOKUP(A114,Static!$A$2:$L$68,12,0)</f>
        <v>21503.232</v>
      </c>
      <c r="P114" s="32">
        <v>352.51200000000006</v>
      </c>
      <c r="Q114" s="60">
        <v>476750.9843333334</v>
      </c>
      <c r="R114" s="61">
        <v>2760.326333333333</v>
      </c>
      <c r="S114" s="35">
        <f>VLOOKUP(A114,Static!$A$3:$M$69,13,0)</f>
        <v>21503.232</v>
      </c>
      <c r="T114" s="36">
        <v>2687.9040000000005</v>
      </c>
      <c r="U114" s="62">
        <v>57.5718141941108</v>
      </c>
      <c r="V114" s="62" t="str">
        <f t="shared" si="8"/>
        <v>#REF!</v>
      </c>
      <c r="W114" s="60" t="str">
        <f t="shared" si="9"/>
        <v>#REF!</v>
      </c>
      <c r="X114" s="63">
        <v>146797.77493333336</v>
      </c>
      <c r="Y114" s="63">
        <v>34582.16813333333</v>
      </c>
      <c r="Z114" s="63">
        <v>181379.9430666667</v>
      </c>
      <c r="AA114" s="60">
        <v>54841.60483010181</v>
      </c>
      <c r="AB114" s="64">
        <v>236221.54789676852</v>
      </c>
      <c r="AC114" s="62">
        <v>28.525799654457344</v>
      </c>
      <c r="AD114" s="65">
        <v>33432.88127327586</v>
      </c>
      <c r="AE114" s="66">
        <v>8636.827662262931</v>
      </c>
      <c r="AF114" s="41">
        <f>VLOOKUP(B114,'Check Dimensoins'!$B$2:$C$141,2,0)</f>
        <v>193</v>
      </c>
      <c r="AG114" s="67">
        <v>172.0</v>
      </c>
      <c r="AH114" s="67">
        <v>92.0</v>
      </c>
      <c r="AI114" s="67">
        <v>101.0</v>
      </c>
      <c r="AJ114" s="67">
        <v>193.0</v>
      </c>
      <c r="AK114" s="67"/>
      <c r="AL114" s="67"/>
      <c r="AM114" s="67"/>
      <c r="AN114" s="67"/>
      <c r="AO114" s="67"/>
    </row>
    <row r="115">
      <c r="A115" s="55">
        <v>46.0</v>
      </c>
      <c r="B115" s="55">
        <v>1811076.0</v>
      </c>
      <c r="C115" s="56" t="s">
        <v>42</v>
      </c>
      <c r="D115" s="56" t="s">
        <v>43</v>
      </c>
      <c r="E115" s="56" t="s">
        <v>38</v>
      </c>
      <c r="F115" s="55">
        <v>164.38615692369183</v>
      </c>
      <c r="G115" s="57">
        <f t="shared" si="3"/>
        <v>3.707443135</v>
      </c>
      <c r="H115" s="57">
        <f t="shared" si="4"/>
        <v>31.01994872</v>
      </c>
      <c r="I115" s="57">
        <f t="shared" si="5"/>
        <v>19.21741749</v>
      </c>
      <c r="J115" s="58">
        <v>0.245</v>
      </c>
      <c r="K115" s="59" t="str">
        <f t="shared" si="15"/>
        <v>#REF!</v>
      </c>
      <c r="L115" s="31" t="str">
        <f t="shared" si="16"/>
        <v>#REF!</v>
      </c>
      <c r="M115" s="59"/>
      <c r="N115" s="59">
        <f t="shared" si="6"/>
        <v>7.686966998</v>
      </c>
      <c r="O115" s="32">
        <f>VLOOKUP(A115,Static!$A$2:$L$68,12,0)</f>
        <v>21503.232</v>
      </c>
      <c r="P115" s="32">
        <v>352.51200000000006</v>
      </c>
      <c r="Q115" s="60">
        <v>45314.60999999999</v>
      </c>
      <c r="R115" s="61">
        <v>161.30373333333333</v>
      </c>
      <c r="S115" s="35">
        <f>VLOOKUP(A115,Static!$A$3:$M$69,13,0)</f>
        <v>21503.232</v>
      </c>
      <c r="T115" s="36">
        <v>2687.9040000000005</v>
      </c>
      <c r="U115" s="62">
        <v>93.64240794592065</v>
      </c>
      <c r="V115" s="62" t="str">
        <f t="shared" si="8"/>
        <v>#REF!</v>
      </c>
      <c r="W115" s="60" t="str">
        <f t="shared" si="9"/>
        <v>#REF!</v>
      </c>
      <c r="X115" s="63">
        <v>8925.84</v>
      </c>
      <c r="Y115" s="63">
        <v>2299.77</v>
      </c>
      <c r="Z115" s="63">
        <v>11225.61</v>
      </c>
      <c r="AA115" s="60">
        <v>3394.1485325671456</v>
      </c>
      <c r="AB115" s="64">
        <v>14619.758532567146</v>
      </c>
      <c r="AC115" s="62">
        <v>30.21165563551153</v>
      </c>
      <c r="AD115" s="65">
        <v>14899.13389267121</v>
      </c>
      <c r="AE115" s="66">
        <v>3848.942922273396</v>
      </c>
      <c r="AF115" s="41">
        <f>VLOOKUP(B115,'Check Dimensoins'!$B$2:$C$141,2,0)</f>
        <v>202</v>
      </c>
      <c r="AG115" s="67">
        <v>172.0</v>
      </c>
      <c r="AH115" s="67">
        <v>92.0</v>
      </c>
      <c r="AI115" s="67">
        <v>101.0</v>
      </c>
      <c r="AJ115" s="67">
        <v>202.0</v>
      </c>
      <c r="AK115" s="67"/>
      <c r="AL115" s="67"/>
      <c r="AM115" s="67"/>
      <c r="AN115" s="67"/>
      <c r="AO115" s="67"/>
    </row>
    <row r="116">
      <c r="A116" s="55">
        <v>46.0</v>
      </c>
      <c r="B116" s="55">
        <v>1811077.0</v>
      </c>
      <c r="C116" s="56" t="s">
        <v>42</v>
      </c>
      <c r="D116" s="56" t="s">
        <v>43</v>
      </c>
      <c r="E116" s="56" t="s">
        <v>38</v>
      </c>
      <c r="F116" s="55">
        <v>97.80882295541132</v>
      </c>
      <c r="G116" s="57">
        <f t="shared" si="3"/>
        <v>15.54314195</v>
      </c>
      <c r="H116" s="57">
        <f t="shared" si="4"/>
        <v>130.0485128</v>
      </c>
      <c r="I116" s="57">
        <f t="shared" si="5"/>
        <v>80.56739836</v>
      </c>
      <c r="J116" s="58">
        <v>0.245</v>
      </c>
      <c r="K116" s="59" t="str">
        <f t="shared" si="15"/>
        <v>#REF!</v>
      </c>
      <c r="L116" s="31" t="str">
        <f t="shared" si="16"/>
        <v>#REF!</v>
      </c>
      <c r="M116" s="59"/>
      <c r="N116" s="59">
        <f t="shared" si="6"/>
        <v>32.22695934</v>
      </c>
      <c r="O116" s="32">
        <f>VLOOKUP(A116,Static!$A$2:$L$68,12,0)</f>
        <v>21503.232</v>
      </c>
      <c r="P116" s="32">
        <v>352.51200000000006</v>
      </c>
      <c r="Q116" s="60">
        <v>170269.02199999997</v>
      </c>
      <c r="R116" s="61">
        <v>676.2522666666666</v>
      </c>
      <c r="S116" s="35">
        <f>VLOOKUP(A116,Static!$A$3:$M$69,13,0)</f>
        <v>21503.232</v>
      </c>
      <c r="T116" s="36">
        <v>2687.9040000000005</v>
      </c>
      <c r="U116" s="62">
        <v>83.92776403756231</v>
      </c>
      <c r="V116" s="62" t="str">
        <f t="shared" si="8"/>
        <v>#REF!</v>
      </c>
      <c r="W116" s="60" t="str">
        <f t="shared" si="9"/>
        <v>#REF!</v>
      </c>
      <c r="X116" s="63">
        <v>46323.24106666668</v>
      </c>
      <c r="Y116" s="63">
        <v>12171.667933333336</v>
      </c>
      <c r="Z116" s="63">
        <v>58494.909000000014</v>
      </c>
      <c r="AA116" s="60">
        <v>17686.380476873754</v>
      </c>
      <c r="AB116" s="64">
        <v>76181.28947687378</v>
      </c>
      <c r="AC116" s="62">
        <v>37.55072538851072</v>
      </c>
      <c r="AD116" s="65">
        <v>11018.376754116342</v>
      </c>
      <c r="AE116" s="66">
        <v>2846.4139948133884</v>
      </c>
      <c r="AF116" s="41">
        <f>VLOOKUP(B116,'Check Dimensoins'!$B$2:$C$141,2,0)</f>
        <v>215</v>
      </c>
      <c r="AG116" s="67">
        <v>172.0</v>
      </c>
      <c r="AH116" s="67">
        <v>92.0</v>
      </c>
      <c r="AI116" s="67">
        <v>101.0</v>
      </c>
      <c r="AJ116" s="67">
        <v>215.0</v>
      </c>
      <c r="AK116" s="67"/>
      <c r="AL116" s="67"/>
      <c r="AM116" s="67"/>
      <c r="AN116" s="67"/>
      <c r="AO116" s="67"/>
    </row>
    <row r="117">
      <c r="A117" s="55">
        <v>46.0</v>
      </c>
      <c r="B117" s="55">
        <v>1811078.0</v>
      </c>
      <c r="C117" s="56" t="s">
        <v>42</v>
      </c>
      <c r="D117" s="56" t="s">
        <v>43</v>
      </c>
      <c r="E117" s="56" t="s">
        <v>38</v>
      </c>
      <c r="F117" s="55">
        <v>91.3052388279345</v>
      </c>
      <c r="G117" s="57">
        <f t="shared" si="3"/>
        <v>14.96829087</v>
      </c>
      <c r="H117" s="57">
        <f t="shared" si="4"/>
        <v>125.2387692</v>
      </c>
      <c r="I117" s="57">
        <f t="shared" si="5"/>
        <v>77.58767549</v>
      </c>
      <c r="J117" s="58">
        <v>0.245</v>
      </c>
      <c r="K117" s="59" t="str">
        <f t="shared" si="15"/>
        <v>#REF!</v>
      </c>
      <c r="L117" s="31" t="str">
        <f t="shared" si="16"/>
        <v>#REF!</v>
      </c>
      <c r="M117" s="59"/>
      <c r="N117" s="59">
        <f t="shared" si="6"/>
        <v>31.0350702</v>
      </c>
      <c r="O117" s="32">
        <f>VLOOKUP(A117,Static!$A$2:$L$68,12,0)</f>
        <v>21503.232</v>
      </c>
      <c r="P117" s="32">
        <v>352.51200000000006</v>
      </c>
      <c r="Q117" s="60">
        <v>167729.133</v>
      </c>
      <c r="R117" s="61">
        <v>651.2416</v>
      </c>
      <c r="S117" s="35">
        <f>VLOOKUP(A117,Static!$A$3:$M$69,13,0)</f>
        <v>21503.232</v>
      </c>
      <c r="T117" s="36">
        <v>2687.9040000000005</v>
      </c>
      <c r="U117" s="62">
        <v>85.85095147484436</v>
      </c>
      <c r="V117" s="62" t="str">
        <f t="shared" si="8"/>
        <v>#REF!</v>
      </c>
      <c r="W117" s="60" t="str">
        <f t="shared" si="9"/>
        <v>#REF!</v>
      </c>
      <c r="X117" s="63">
        <v>48960.78880000001</v>
      </c>
      <c r="Y117" s="63">
        <v>11400.18366666667</v>
      </c>
      <c r="Z117" s="63">
        <v>60360.97246666668</v>
      </c>
      <c r="AA117" s="60">
        <v>18250.59895382635</v>
      </c>
      <c r="AB117" s="64">
        <v>78611.57142049303</v>
      </c>
      <c r="AC117" s="62">
        <v>40.23676795242249</v>
      </c>
      <c r="AD117" s="65">
        <v>11021.48312268035</v>
      </c>
      <c r="AE117" s="66">
        <v>2847.2164733590907</v>
      </c>
      <c r="AF117" s="41">
        <f>VLOOKUP(B117,'Check Dimensoins'!$B$2:$C$141,2,0)</f>
        <v>265</v>
      </c>
      <c r="AG117" s="67">
        <v>172.0</v>
      </c>
      <c r="AH117" s="67">
        <v>92.0</v>
      </c>
      <c r="AI117" s="67">
        <v>101.0</v>
      </c>
      <c r="AJ117" s="67">
        <v>265.0</v>
      </c>
      <c r="AK117" s="67"/>
      <c r="AL117" s="67"/>
      <c r="AM117" s="67"/>
      <c r="AN117" s="67"/>
      <c r="AO117" s="67"/>
    </row>
    <row r="118">
      <c r="A118" s="55">
        <v>46.0</v>
      </c>
      <c r="B118" s="55">
        <v>1811079.0</v>
      </c>
      <c r="C118" s="56" t="s">
        <v>42</v>
      </c>
      <c r="D118" s="56" t="s">
        <v>43</v>
      </c>
      <c r="E118" s="56" t="s">
        <v>38</v>
      </c>
      <c r="F118" s="55">
        <v>76.43845466258662</v>
      </c>
      <c r="G118" s="57">
        <f t="shared" si="3"/>
        <v>17.27020582</v>
      </c>
      <c r="H118" s="57">
        <f t="shared" si="4"/>
        <v>144.49875</v>
      </c>
      <c r="I118" s="57">
        <f t="shared" si="5"/>
        <v>89.51958082</v>
      </c>
      <c r="J118" s="58">
        <v>0.245</v>
      </c>
      <c r="K118" s="59" t="str">
        <f t="shared" si="15"/>
        <v>#REF!</v>
      </c>
      <c r="L118" s="31" t="str">
        <f t="shared" si="16"/>
        <v>#REF!</v>
      </c>
      <c r="M118" s="59"/>
      <c r="N118" s="59">
        <f t="shared" si="6"/>
        <v>35.80783233</v>
      </c>
      <c r="O118" s="32">
        <f>VLOOKUP(A118,Static!$A$2:$L$68,12,0)</f>
        <v>21503.232</v>
      </c>
      <c r="P118" s="32">
        <v>352.51200000000006</v>
      </c>
      <c r="Q118" s="60">
        <v>203431.998</v>
      </c>
      <c r="R118" s="61">
        <v>751.3935</v>
      </c>
      <c r="S118" s="35">
        <f>VLOOKUP(A118,Static!$A$3:$M$69,13,0)</f>
        <v>21503.232</v>
      </c>
      <c r="T118" s="36">
        <v>2687.9040000000005</v>
      </c>
      <c r="U118" s="62">
        <v>90.24654325596374</v>
      </c>
      <c r="V118" s="62" t="str">
        <f t="shared" si="8"/>
        <v>#REF!</v>
      </c>
      <c r="W118" s="60" t="str">
        <f t="shared" si="9"/>
        <v>#REF!</v>
      </c>
      <c r="X118" s="63">
        <v>49851.37813333334</v>
      </c>
      <c r="Y118" s="63">
        <v>12205.87866666667</v>
      </c>
      <c r="Z118" s="63">
        <v>62057.2568</v>
      </c>
      <c r="AA118" s="60">
        <v>18763.48341897345</v>
      </c>
      <c r="AB118" s="64">
        <v>80820.74021897344</v>
      </c>
      <c r="AC118" s="62">
        <v>35.8537127878506</v>
      </c>
      <c r="AD118" s="65">
        <v>8221.80719825856</v>
      </c>
      <c r="AE118" s="66">
        <v>2123.9668595501284</v>
      </c>
      <c r="AF118" s="41">
        <f>VLOOKUP(B118,'Check Dimensoins'!$B$2:$C$141,2,0)</f>
        <v>250</v>
      </c>
      <c r="AG118" s="67">
        <v>172.0</v>
      </c>
      <c r="AH118" s="67">
        <v>92.0</v>
      </c>
      <c r="AI118" s="67">
        <v>101.0</v>
      </c>
      <c r="AJ118" s="67">
        <v>250.0</v>
      </c>
      <c r="AK118" s="67"/>
      <c r="AL118" s="67"/>
      <c r="AM118" s="67"/>
      <c r="AN118" s="67"/>
      <c r="AO118" s="67"/>
    </row>
    <row r="119">
      <c r="A119" s="55">
        <v>46.0</v>
      </c>
      <c r="B119" s="55">
        <v>1811080.0</v>
      </c>
      <c r="C119" s="56" t="s">
        <v>42</v>
      </c>
      <c r="D119" s="56" t="s">
        <v>43</v>
      </c>
      <c r="E119" s="56" t="s">
        <v>38</v>
      </c>
      <c r="F119" s="55">
        <v>180.57804044907243</v>
      </c>
      <c r="G119" s="57">
        <f t="shared" si="3"/>
        <v>5.794741239</v>
      </c>
      <c r="H119" s="57">
        <f t="shared" si="4"/>
        <v>48.48424359</v>
      </c>
      <c r="I119" s="57">
        <f t="shared" si="5"/>
        <v>30.03686303</v>
      </c>
      <c r="J119" s="58">
        <v>0.245</v>
      </c>
      <c r="K119" s="59" t="str">
        <f t="shared" si="15"/>
        <v>#REF!</v>
      </c>
      <c r="L119" s="31" t="str">
        <f t="shared" si="16"/>
        <v>#REF!</v>
      </c>
      <c r="M119" s="59"/>
      <c r="N119" s="59">
        <f t="shared" si="6"/>
        <v>12.01474521</v>
      </c>
      <c r="O119" s="32">
        <f>VLOOKUP(A119,Static!$A$2:$L$68,12,0)</f>
        <v>21503.232</v>
      </c>
      <c r="P119" s="32">
        <v>352.51200000000006</v>
      </c>
      <c r="Q119" s="60">
        <v>52437.462</v>
      </c>
      <c r="R119" s="61">
        <v>252.11806666666666</v>
      </c>
      <c r="S119" s="35">
        <f>VLOOKUP(A119,Static!$A$3:$M$69,13,0)</f>
        <v>21503.232</v>
      </c>
      <c r="T119" s="36">
        <v>2687.9040000000005</v>
      </c>
      <c r="U119" s="62">
        <v>69.32924018931871</v>
      </c>
      <c r="V119" s="62" t="str">
        <f t="shared" si="8"/>
        <v>#REF!</v>
      </c>
      <c r="W119" s="60" t="str">
        <f t="shared" si="9"/>
        <v>#REF!</v>
      </c>
      <c r="X119" s="63">
        <v>18314.982400000004</v>
      </c>
      <c r="Y119" s="63">
        <v>4622.772000000001</v>
      </c>
      <c r="Z119" s="63">
        <v>22937.754400000005</v>
      </c>
      <c r="AA119" s="60">
        <v>6935.404440128029</v>
      </c>
      <c r="AB119" s="64">
        <v>29873.158840128035</v>
      </c>
      <c r="AC119" s="62">
        <v>39.49625564335867</v>
      </c>
      <c r="AD119" s="65">
        <v>21396.469347459984</v>
      </c>
      <c r="AE119" s="66">
        <v>5527.4212480938295</v>
      </c>
      <c r="AF119" s="41">
        <f>VLOOKUP(B119,'Check Dimensoins'!$B$2:$C$141,2,0)</f>
        <v>263</v>
      </c>
      <c r="AG119" s="67">
        <v>172.0</v>
      </c>
      <c r="AH119" s="67">
        <v>92.0</v>
      </c>
      <c r="AI119" s="67">
        <v>101.0</v>
      </c>
      <c r="AJ119" s="67">
        <v>263.0</v>
      </c>
      <c r="AK119" s="67"/>
      <c r="AL119" s="67"/>
      <c r="AM119" s="67"/>
      <c r="AN119" s="67"/>
      <c r="AO119" s="67"/>
    </row>
    <row r="120">
      <c r="A120" s="55">
        <v>47.0</v>
      </c>
      <c r="B120" s="55">
        <v>1811081.0</v>
      </c>
      <c r="C120" s="56" t="s">
        <v>44</v>
      </c>
      <c r="D120" s="56" t="s">
        <v>43</v>
      </c>
      <c r="E120" s="56" t="s">
        <v>36</v>
      </c>
      <c r="F120" s="55">
        <v>317.5716708859582</v>
      </c>
      <c r="G120" s="57">
        <f t="shared" si="3"/>
        <v>11.80158867</v>
      </c>
      <c r="H120" s="57">
        <f t="shared" si="4"/>
        <v>98.74316667</v>
      </c>
      <c r="I120" s="57">
        <f t="shared" si="5"/>
        <v>61.17317201</v>
      </c>
      <c r="J120" s="58">
        <v>0.275</v>
      </c>
      <c r="K120" s="59" t="str">
        <f t="shared" si="15"/>
        <v>#REF!</v>
      </c>
      <c r="L120" s="31" t="str">
        <f t="shared" si="16"/>
        <v>#REF!</v>
      </c>
      <c r="M120" s="59"/>
      <c r="N120" s="59">
        <f t="shared" si="6"/>
        <v>36.7039032</v>
      </c>
      <c r="O120" s="32">
        <f>VLOOKUP(A120,Static!$A$2:$L$68,10,0)</f>
        <v>16391.808</v>
      </c>
      <c r="P120" s="32">
        <v>264.384</v>
      </c>
      <c r="Q120" s="60">
        <v>181991.55333333334</v>
      </c>
      <c r="R120" s="61">
        <v>513.4644666666667</v>
      </c>
      <c r="S120" s="35">
        <f>VLOOKUP(A120,Static!$A$3:$M$69,13,0)</f>
        <v>16391.808</v>
      </c>
      <c r="T120" s="36">
        <v>2048.976</v>
      </c>
      <c r="U120" s="62">
        <v>118.14615236168459</v>
      </c>
      <c r="V120" s="62" t="str">
        <f t="shared" si="8"/>
        <v>#REF!</v>
      </c>
      <c r="W120" s="60" t="str">
        <f t="shared" si="9"/>
        <v>#REF!</v>
      </c>
      <c r="X120" s="63">
        <v>31564.29466666667</v>
      </c>
      <c r="Y120" s="63">
        <v>7974.137600000001</v>
      </c>
      <c r="Z120" s="63">
        <v>39538.43226666667</v>
      </c>
      <c r="AA120" s="60">
        <v>11954.745609184014</v>
      </c>
      <c r="AB120" s="64">
        <v>51493.17787585068</v>
      </c>
      <c r="AC120" s="62">
        <v>33.428589005802465</v>
      </c>
      <c r="AD120" s="65">
        <v>31847.918597797983</v>
      </c>
      <c r="AE120" s="66">
        <v>8227.378971097813</v>
      </c>
      <c r="AF120" s="41">
        <f>VLOOKUP(B120,'Check Dimensoins'!$B$2:$C$141,2,0)</f>
        <v>185</v>
      </c>
      <c r="AG120" s="67">
        <v>127.0</v>
      </c>
      <c r="AH120" s="67">
        <v>203.0</v>
      </c>
      <c r="AI120" s="67">
        <v>91.0</v>
      </c>
      <c r="AJ120" s="67">
        <v>185.0</v>
      </c>
      <c r="AK120" s="67"/>
      <c r="AL120" s="67"/>
      <c r="AM120" s="67"/>
      <c r="AN120" s="67"/>
      <c r="AO120" s="67"/>
    </row>
    <row r="121">
      <c r="A121" s="55">
        <v>47.0</v>
      </c>
      <c r="B121" s="55">
        <v>1811082.0</v>
      </c>
      <c r="C121" s="56" t="s">
        <v>44</v>
      </c>
      <c r="D121" s="56" t="s">
        <v>43</v>
      </c>
      <c r="E121" s="56" t="s">
        <v>36</v>
      </c>
      <c r="F121" s="55">
        <v>291.5530133605153</v>
      </c>
      <c r="G121" s="57">
        <f t="shared" si="3"/>
        <v>5.455371328</v>
      </c>
      <c r="H121" s="57">
        <f t="shared" si="4"/>
        <v>45.64475641</v>
      </c>
      <c r="I121" s="57">
        <f t="shared" si="5"/>
        <v>28.27774953</v>
      </c>
      <c r="J121" s="58">
        <v>0.275</v>
      </c>
      <c r="K121" s="59" t="str">
        <f t="shared" si="15"/>
        <v>#REF!</v>
      </c>
      <c r="L121" s="31" t="str">
        <f t="shared" si="16"/>
        <v>#REF!</v>
      </c>
      <c r="M121" s="59"/>
      <c r="N121" s="59">
        <f t="shared" si="6"/>
        <v>16.96664972</v>
      </c>
      <c r="O121" s="32">
        <f>VLOOKUP(A121,Static!$A$2:$L$68,10,0)</f>
        <v>16391.808</v>
      </c>
      <c r="P121" s="32">
        <v>264.384</v>
      </c>
      <c r="Q121" s="60">
        <v>95659.212</v>
      </c>
      <c r="R121" s="61">
        <v>237.3527333333333</v>
      </c>
      <c r="S121" s="35">
        <f>VLOOKUP(A121,Static!$A$3:$M$69,13,0)</f>
        <v>16391.808</v>
      </c>
      <c r="T121" s="36">
        <v>2048.976</v>
      </c>
      <c r="U121" s="62">
        <v>134.34184452900058</v>
      </c>
      <c r="V121" s="62" t="str">
        <f t="shared" si="8"/>
        <v>#REF!</v>
      </c>
      <c r="W121" s="60" t="str">
        <f t="shared" si="9"/>
        <v>#REF!</v>
      </c>
      <c r="X121" s="63">
        <v>16188.606133333336</v>
      </c>
      <c r="Y121" s="63">
        <v>3850.687866666667</v>
      </c>
      <c r="Z121" s="63">
        <v>20039.294000000005</v>
      </c>
      <c r="AA121" s="60">
        <v>6059.032900998842</v>
      </c>
      <c r="AB121" s="64">
        <v>26098.326900998847</v>
      </c>
      <c r="AC121" s="62">
        <v>36.65195752397606</v>
      </c>
      <c r="AD121" s="65">
        <v>32057.965985030492</v>
      </c>
      <c r="AE121" s="66">
        <v>8281.641212799543</v>
      </c>
      <c r="AF121" s="41">
        <f>VLOOKUP(B121,'Check Dimensoins'!$B$2:$C$141,2,0)</f>
        <v>199</v>
      </c>
      <c r="AG121" s="67">
        <v>127.0</v>
      </c>
      <c r="AH121" s="67">
        <v>203.0</v>
      </c>
      <c r="AI121" s="67">
        <v>91.0</v>
      </c>
      <c r="AJ121" s="67">
        <v>199.0</v>
      </c>
      <c r="AK121" s="67"/>
      <c r="AL121" s="67"/>
      <c r="AM121" s="67"/>
      <c r="AN121" s="67"/>
      <c r="AO121" s="67"/>
    </row>
    <row r="122">
      <c r="A122" s="55">
        <v>47.0</v>
      </c>
      <c r="B122" s="55">
        <v>1811083.0</v>
      </c>
      <c r="C122" s="56" t="s">
        <v>44</v>
      </c>
      <c r="D122" s="56" t="s">
        <v>43</v>
      </c>
      <c r="E122" s="56" t="s">
        <v>36</v>
      </c>
      <c r="F122" s="55">
        <v>315.1393469940941</v>
      </c>
      <c r="G122" s="57">
        <f t="shared" si="3"/>
        <v>5.210020733</v>
      </c>
      <c r="H122" s="57">
        <f t="shared" si="4"/>
        <v>43.59192308</v>
      </c>
      <c r="I122" s="57">
        <f t="shared" si="5"/>
        <v>27.00598227</v>
      </c>
      <c r="J122" s="58">
        <v>0.275</v>
      </c>
      <c r="K122" s="59" t="str">
        <f t="shared" si="15"/>
        <v>#REF!</v>
      </c>
      <c r="L122" s="31" t="str">
        <f t="shared" si="16"/>
        <v>#REF!</v>
      </c>
      <c r="M122" s="59"/>
      <c r="N122" s="59">
        <f t="shared" si="6"/>
        <v>16.20358936</v>
      </c>
      <c r="O122" s="32">
        <f>VLOOKUP(A122,Static!$A$2:$L$68,10,0)</f>
        <v>16391.808</v>
      </c>
      <c r="P122" s="32">
        <v>264.384</v>
      </c>
      <c r="Q122" s="60">
        <v>115417.52200000001</v>
      </c>
      <c r="R122" s="61">
        <v>226.678</v>
      </c>
      <c r="S122" s="35">
        <f>VLOOKUP(A122,Static!$A$3:$M$69,13,0)</f>
        <v>16391.808</v>
      </c>
      <c r="T122" s="36">
        <v>2048.976</v>
      </c>
      <c r="U122" s="62">
        <v>169.72316384180792</v>
      </c>
      <c r="V122" s="62" t="str">
        <f t="shared" si="8"/>
        <v>#REF!</v>
      </c>
      <c r="W122" s="60" t="str">
        <f t="shared" si="9"/>
        <v>#REF!</v>
      </c>
      <c r="X122" s="63">
        <v>17617.4944</v>
      </c>
      <c r="Y122" s="63">
        <v>4145.2928</v>
      </c>
      <c r="Z122" s="63">
        <v>21762.787200000002</v>
      </c>
      <c r="AA122" s="60">
        <v>6580.144173853453</v>
      </c>
      <c r="AB122" s="64">
        <v>28342.931373853455</v>
      </c>
      <c r="AC122" s="62">
        <v>41.67869749726257</v>
      </c>
      <c r="AD122" s="65">
        <v>39403.792538555135</v>
      </c>
      <c r="AE122" s="66">
        <v>10179.313072460076</v>
      </c>
      <c r="AF122" s="41">
        <f>VLOOKUP(B122,'Check Dimensoins'!$B$2:$C$141,2,0)</f>
        <v>216</v>
      </c>
      <c r="AG122" s="67">
        <v>127.0</v>
      </c>
      <c r="AH122" s="67">
        <v>203.0</v>
      </c>
      <c r="AI122" s="67">
        <v>91.0</v>
      </c>
      <c r="AJ122" s="67">
        <v>216.0</v>
      </c>
      <c r="AK122" s="67"/>
      <c r="AL122" s="67"/>
      <c r="AM122" s="67"/>
      <c r="AN122" s="67"/>
      <c r="AO122" s="67"/>
    </row>
    <row r="123">
      <c r="A123" s="55">
        <v>47.0</v>
      </c>
      <c r="B123" s="55">
        <v>1811084.0</v>
      </c>
      <c r="C123" s="56" t="s">
        <v>44</v>
      </c>
      <c r="D123" s="56" t="s">
        <v>43</v>
      </c>
      <c r="E123" s="56" t="s">
        <v>36</v>
      </c>
      <c r="F123" s="55">
        <v>345.3643530842937</v>
      </c>
      <c r="G123" s="57">
        <f t="shared" si="3"/>
        <v>7.155856991</v>
      </c>
      <c r="H123" s="57">
        <f t="shared" si="4"/>
        <v>59.87261538</v>
      </c>
      <c r="I123" s="57">
        <f t="shared" si="5"/>
        <v>37.09216468</v>
      </c>
      <c r="J123" s="58">
        <v>0.275</v>
      </c>
      <c r="K123" s="59" t="str">
        <f t="shared" si="15"/>
        <v>#REF!</v>
      </c>
      <c r="L123" s="31" t="str">
        <f t="shared" si="16"/>
        <v>#REF!</v>
      </c>
      <c r="M123" s="59"/>
      <c r="N123" s="59">
        <f t="shared" si="6"/>
        <v>22.25529881</v>
      </c>
      <c r="O123" s="32">
        <f>VLOOKUP(A123,Static!$A$2:$L$68,10,0)</f>
        <v>16391.808</v>
      </c>
      <c r="P123" s="32">
        <v>264.384</v>
      </c>
      <c r="Q123" s="60">
        <v>218395.1</v>
      </c>
      <c r="R123" s="61">
        <v>311.3376</v>
      </c>
      <c r="S123" s="35">
        <f>VLOOKUP(A123,Static!$A$3:$M$69,13,0)</f>
        <v>16391.808</v>
      </c>
      <c r="T123" s="36">
        <v>2048.976</v>
      </c>
      <c r="U123" s="62">
        <v>233.82452574525746</v>
      </c>
      <c r="V123" s="62" t="str">
        <f t="shared" si="8"/>
        <v>#REF!</v>
      </c>
      <c r="W123" s="60" t="str">
        <f t="shared" si="9"/>
        <v>#REF!</v>
      </c>
      <c r="X123" s="63">
        <v>35541.862400000005</v>
      </c>
      <c r="Y123" s="63">
        <v>9718.478000000003</v>
      </c>
      <c r="Z123" s="63">
        <v>45260.34040000001</v>
      </c>
      <c r="AA123" s="60">
        <v>13684.808037349374</v>
      </c>
      <c r="AB123" s="64">
        <v>58945.14843734938</v>
      </c>
      <c r="AC123" s="62">
        <v>63.10957241415682</v>
      </c>
      <c r="AD123" s="65">
        <v>65387.38995072498</v>
      </c>
      <c r="AE123" s="66">
        <v>16891.742403937285</v>
      </c>
      <c r="AF123" s="41">
        <f>VLOOKUP(B123,'Check Dimensoins'!$B$2:$C$141,2,0)</f>
        <v>222</v>
      </c>
      <c r="AG123" s="67">
        <v>127.0</v>
      </c>
      <c r="AH123" s="67">
        <v>203.0</v>
      </c>
      <c r="AI123" s="67">
        <v>91.0</v>
      </c>
      <c r="AJ123" s="67">
        <v>222.0</v>
      </c>
      <c r="AK123" s="67"/>
      <c r="AL123" s="67"/>
      <c r="AM123" s="67"/>
      <c r="AN123" s="67"/>
      <c r="AO123" s="67"/>
    </row>
    <row r="124">
      <c r="A124" s="55">
        <v>47.0</v>
      </c>
      <c r="B124" s="55">
        <v>1811085.0</v>
      </c>
      <c r="C124" s="56" t="s">
        <v>44</v>
      </c>
      <c r="D124" s="56" t="s">
        <v>43</v>
      </c>
      <c r="E124" s="56" t="s">
        <v>36</v>
      </c>
      <c r="F124" s="55">
        <v>254.62360756316625</v>
      </c>
      <c r="G124" s="57">
        <f t="shared" si="3"/>
        <v>0.3701036663</v>
      </c>
      <c r="H124" s="57">
        <f t="shared" si="4"/>
        <v>3.096634615</v>
      </c>
      <c r="I124" s="57">
        <f t="shared" si="5"/>
        <v>1.918420974</v>
      </c>
      <c r="J124" s="58">
        <v>0.275</v>
      </c>
      <c r="K124" s="59" t="str">
        <f t="shared" si="15"/>
        <v>#REF!</v>
      </c>
      <c r="L124" s="31" t="str">
        <f t="shared" si="16"/>
        <v>#REF!</v>
      </c>
      <c r="M124" s="59"/>
      <c r="N124" s="59">
        <f t="shared" si="6"/>
        <v>1.151052584</v>
      </c>
      <c r="O124" s="32">
        <f>VLOOKUP(A124,Static!$A$2:$L$68,10,0)</f>
        <v>16391.808</v>
      </c>
      <c r="P124" s="32">
        <v>264.384</v>
      </c>
      <c r="Q124" s="60">
        <v>10495.056000000002</v>
      </c>
      <c r="R124" s="61">
        <v>16.102499999999996</v>
      </c>
      <c r="S124" s="35">
        <f>VLOOKUP(A124,Static!$A$3:$M$69,13,0)</f>
        <v>16391.808</v>
      </c>
      <c r="T124" s="36">
        <v>2048.976</v>
      </c>
      <c r="U124" s="62">
        <v>217.2552088185065</v>
      </c>
      <c r="V124" s="62" t="str">
        <f t="shared" si="8"/>
        <v>#REF!</v>
      </c>
      <c r="W124" s="60" t="str">
        <f t="shared" si="9"/>
        <v>#REF!</v>
      </c>
      <c r="X124" s="63">
        <v>2181.411466666667</v>
      </c>
      <c r="Y124" s="63">
        <v>529.1542666666668</v>
      </c>
      <c r="Z124" s="63">
        <v>2710.565733333334</v>
      </c>
      <c r="AA124" s="60">
        <v>819.5601580867432</v>
      </c>
      <c r="AB124" s="64">
        <v>3530.125891420077</v>
      </c>
      <c r="AC124" s="62">
        <v>73.07614534844647</v>
      </c>
      <c r="AD124" s="65">
        <v>55820.73526629518</v>
      </c>
      <c r="AE124" s="66">
        <v>14420.356610459588</v>
      </c>
      <c r="AF124" s="41">
        <f>VLOOKUP(B124,'Check Dimensoins'!$B$2:$C$141,2,0)</f>
        <v>235</v>
      </c>
      <c r="AG124" s="67">
        <v>127.0</v>
      </c>
      <c r="AH124" s="67">
        <v>203.0</v>
      </c>
      <c r="AI124" s="67">
        <v>91.0</v>
      </c>
      <c r="AJ124" s="67">
        <v>235.0</v>
      </c>
      <c r="AK124" s="67"/>
      <c r="AL124" s="67"/>
      <c r="AM124" s="67"/>
      <c r="AN124" s="67"/>
      <c r="AO124" s="67"/>
    </row>
    <row r="125">
      <c r="A125" s="55">
        <v>47.0</v>
      </c>
      <c r="B125" s="55">
        <v>1811086.0</v>
      </c>
      <c r="C125" s="56" t="s">
        <v>44</v>
      </c>
      <c r="D125" s="56" t="s">
        <v>43</v>
      </c>
      <c r="E125" s="56" t="s">
        <v>36</v>
      </c>
      <c r="F125" s="55">
        <v>1597.7313147433736</v>
      </c>
      <c r="G125" s="57">
        <f t="shared" si="3"/>
        <v>10.7992354</v>
      </c>
      <c r="H125" s="57">
        <f t="shared" si="4"/>
        <v>90.35653846</v>
      </c>
      <c r="I125" s="57">
        <f t="shared" si="5"/>
        <v>55.97750463</v>
      </c>
      <c r="J125" s="58">
        <v>0.275</v>
      </c>
      <c r="K125" s="59" t="str">
        <f t="shared" si="15"/>
        <v>#REF!</v>
      </c>
      <c r="L125" s="31" t="str">
        <f t="shared" si="16"/>
        <v>#REF!</v>
      </c>
      <c r="M125" s="59"/>
      <c r="N125" s="59">
        <f t="shared" si="6"/>
        <v>33.58650278</v>
      </c>
      <c r="O125" s="32">
        <f>VLOOKUP(A125,Static!$A$2:$L$68,10,0)</f>
        <v>16391.808</v>
      </c>
      <c r="P125" s="32">
        <v>264.384</v>
      </c>
      <c r="Q125" s="60">
        <v>366347.58600000007</v>
      </c>
      <c r="R125" s="61">
        <v>469.854</v>
      </c>
      <c r="S125" s="35">
        <f>VLOOKUP(A125,Static!$A$3:$M$69,13,0)</f>
        <v>16391.808</v>
      </c>
      <c r="T125" s="36">
        <v>2048.976</v>
      </c>
      <c r="U125" s="62">
        <f t="shared" ref="U125:U127" si="48">Q125/R125</f>
        <v>779.7051552</v>
      </c>
      <c r="V125" s="62" t="str">
        <f t="shared" si="8"/>
        <v>#REF!</v>
      </c>
      <c r="W125" s="60" t="str">
        <f t="shared" si="9"/>
        <v>#REF!</v>
      </c>
      <c r="X125" s="63">
        <v>70380.464</v>
      </c>
      <c r="Y125" s="63">
        <v>17415.574</v>
      </c>
      <c r="Z125" s="63">
        <f t="shared" ref="Z125:Z127" si="49">SUM(X125:Y125)</f>
        <v>87796.038</v>
      </c>
      <c r="AA125" s="60">
        <v>0.004989199560369085</v>
      </c>
      <c r="AB125" s="64">
        <f t="shared" ref="AB125:AB127" si="50">SUM(Z125:AA125)</f>
        <v>87796.04299</v>
      </c>
      <c r="AC125" s="62">
        <f t="shared" ref="AC125:AC127" si="51">AB125/R125</f>
        <v>186.8581368</v>
      </c>
      <c r="AD125" s="65">
        <f t="shared" ref="AD125:AD127" si="52">F125*AC125</f>
        <v>298549.0965</v>
      </c>
      <c r="AE125" s="66">
        <f t="shared" ref="AE125:AE127" si="53">AD125*0.275</f>
        <v>82101.00154</v>
      </c>
      <c r="AF125" s="41">
        <f>VLOOKUP(B125,'Check Dimensoins'!$B$2:$C$141,2,0)</f>
        <v>185</v>
      </c>
      <c r="AG125" s="67">
        <v>127.0</v>
      </c>
      <c r="AH125" s="67">
        <v>203.0</v>
      </c>
      <c r="AI125" s="67">
        <v>91.0</v>
      </c>
      <c r="AJ125" s="67">
        <v>185.0</v>
      </c>
      <c r="AK125" s="67"/>
      <c r="AL125" s="67"/>
      <c r="AM125" s="67"/>
      <c r="AN125" s="67"/>
      <c r="AO125" s="67"/>
    </row>
    <row r="126">
      <c r="A126" s="55">
        <v>47.0</v>
      </c>
      <c r="B126" s="55">
        <v>1811087.0</v>
      </c>
      <c r="C126" s="56" t="s">
        <v>44</v>
      </c>
      <c r="D126" s="56" t="s">
        <v>43</v>
      </c>
      <c r="E126" s="56" t="s">
        <v>36</v>
      </c>
      <c r="F126" s="55">
        <v>1566.432052914264</v>
      </c>
      <c r="G126" s="57">
        <f t="shared" si="3"/>
        <v>12.64118291</v>
      </c>
      <c r="H126" s="57">
        <f t="shared" si="4"/>
        <v>105.768</v>
      </c>
      <c r="I126" s="57">
        <f t="shared" si="5"/>
        <v>65.52518291</v>
      </c>
      <c r="J126" s="58">
        <v>0.275</v>
      </c>
      <c r="K126" s="59" t="str">
        <f t="shared" si="15"/>
        <v>#REF!</v>
      </c>
      <c r="L126" s="31" t="str">
        <f t="shared" si="16"/>
        <v>#REF!</v>
      </c>
      <c r="M126" s="59"/>
      <c r="N126" s="59">
        <f t="shared" si="6"/>
        <v>39.31510974</v>
      </c>
      <c r="O126" s="32">
        <f>VLOOKUP(A126,Static!$A$2:$L$68,10,0)</f>
        <v>16391.808</v>
      </c>
      <c r="P126" s="32">
        <v>264.384</v>
      </c>
      <c r="Q126" s="60">
        <v>239805.423</v>
      </c>
      <c r="R126" s="61">
        <v>549.9935999999999</v>
      </c>
      <c r="S126" s="35">
        <f>VLOOKUP(A126,Static!$A$3:$M$69,13,0)</f>
        <v>16391.808</v>
      </c>
      <c r="T126" s="36">
        <v>2048.976</v>
      </c>
      <c r="U126" s="62">
        <f t="shared" si="48"/>
        <v>436.0149336</v>
      </c>
      <c r="V126" s="62" t="str">
        <f t="shared" si="8"/>
        <v>#REF!</v>
      </c>
      <c r="W126" s="60" t="str">
        <f t="shared" si="9"/>
        <v>#REF!</v>
      </c>
      <c r="X126" s="63">
        <v>31683.564000000002</v>
      </c>
      <c r="Y126" s="63">
        <v>8421.1578</v>
      </c>
      <c r="Z126" s="63">
        <f t="shared" si="49"/>
        <v>40104.7218</v>
      </c>
      <c r="AA126" s="60">
        <v>0.0022790374706121073</v>
      </c>
      <c r="AB126" s="64">
        <f t="shared" si="50"/>
        <v>40104.72408</v>
      </c>
      <c r="AC126" s="62">
        <f t="shared" si="51"/>
        <v>72.91852865</v>
      </c>
      <c r="AD126" s="65">
        <f t="shared" si="52"/>
        <v>114221.9205</v>
      </c>
      <c r="AE126" s="66">
        <f t="shared" si="53"/>
        <v>31411.02815</v>
      </c>
      <c r="AF126" s="41">
        <f>VLOOKUP(B126,'Check Dimensoins'!$B$2:$C$141,2,0)</f>
        <v>199</v>
      </c>
      <c r="AG126" s="67">
        <v>127.0</v>
      </c>
      <c r="AH126" s="67">
        <v>203.0</v>
      </c>
      <c r="AI126" s="67">
        <v>91.0</v>
      </c>
      <c r="AJ126" s="67">
        <v>199.0</v>
      </c>
      <c r="AK126" s="67"/>
      <c r="AL126" s="67"/>
      <c r="AM126" s="67"/>
      <c r="AN126" s="67"/>
      <c r="AO126" s="67"/>
    </row>
    <row r="127">
      <c r="A127" s="55">
        <v>47.0</v>
      </c>
      <c r="B127" s="55">
        <v>1811088.0</v>
      </c>
      <c r="C127" s="56" t="s">
        <v>44</v>
      </c>
      <c r="D127" s="56" t="s">
        <v>43</v>
      </c>
      <c r="E127" s="56" t="s">
        <v>36</v>
      </c>
      <c r="F127" s="55">
        <v>1775.4502132000493</v>
      </c>
      <c r="G127" s="57">
        <f t="shared" si="3"/>
        <v>19.97261188</v>
      </c>
      <c r="H127" s="57">
        <f t="shared" si="4"/>
        <v>167.1096154</v>
      </c>
      <c r="I127" s="57">
        <f t="shared" si="5"/>
        <v>103.5274196</v>
      </c>
      <c r="J127" s="58">
        <v>0.275</v>
      </c>
      <c r="K127" s="59" t="str">
        <f t="shared" si="15"/>
        <v>#REF!</v>
      </c>
      <c r="L127" s="31" t="str">
        <f t="shared" si="16"/>
        <v>#REF!</v>
      </c>
      <c r="M127" s="59"/>
      <c r="N127" s="59">
        <f t="shared" si="6"/>
        <v>62.11645175</v>
      </c>
      <c r="O127" s="32">
        <f>VLOOKUP(A127,Static!$A$2:$L$68,10,0)</f>
        <v>16391.808</v>
      </c>
      <c r="P127" s="32">
        <v>264.384</v>
      </c>
      <c r="Q127" s="60">
        <v>270403.408</v>
      </c>
      <c r="R127" s="61">
        <v>868.9699999999999</v>
      </c>
      <c r="S127" s="35">
        <f>VLOOKUP(A127,Static!$A$3:$M$69,13,0)</f>
        <v>16391.808</v>
      </c>
      <c r="T127" s="36">
        <v>2048.976</v>
      </c>
      <c r="U127" s="62">
        <f t="shared" si="48"/>
        <v>311.1769198</v>
      </c>
      <c r="V127" s="62" t="str">
        <f t="shared" si="8"/>
        <v>#REF!</v>
      </c>
      <c r="W127" s="60" t="str">
        <f t="shared" si="9"/>
        <v>#REF!</v>
      </c>
      <c r="X127" s="63">
        <v>59886.0768</v>
      </c>
      <c r="Y127" s="63">
        <v>14384.400800000001</v>
      </c>
      <c r="Z127" s="63">
        <f t="shared" si="49"/>
        <v>74270.4776</v>
      </c>
      <c r="AA127" s="60">
        <v>0.004220580365942275</v>
      </c>
      <c r="AB127" s="64">
        <f t="shared" si="50"/>
        <v>74270.48182</v>
      </c>
      <c r="AC127" s="62">
        <f t="shared" si="51"/>
        <v>85.46955801</v>
      </c>
      <c r="AD127" s="65">
        <f t="shared" si="52"/>
        <v>151746.945</v>
      </c>
      <c r="AE127" s="66">
        <f t="shared" si="53"/>
        <v>41730.40987</v>
      </c>
      <c r="AF127" s="41">
        <f>VLOOKUP(B127,'Check Dimensoins'!$B$2:$C$141,2,0)</f>
        <v>216</v>
      </c>
      <c r="AG127" s="67">
        <v>127.0</v>
      </c>
      <c r="AH127" s="67">
        <v>203.0</v>
      </c>
      <c r="AI127" s="67">
        <v>91.0</v>
      </c>
      <c r="AJ127" s="67">
        <v>216.0</v>
      </c>
      <c r="AK127" s="67"/>
      <c r="AL127" s="67"/>
      <c r="AM127" s="67"/>
      <c r="AN127" s="67"/>
      <c r="AO127" s="67"/>
    </row>
    <row r="128">
      <c r="A128" s="55">
        <v>48.0</v>
      </c>
      <c r="B128" s="55">
        <v>1811081.0</v>
      </c>
      <c r="C128" s="56" t="s">
        <v>44</v>
      </c>
      <c r="D128" s="56" t="s">
        <v>43</v>
      </c>
      <c r="E128" s="56" t="s">
        <v>37</v>
      </c>
      <c r="F128" s="55">
        <v>317.5716708859582</v>
      </c>
      <c r="G128" s="57">
        <f t="shared" si="3"/>
        <v>11.80158867</v>
      </c>
      <c r="H128" s="57">
        <f t="shared" si="4"/>
        <v>98.74316667</v>
      </c>
      <c r="I128" s="57">
        <f t="shared" si="5"/>
        <v>61.17317201</v>
      </c>
      <c r="J128" s="58">
        <v>0.255</v>
      </c>
      <c r="K128" s="59" t="str">
        <f t="shared" si="15"/>
        <v>#REF!</v>
      </c>
      <c r="L128" s="31" t="str">
        <f t="shared" si="16"/>
        <v>#REF!</v>
      </c>
      <c r="M128" s="59"/>
      <c r="N128" s="59">
        <f t="shared" si="6"/>
        <v>30.586586</v>
      </c>
      <c r="O128" s="32">
        <f>VLOOKUP(A128,Static!$A$2:$L$68,11,0)</f>
        <v>7931.52</v>
      </c>
      <c r="P128" s="32">
        <v>165.24000000000004</v>
      </c>
      <c r="Q128" s="60">
        <v>181991.55333333334</v>
      </c>
      <c r="R128" s="61">
        <v>513.4644666666667</v>
      </c>
      <c r="S128" s="35">
        <f>VLOOKUP(A128,Static!$A$3:$M$69,13,0)</f>
        <v>7931.52</v>
      </c>
      <c r="T128" s="36">
        <v>991.4400000000003</v>
      </c>
      <c r="U128" s="62">
        <v>118.14615236168459</v>
      </c>
      <c r="V128" s="62" t="str">
        <f t="shared" si="8"/>
        <v>#REF!</v>
      </c>
      <c r="W128" s="60" t="str">
        <f t="shared" si="9"/>
        <v>#REF!</v>
      </c>
      <c r="X128" s="63">
        <v>31564.29466666667</v>
      </c>
      <c r="Y128" s="63">
        <v>7974.137600000001</v>
      </c>
      <c r="Z128" s="63">
        <v>39538.43226666667</v>
      </c>
      <c r="AA128" s="60">
        <v>11954.745609184014</v>
      </c>
      <c r="AB128" s="64">
        <v>51493.17787585068</v>
      </c>
      <c r="AC128" s="62">
        <v>33.428589005802465</v>
      </c>
      <c r="AD128" s="65">
        <v>31847.918597797983</v>
      </c>
      <c r="AE128" s="66">
        <v>8227.378971097813</v>
      </c>
      <c r="AF128" s="41">
        <f>VLOOKUP(B128,'Check Dimensoins'!$B$2:$C$141,2,0)</f>
        <v>185</v>
      </c>
      <c r="AG128" s="67">
        <v>127.0</v>
      </c>
      <c r="AH128" s="67">
        <v>203.0</v>
      </c>
      <c r="AI128" s="67">
        <v>91.0</v>
      </c>
      <c r="AJ128" s="67">
        <v>185.0</v>
      </c>
      <c r="AK128" s="67"/>
      <c r="AL128" s="67"/>
      <c r="AM128" s="67"/>
      <c r="AN128" s="67"/>
      <c r="AO128" s="67"/>
    </row>
    <row r="129">
      <c r="A129" s="55">
        <v>48.0</v>
      </c>
      <c r="B129" s="55">
        <v>1811082.0</v>
      </c>
      <c r="C129" s="56" t="s">
        <v>44</v>
      </c>
      <c r="D129" s="56" t="s">
        <v>43</v>
      </c>
      <c r="E129" s="56" t="s">
        <v>37</v>
      </c>
      <c r="F129" s="55">
        <v>291.5530133605153</v>
      </c>
      <c r="G129" s="57">
        <f t="shared" si="3"/>
        <v>5.455371328</v>
      </c>
      <c r="H129" s="57">
        <f t="shared" si="4"/>
        <v>45.64475641</v>
      </c>
      <c r="I129" s="57">
        <f t="shared" si="5"/>
        <v>28.27774953</v>
      </c>
      <c r="J129" s="58">
        <v>0.255</v>
      </c>
      <c r="K129" s="59" t="str">
        <f t="shared" si="15"/>
        <v>#REF!</v>
      </c>
      <c r="L129" s="31" t="str">
        <f t="shared" si="16"/>
        <v>#REF!</v>
      </c>
      <c r="M129" s="59"/>
      <c r="N129" s="59">
        <f t="shared" si="6"/>
        <v>14.13887477</v>
      </c>
      <c r="O129" s="32">
        <f>VLOOKUP(A129,Static!$A$2:$L$68,11,0)</f>
        <v>7931.52</v>
      </c>
      <c r="P129" s="32">
        <v>165.24000000000004</v>
      </c>
      <c r="Q129" s="60">
        <v>95659.212</v>
      </c>
      <c r="R129" s="61">
        <v>237.3527333333333</v>
      </c>
      <c r="S129" s="35">
        <f>VLOOKUP(A129,Static!$A$3:$M$69,13,0)</f>
        <v>7931.52</v>
      </c>
      <c r="T129" s="36">
        <v>991.4400000000003</v>
      </c>
      <c r="U129" s="62">
        <v>134.34184452900058</v>
      </c>
      <c r="V129" s="62" t="str">
        <f t="shared" si="8"/>
        <v>#REF!</v>
      </c>
      <c r="W129" s="60" t="str">
        <f t="shared" si="9"/>
        <v>#REF!</v>
      </c>
      <c r="X129" s="63">
        <v>16188.606133333336</v>
      </c>
      <c r="Y129" s="63">
        <v>3850.687866666667</v>
      </c>
      <c r="Z129" s="63">
        <v>20039.294000000005</v>
      </c>
      <c r="AA129" s="60">
        <v>6059.032900998842</v>
      </c>
      <c r="AB129" s="64">
        <v>26098.326900998847</v>
      </c>
      <c r="AC129" s="62">
        <v>36.65195752397606</v>
      </c>
      <c r="AD129" s="65">
        <v>32057.965985030492</v>
      </c>
      <c r="AE129" s="66">
        <v>8281.641212799543</v>
      </c>
      <c r="AF129" s="41">
        <f>VLOOKUP(B129,'Check Dimensoins'!$B$2:$C$141,2,0)</f>
        <v>199</v>
      </c>
      <c r="AG129" s="67">
        <v>127.0</v>
      </c>
      <c r="AH129" s="67">
        <v>203.0</v>
      </c>
      <c r="AI129" s="67">
        <v>91.0</v>
      </c>
      <c r="AJ129" s="67">
        <v>199.0</v>
      </c>
      <c r="AK129" s="67"/>
      <c r="AL129" s="67"/>
      <c r="AM129" s="67"/>
      <c r="AN129" s="67"/>
      <c r="AO129" s="67"/>
    </row>
    <row r="130">
      <c r="A130" s="55">
        <v>48.0</v>
      </c>
      <c r="B130" s="55">
        <v>1811083.0</v>
      </c>
      <c r="C130" s="56" t="s">
        <v>44</v>
      </c>
      <c r="D130" s="56" t="s">
        <v>43</v>
      </c>
      <c r="E130" s="56" t="s">
        <v>37</v>
      </c>
      <c r="F130" s="55">
        <v>315.1393469940941</v>
      </c>
      <c r="G130" s="57">
        <f t="shared" si="3"/>
        <v>5.210020733</v>
      </c>
      <c r="H130" s="57">
        <f t="shared" si="4"/>
        <v>43.59192308</v>
      </c>
      <c r="I130" s="57">
        <f t="shared" si="5"/>
        <v>27.00598227</v>
      </c>
      <c r="J130" s="58">
        <v>0.255</v>
      </c>
      <c r="K130" s="59" t="str">
        <f t="shared" si="15"/>
        <v>#REF!</v>
      </c>
      <c r="L130" s="31" t="str">
        <f t="shared" si="16"/>
        <v>#REF!</v>
      </c>
      <c r="M130" s="59"/>
      <c r="N130" s="59">
        <f t="shared" si="6"/>
        <v>13.50299114</v>
      </c>
      <c r="O130" s="32">
        <f>VLOOKUP(A130,Static!$A$2:$L$68,11,0)</f>
        <v>7931.52</v>
      </c>
      <c r="P130" s="32">
        <v>165.24000000000004</v>
      </c>
      <c r="Q130" s="60">
        <v>115417.52200000001</v>
      </c>
      <c r="R130" s="61">
        <v>226.678</v>
      </c>
      <c r="S130" s="35">
        <f>VLOOKUP(A130,Static!$A$3:$M$69,13,0)</f>
        <v>7931.52</v>
      </c>
      <c r="T130" s="36">
        <v>991.4400000000003</v>
      </c>
      <c r="U130" s="62">
        <v>169.72316384180792</v>
      </c>
      <c r="V130" s="62" t="str">
        <f t="shared" si="8"/>
        <v>#REF!</v>
      </c>
      <c r="W130" s="60" t="str">
        <f t="shared" si="9"/>
        <v>#REF!</v>
      </c>
      <c r="X130" s="63">
        <v>17617.4944</v>
      </c>
      <c r="Y130" s="63">
        <v>4145.2928</v>
      </c>
      <c r="Z130" s="63">
        <v>21762.787200000002</v>
      </c>
      <c r="AA130" s="60">
        <v>6580.144173853453</v>
      </c>
      <c r="AB130" s="64">
        <v>28342.931373853455</v>
      </c>
      <c r="AC130" s="62">
        <v>41.67869749726257</v>
      </c>
      <c r="AD130" s="65">
        <v>39403.792538555135</v>
      </c>
      <c r="AE130" s="66">
        <v>10179.313072460076</v>
      </c>
      <c r="AF130" s="41">
        <f>VLOOKUP(B130,'Check Dimensoins'!$B$2:$C$141,2,0)</f>
        <v>216</v>
      </c>
      <c r="AG130" s="67">
        <v>127.0</v>
      </c>
      <c r="AH130" s="67">
        <v>203.0</v>
      </c>
      <c r="AI130" s="67">
        <v>91.0</v>
      </c>
      <c r="AJ130" s="67">
        <v>216.0</v>
      </c>
      <c r="AK130" s="67"/>
      <c r="AL130" s="67"/>
      <c r="AM130" s="67"/>
      <c r="AN130" s="67"/>
      <c r="AO130" s="67"/>
    </row>
    <row r="131">
      <c r="A131" s="55">
        <v>48.0</v>
      </c>
      <c r="B131" s="55">
        <v>1811084.0</v>
      </c>
      <c r="C131" s="56" t="s">
        <v>44</v>
      </c>
      <c r="D131" s="56" t="s">
        <v>43</v>
      </c>
      <c r="E131" s="56" t="s">
        <v>37</v>
      </c>
      <c r="F131" s="55">
        <v>345.3643530842937</v>
      </c>
      <c r="G131" s="57">
        <f t="shared" si="3"/>
        <v>7.155856991</v>
      </c>
      <c r="H131" s="57">
        <f t="shared" si="4"/>
        <v>59.87261538</v>
      </c>
      <c r="I131" s="57">
        <f t="shared" si="5"/>
        <v>37.09216468</v>
      </c>
      <c r="J131" s="58">
        <v>0.255</v>
      </c>
      <c r="K131" s="59" t="str">
        <f t="shared" si="15"/>
        <v>#REF!</v>
      </c>
      <c r="L131" s="31" t="str">
        <f t="shared" si="16"/>
        <v>#REF!</v>
      </c>
      <c r="M131" s="59"/>
      <c r="N131" s="59">
        <f t="shared" si="6"/>
        <v>18.54608234</v>
      </c>
      <c r="O131" s="32">
        <f>VLOOKUP(A131,Static!$A$2:$L$68,11,0)</f>
        <v>7931.52</v>
      </c>
      <c r="P131" s="32">
        <v>165.24000000000004</v>
      </c>
      <c r="Q131" s="60">
        <v>218395.1</v>
      </c>
      <c r="R131" s="61">
        <v>311.3376</v>
      </c>
      <c r="S131" s="35">
        <f>VLOOKUP(A131,Static!$A$3:$M$69,13,0)</f>
        <v>7931.52</v>
      </c>
      <c r="T131" s="36">
        <v>991.4400000000003</v>
      </c>
      <c r="U131" s="62">
        <v>233.82452574525746</v>
      </c>
      <c r="V131" s="62" t="str">
        <f t="shared" si="8"/>
        <v>#REF!</v>
      </c>
      <c r="W131" s="60" t="str">
        <f t="shared" si="9"/>
        <v>#REF!</v>
      </c>
      <c r="X131" s="63">
        <v>35541.862400000005</v>
      </c>
      <c r="Y131" s="63">
        <v>9718.478000000003</v>
      </c>
      <c r="Z131" s="63">
        <v>45260.34040000001</v>
      </c>
      <c r="AA131" s="60">
        <v>13684.808037349374</v>
      </c>
      <c r="AB131" s="64">
        <v>58945.14843734938</v>
      </c>
      <c r="AC131" s="62">
        <v>63.10957241415682</v>
      </c>
      <c r="AD131" s="65">
        <v>65387.38995072498</v>
      </c>
      <c r="AE131" s="66">
        <v>16891.742403937285</v>
      </c>
      <c r="AF131" s="41">
        <f>VLOOKUP(B131,'Check Dimensoins'!$B$2:$C$141,2,0)</f>
        <v>222</v>
      </c>
      <c r="AG131" s="67">
        <v>127.0</v>
      </c>
      <c r="AH131" s="67">
        <v>203.0</v>
      </c>
      <c r="AI131" s="67">
        <v>91.0</v>
      </c>
      <c r="AJ131" s="67">
        <v>222.0</v>
      </c>
      <c r="AK131" s="67"/>
      <c r="AL131" s="67"/>
      <c r="AM131" s="67"/>
      <c r="AN131" s="67"/>
      <c r="AO131" s="67"/>
    </row>
    <row r="132">
      <c r="A132" s="55">
        <v>48.0</v>
      </c>
      <c r="B132" s="55">
        <v>1811085.0</v>
      </c>
      <c r="C132" s="56" t="s">
        <v>44</v>
      </c>
      <c r="D132" s="56" t="s">
        <v>43</v>
      </c>
      <c r="E132" s="56" t="s">
        <v>37</v>
      </c>
      <c r="F132" s="55">
        <v>254.62360756316625</v>
      </c>
      <c r="G132" s="57">
        <f t="shared" si="3"/>
        <v>0.3701036663</v>
      </c>
      <c r="H132" s="57">
        <f t="shared" si="4"/>
        <v>3.096634615</v>
      </c>
      <c r="I132" s="57">
        <f t="shared" si="5"/>
        <v>1.918420974</v>
      </c>
      <c r="J132" s="58">
        <v>0.255</v>
      </c>
      <c r="K132" s="59" t="str">
        <f t="shared" si="15"/>
        <v>#REF!</v>
      </c>
      <c r="L132" s="31" t="str">
        <f t="shared" si="16"/>
        <v>#REF!</v>
      </c>
      <c r="M132" s="59"/>
      <c r="N132" s="59">
        <f t="shared" si="6"/>
        <v>0.959210487</v>
      </c>
      <c r="O132" s="32">
        <f>VLOOKUP(A132,Static!$A$2:$L$68,11,0)</f>
        <v>7931.52</v>
      </c>
      <c r="P132" s="32">
        <v>165.24000000000004</v>
      </c>
      <c r="Q132" s="60">
        <v>10495.056000000002</v>
      </c>
      <c r="R132" s="61">
        <v>16.102499999999996</v>
      </c>
      <c r="S132" s="35">
        <f>VLOOKUP(A132,Static!$A$3:$M$69,13,0)</f>
        <v>7931.52</v>
      </c>
      <c r="T132" s="36">
        <v>991.4400000000003</v>
      </c>
      <c r="U132" s="62">
        <v>217.2552088185065</v>
      </c>
      <c r="V132" s="62" t="str">
        <f t="shared" si="8"/>
        <v>#REF!</v>
      </c>
      <c r="W132" s="60" t="str">
        <f t="shared" si="9"/>
        <v>#REF!</v>
      </c>
      <c r="X132" s="63">
        <v>2181.411466666667</v>
      </c>
      <c r="Y132" s="63">
        <v>529.1542666666668</v>
      </c>
      <c r="Z132" s="63">
        <v>2710.565733333334</v>
      </c>
      <c r="AA132" s="60">
        <v>819.5601580867432</v>
      </c>
      <c r="AB132" s="64">
        <v>3530.125891420077</v>
      </c>
      <c r="AC132" s="62">
        <v>73.07614534844647</v>
      </c>
      <c r="AD132" s="65">
        <v>55820.73526629518</v>
      </c>
      <c r="AE132" s="66">
        <v>14420.356610459588</v>
      </c>
      <c r="AF132" s="41">
        <f>VLOOKUP(B132,'Check Dimensoins'!$B$2:$C$141,2,0)</f>
        <v>235</v>
      </c>
      <c r="AG132" s="67">
        <v>127.0</v>
      </c>
      <c r="AH132" s="67">
        <v>203.0</v>
      </c>
      <c r="AI132" s="67">
        <v>91.0</v>
      </c>
      <c r="AJ132" s="67">
        <v>235.0</v>
      </c>
      <c r="AK132" s="67"/>
      <c r="AL132" s="67"/>
      <c r="AM132" s="67"/>
      <c r="AN132" s="67"/>
      <c r="AO132" s="67"/>
    </row>
    <row r="133">
      <c r="A133" s="55">
        <v>48.0</v>
      </c>
      <c r="B133" s="55">
        <v>1811089.0</v>
      </c>
      <c r="C133" s="56" t="s">
        <v>44</v>
      </c>
      <c r="D133" s="56" t="s">
        <v>43</v>
      </c>
      <c r="E133" s="56" t="s">
        <v>37</v>
      </c>
      <c r="F133" s="55">
        <v>1214.773738961335</v>
      </c>
      <c r="G133" s="57">
        <f t="shared" si="3"/>
        <v>0.2914079393</v>
      </c>
      <c r="H133" s="57">
        <f t="shared" si="4"/>
        <v>2.438192308</v>
      </c>
      <c r="I133" s="57">
        <f t="shared" si="5"/>
        <v>1.510504093</v>
      </c>
      <c r="J133" s="58">
        <v>0.255</v>
      </c>
      <c r="K133" s="59" t="str">
        <f t="shared" si="15"/>
        <v>#REF!</v>
      </c>
      <c r="L133" s="31" t="str">
        <f t="shared" si="16"/>
        <v>#REF!</v>
      </c>
      <c r="M133" s="59"/>
      <c r="N133" s="59">
        <f t="shared" si="6"/>
        <v>0.7552520466</v>
      </c>
      <c r="O133" s="32">
        <f>VLOOKUP(A133,Static!$A$2:$L$68,11,0)</f>
        <v>7931.52</v>
      </c>
      <c r="P133" s="32">
        <v>165.24000000000004</v>
      </c>
      <c r="Q133" s="60">
        <v>8154.696000000001</v>
      </c>
      <c r="R133" s="61">
        <v>12.6786</v>
      </c>
      <c r="S133" s="35">
        <f>VLOOKUP(A133,Static!$A$3:$M$69,13,0)</f>
        <v>7931.52</v>
      </c>
      <c r="T133" s="36">
        <v>991.4400000000003</v>
      </c>
      <c r="U133" s="62">
        <f t="shared" ref="U133:U135" si="54">Q133/R133</f>
        <v>643.1858407</v>
      </c>
      <c r="V133" s="62" t="str">
        <f t="shared" si="8"/>
        <v>#REF!</v>
      </c>
      <c r="W133" s="60" t="str">
        <f t="shared" si="9"/>
        <v>#REF!</v>
      </c>
      <c r="X133" s="63">
        <v>1430.9680000000003</v>
      </c>
      <c r="Y133" s="63">
        <v>368.36800000000005</v>
      </c>
      <c r="Z133" s="63">
        <f t="shared" ref="Z133:Z135" si="55">SUM(X133:Y133)</f>
        <v>1799.336</v>
      </c>
      <c r="AA133" s="60">
        <v>1.0225115602775001E-4</v>
      </c>
      <c r="AB133" s="64">
        <f t="shared" ref="AB133:AB135" si="56">SUM(Z133:AA133)</f>
        <v>1799.336102</v>
      </c>
      <c r="AC133" s="62">
        <f t="shared" ref="AC133:AC135" si="57">AB133/R133</f>
        <v>141.9191474</v>
      </c>
      <c r="AD133" s="65">
        <f t="shared" ref="AD133:AD135" si="58">F133*AC133</f>
        <v>172399.6533</v>
      </c>
      <c r="AE133" s="66">
        <f t="shared" ref="AE133:AE135" si="59">AD133*0.255</f>
        <v>43961.9116</v>
      </c>
      <c r="AF133" s="41">
        <f>VLOOKUP(B133,'Check Dimensoins'!$B$2:$C$141,2,0)</f>
        <v>185</v>
      </c>
      <c r="AG133" s="67">
        <v>127.0</v>
      </c>
      <c r="AH133" s="67">
        <v>203.0</v>
      </c>
      <c r="AI133" s="67">
        <v>91.0</v>
      </c>
      <c r="AJ133" s="67">
        <v>185.0</v>
      </c>
      <c r="AK133" s="67"/>
      <c r="AL133" s="67"/>
      <c r="AM133" s="67"/>
      <c r="AN133" s="67"/>
      <c r="AO133" s="67"/>
    </row>
    <row r="134">
      <c r="A134" s="55">
        <v>48.0</v>
      </c>
      <c r="B134" s="55">
        <v>1811090.0</v>
      </c>
      <c r="C134" s="56" t="s">
        <v>44</v>
      </c>
      <c r="D134" s="56" t="s">
        <v>43</v>
      </c>
      <c r="E134" s="56" t="s">
        <v>37</v>
      </c>
      <c r="F134" s="55">
        <v>477.10152566598384</v>
      </c>
      <c r="G134" s="57">
        <f t="shared" si="3"/>
        <v>1.00772086</v>
      </c>
      <c r="H134" s="57">
        <f t="shared" si="4"/>
        <v>8.431538462</v>
      </c>
      <c r="I134" s="57">
        <f t="shared" si="5"/>
        <v>5.22349009</v>
      </c>
      <c r="J134" s="58">
        <v>0.255</v>
      </c>
      <c r="K134" s="59" t="str">
        <f t="shared" si="15"/>
        <v>#REF!</v>
      </c>
      <c r="L134" s="31" t="str">
        <f t="shared" si="16"/>
        <v>#REF!</v>
      </c>
      <c r="M134" s="59"/>
      <c r="N134" s="59">
        <f t="shared" si="6"/>
        <v>2.611745045</v>
      </c>
      <c r="O134" s="32">
        <f>VLOOKUP(A134,Static!$A$2:$L$68,11,0)</f>
        <v>7931.52</v>
      </c>
      <c r="P134" s="32">
        <v>165.24000000000004</v>
      </c>
      <c r="Q134" s="60">
        <v>20855.0</v>
      </c>
      <c r="R134" s="61">
        <v>43.843999999999994</v>
      </c>
      <c r="S134" s="35">
        <f>VLOOKUP(A134,Static!$A$3:$M$69,13,0)</f>
        <v>7931.52</v>
      </c>
      <c r="T134" s="36">
        <v>991.4400000000003</v>
      </c>
      <c r="U134" s="62">
        <f t="shared" si="54"/>
        <v>475.6637168</v>
      </c>
      <c r="V134" s="62" t="str">
        <f t="shared" si="8"/>
        <v>#REF!</v>
      </c>
      <c r="W134" s="60" t="str">
        <f t="shared" si="9"/>
        <v>#REF!</v>
      </c>
      <c r="X134" s="63">
        <v>3097.6000000000004</v>
      </c>
      <c r="Y134" s="63">
        <v>813.1200000000001</v>
      </c>
      <c r="Z134" s="63">
        <f t="shared" si="55"/>
        <v>3910.72</v>
      </c>
      <c r="AA134" s="60">
        <v>2.2223511389803932E-4</v>
      </c>
      <c r="AB134" s="64">
        <f t="shared" si="56"/>
        <v>3910.720222</v>
      </c>
      <c r="AC134" s="62">
        <f t="shared" si="57"/>
        <v>89.19624629</v>
      </c>
      <c r="AD134" s="65">
        <f t="shared" si="58"/>
        <v>42555.66519</v>
      </c>
      <c r="AE134" s="66">
        <f t="shared" si="59"/>
        <v>10851.69462</v>
      </c>
      <c r="AF134" s="41">
        <f>VLOOKUP(B134,'Check Dimensoins'!$B$2:$C$141,2,0)</f>
        <v>199</v>
      </c>
      <c r="AG134" s="67">
        <v>127.0</v>
      </c>
      <c r="AH134" s="67">
        <v>203.0</v>
      </c>
      <c r="AI134" s="67">
        <v>91.0</v>
      </c>
      <c r="AJ134" s="67">
        <v>199.0</v>
      </c>
      <c r="AK134" s="67"/>
      <c r="AL134" s="67"/>
      <c r="AM134" s="67"/>
      <c r="AN134" s="67"/>
      <c r="AO134" s="67"/>
    </row>
    <row r="135">
      <c r="A135" s="55">
        <v>48.0</v>
      </c>
      <c r="B135" s="55">
        <v>1811091.0</v>
      </c>
      <c r="C135" s="56" t="s">
        <v>44</v>
      </c>
      <c r="D135" s="56" t="s">
        <v>43</v>
      </c>
      <c r="E135" s="56" t="s">
        <v>37</v>
      </c>
      <c r="F135" s="55">
        <v>990.8167357603955</v>
      </c>
      <c r="G135" s="57">
        <f t="shared" si="3"/>
        <v>9.799306195</v>
      </c>
      <c r="H135" s="57">
        <f t="shared" si="4"/>
        <v>81.99019231</v>
      </c>
      <c r="I135" s="57">
        <f t="shared" si="5"/>
        <v>50.79440235</v>
      </c>
      <c r="J135" s="58">
        <v>0.255</v>
      </c>
      <c r="K135" s="59" t="str">
        <f t="shared" si="15"/>
        <v>#REF!</v>
      </c>
      <c r="L135" s="31" t="str">
        <f t="shared" si="16"/>
        <v>#REF!</v>
      </c>
      <c r="M135" s="59"/>
      <c r="N135" s="59">
        <f t="shared" si="6"/>
        <v>25.39720117</v>
      </c>
      <c r="O135" s="32">
        <f>VLOOKUP(A135,Static!$A$2:$L$68,11,0)</f>
        <v>7931.52</v>
      </c>
      <c r="P135" s="32">
        <v>165.24000000000004</v>
      </c>
      <c r="Q135" s="60">
        <v>132555.324</v>
      </c>
      <c r="R135" s="61">
        <v>426.34899999999993</v>
      </c>
      <c r="S135" s="35">
        <f>VLOOKUP(A135,Static!$A$3:$M$69,13,0)</f>
        <v>7931.52</v>
      </c>
      <c r="T135" s="36">
        <v>991.4400000000003</v>
      </c>
      <c r="U135" s="62">
        <f t="shared" si="54"/>
        <v>310.9080214</v>
      </c>
      <c r="V135" s="62" t="str">
        <f t="shared" si="8"/>
        <v>#REF!</v>
      </c>
      <c r="W135" s="60" t="str">
        <f t="shared" si="9"/>
        <v>#REF!</v>
      </c>
      <c r="X135" s="63">
        <v>20851.107200000002</v>
      </c>
      <c r="Y135" s="63">
        <v>5319.160000000001</v>
      </c>
      <c r="Z135" s="63">
        <f t="shared" si="55"/>
        <v>26170.2672</v>
      </c>
      <c r="AA135" s="60">
        <v>0.0014871819797720428</v>
      </c>
      <c r="AB135" s="64">
        <f t="shared" si="56"/>
        <v>26170.26869</v>
      </c>
      <c r="AC135" s="62">
        <f t="shared" si="57"/>
        <v>61.38226825</v>
      </c>
      <c r="AD135" s="65">
        <f t="shared" si="58"/>
        <v>60818.57866</v>
      </c>
      <c r="AE135" s="66">
        <f t="shared" si="59"/>
        <v>15508.73756</v>
      </c>
      <c r="AF135" s="41">
        <f>VLOOKUP(B135,'Check Dimensoins'!$B$2:$C$141,2,0)</f>
        <v>216</v>
      </c>
      <c r="AG135" s="67">
        <v>127.0</v>
      </c>
      <c r="AH135" s="67">
        <v>203.0</v>
      </c>
      <c r="AI135" s="67">
        <v>91.0</v>
      </c>
      <c r="AJ135" s="67">
        <v>216.0</v>
      </c>
      <c r="AK135" s="67"/>
      <c r="AL135" s="67"/>
      <c r="AM135" s="67"/>
      <c r="AN135" s="67"/>
      <c r="AO135" s="67"/>
    </row>
    <row r="136">
      <c r="A136" s="55">
        <v>49.0</v>
      </c>
      <c r="B136" s="55">
        <v>1811081.0</v>
      </c>
      <c r="C136" s="56" t="s">
        <v>44</v>
      </c>
      <c r="D136" s="56" t="s">
        <v>43</v>
      </c>
      <c r="E136" s="56" t="s">
        <v>38</v>
      </c>
      <c r="F136" s="55">
        <v>317.5716708859582</v>
      </c>
      <c r="G136" s="57">
        <f t="shared" si="3"/>
        <v>11.80158867</v>
      </c>
      <c r="H136" s="57">
        <f t="shared" si="4"/>
        <v>98.74316667</v>
      </c>
      <c r="I136" s="57">
        <f t="shared" si="5"/>
        <v>61.17317201</v>
      </c>
      <c r="J136" s="58">
        <v>0.245</v>
      </c>
      <c r="K136" s="59" t="str">
        <f t="shared" si="15"/>
        <v>#REF!</v>
      </c>
      <c r="L136" s="31" t="str">
        <f t="shared" si="16"/>
        <v>#REF!</v>
      </c>
      <c r="M136" s="59"/>
      <c r="N136" s="59">
        <f t="shared" si="6"/>
        <v>24.4692688</v>
      </c>
      <c r="O136" s="32">
        <f>VLOOKUP(A136,Static!$A$2:$L$68,12,0)</f>
        <v>4935.168</v>
      </c>
      <c r="P136" s="32">
        <v>100.71771428571431</v>
      </c>
      <c r="Q136" s="60">
        <v>181991.55333333334</v>
      </c>
      <c r="R136" s="61">
        <v>513.4644666666667</v>
      </c>
      <c r="S136" s="35">
        <f>VLOOKUP(A136,Static!$A$3:$M$69,13,0)</f>
        <v>4935.168</v>
      </c>
      <c r="T136" s="36">
        <v>705.0240000000001</v>
      </c>
      <c r="U136" s="62">
        <v>118.14615236168459</v>
      </c>
      <c r="V136" s="62" t="str">
        <f t="shared" si="8"/>
        <v>#REF!</v>
      </c>
      <c r="W136" s="60" t="str">
        <f t="shared" si="9"/>
        <v>#REF!</v>
      </c>
      <c r="X136" s="63">
        <v>31564.29466666667</v>
      </c>
      <c r="Y136" s="63">
        <v>7974.137600000001</v>
      </c>
      <c r="Z136" s="63">
        <v>39538.43226666667</v>
      </c>
      <c r="AA136" s="60">
        <v>11954.745609184014</v>
      </c>
      <c r="AB136" s="64">
        <v>51493.17787585068</v>
      </c>
      <c r="AC136" s="62">
        <v>33.428589005802465</v>
      </c>
      <c r="AD136" s="65">
        <v>31847.918597797983</v>
      </c>
      <c r="AE136" s="66">
        <v>8227.378971097813</v>
      </c>
      <c r="AF136" s="41">
        <f>VLOOKUP(B136,'Check Dimensoins'!$B$2:$C$141,2,0)</f>
        <v>185</v>
      </c>
      <c r="AG136" s="67">
        <v>127.0</v>
      </c>
      <c r="AH136" s="67">
        <v>203.0</v>
      </c>
      <c r="AI136" s="67">
        <v>91.0</v>
      </c>
      <c r="AJ136" s="67">
        <v>185.0</v>
      </c>
      <c r="AK136" s="67"/>
      <c r="AL136" s="67"/>
      <c r="AM136" s="67"/>
      <c r="AN136" s="67"/>
      <c r="AO136" s="67"/>
    </row>
    <row r="137">
      <c r="A137" s="55">
        <v>49.0</v>
      </c>
      <c r="B137" s="55">
        <v>1811082.0</v>
      </c>
      <c r="C137" s="56" t="s">
        <v>44</v>
      </c>
      <c r="D137" s="56" t="s">
        <v>43</v>
      </c>
      <c r="E137" s="56" t="s">
        <v>38</v>
      </c>
      <c r="F137" s="55">
        <v>291.5530133605153</v>
      </c>
      <c r="G137" s="57">
        <f t="shared" si="3"/>
        <v>5.455371328</v>
      </c>
      <c r="H137" s="57">
        <f t="shared" si="4"/>
        <v>45.64475641</v>
      </c>
      <c r="I137" s="57">
        <f t="shared" si="5"/>
        <v>28.27774953</v>
      </c>
      <c r="J137" s="58">
        <v>0.245</v>
      </c>
      <c r="K137" s="59" t="str">
        <f t="shared" si="15"/>
        <v>#REF!</v>
      </c>
      <c r="L137" s="31" t="str">
        <f t="shared" si="16"/>
        <v>#REF!</v>
      </c>
      <c r="M137" s="59"/>
      <c r="N137" s="59">
        <f t="shared" si="6"/>
        <v>11.31109981</v>
      </c>
      <c r="O137" s="32">
        <f>VLOOKUP(A137,Static!$A$2:$L$68,12,0)</f>
        <v>4935.168</v>
      </c>
      <c r="P137" s="32">
        <v>100.71771428571431</v>
      </c>
      <c r="Q137" s="60">
        <v>95659.212</v>
      </c>
      <c r="R137" s="61">
        <v>237.3527333333333</v>
      </c>
      <c r="S137" s="35">
        <f>VLOOKUP(A137,Static!$A$3:$M$69,13,0)</f>
        <v>4935.168</v>
      </c>
      <c r="T137" s="36">
        <v>705.0240000000001</v>
      </c>
      <c r="U137" s="62">
        <v>134.34184452900058</v>
      </c>
      <c r="V137" s="62" t="str">
        <f t="shared" si="8"/>
        <v>#REF!</v>
      </c>
      <c r="W137" s="60" t="str">
        <f t="shared" si="9"/>
        <v>#REF!</v>
      </c>
      <c r="X137" s="63">
        <v>16188.606133333336</v>
      </c>
      <c r="Y137" s="63">
        <v>3850.687866666667</v>
      </c>
      <c r="Z137" s="63">
        <v>20039.294000000005</v>
      </c>
      <c r="AA137" s="60">
        <v>6059.032900998842</v>
      </c>
      <c r="AB137" s="64">
        <v>26098.326900998847</v>
      </c>
      <c r="AC137" s="62">
        <v>36.65195752397606</v>
      </c>
      <c r="AD137" s="65">
        <v>32057.965985030492</v>
      </c>
      <c r="AE137" s="66">
        <v>8281.641212799543</v>
      </c>
      <c r="AF137" s="41">
        <f>VLOOKUP(B137,'Check Dimensoins'!$B$2:$C$141,2,0)</f>
        <v>199</v>
      </c>
      <c r="AG137" s="67">
        <v>127.0</v>
      </c>
      <c r="AH137" s="67">
        <v>203.0</v>
      </c>
      <c r="AI137" s="67">
        <v>91.0</v>
      </c>
      <c r="AJ137" s="67">
        <v>199.0</v>
      </c>
      <c r="AK137" s="67"/>
      <c r="AL137" s="67"/>
      <c r="AM137" s="67"/>
      <c r="AN137" s="67"/>
      <c r="AO137" s="67"/>
    </row>
    <row r="138">
      <c r="A138" s="55">
        <v>49.0</v>
      </c>
      <c r="B138" s="55">
        <v>1811083.0</v>
      </c>
      <c r="C138" s="56" t="s">
        <v>44</v>
      </c>
      <c r="D138" s="56" t="s">
        <v>43</v>
      </c>
      <c r="E138" s="56" t="s">
        <v>38</v>
      </c>
      <c r="F138" s="55">
        <v>315.1393469940941</v>
      </c>
      <c r="G138" s="57">
        <f t="shared" si="3"/>
        <v>5.210020733</v>
      </c>
      <c r="H138" s="57">
        <f t="shared" si="4"/>
        <v>43.59192308</v>
      </c>
      <c r="I138" s="57">
        <f t="shared" si="5"/>
        <v>27.00598227</v>
      </c>
      <c r="J138" s="58">
        <v>0.245</v>
      </c>
      <c r="K138" s="59" t="str">
        <f t="shared" si="15"/>
        <v>#REF!</v>
      </c>
      <c r="L138" s="31" t="str">
        <f t="shared" si="16"/>
        <v>#REF!</v>
      </c>
      <c r="M138" s="59"/>
      <c r="N138" s="59">
        <f t="shared" si="6"/>
        <v>10.80239291</v>
      </c>
      <c r="O138" s="32">
        <f>VLOOKUP(A138,Static!$A$2:$L$68,12,0)</f>
        <v>4935.168</v>
      </c>
      <c r="P138" s="32">
        <v>100.71771428571431</v>
      </c>
      <c r="Q138" s="60">
        <v>115417.52200000001</v>
      </c>
      <c r="R138" s="61">
        <v>226.678</v>
      </c>
      <c r="S138" s="35">
        <f>VLOOKUP(A138,Static!$A$3:$M$69,13,0)</f>
        <v>4935.168</v>
      </c>
      <c r="T138" s="36">
        <v>705.0240000000001</v>
      </c>
      <c r="U138" s="62">
        <v>169.72316384180792</v>
      </c>
      <c r="V138" s="62" t="str">
        <f t="shared" si="8"/>
        <v>#REF!</v>
      </c>
      <c r="W138" s="60" t="str">
        <f t="shared" si="9"/>
        <v>#REF!</v>
      </c>
      <c r="X138" s="63">
        <v>17617.4944</v>
      </c>
      <c r="Y138" s="63">
        <v>4145.2928</v>
      </c>
      <c r="Z138" s="63">
        <v>21762.787200000002</v>
      </c>
      <c r="AA138" s="60">
        <v>6580.144173853453</v>
      </c>
      <c r="AB138" s="64">
        <v>28342.931373853455</v>
      </c>
      <c r="AC138" s="62">
        <v>41.67869749726257</v>
      </c>
      <c r="AD138" s="65">
        <v>39403.792538555135</v>
      </c>
      <c r="AE138" s="66">
        <v>10179.313072460076</v>
      </c>
      <c r="AF138" s="41">
        <f>VLOOKUP(B138,'Check Dimensoins'!$B$2:$C$141,2,0)</f>
        <v>216</v>
      </c>
      <c r="AG138" s="67">
        <v>127.0</v>
      </c>
      <c r="AH138" s="67">
        <v>203.0</v>
      </c>
      <c r="AI138" s="67">
        <v>91.0</v>
      </c>
      <c r="AJ138" s="67">
        <v>216.0</v>
      </c>
      <c r="AK138" s="67"/>
      <c r="AL138" s="67"/>
      <c r="AM138" s="67"/>
      <c r="AN138" s="67"/>
      <c r="AO138" s="67"/>
    </row>
    <row r="139">
      <c r="A139" s="55">
        <v>49.0</v>
      </c>
      <c r="B139" s="55">
        <v>1811084.0</v>
      </c>
      <c r="C139" s="56" t="s">
        <v>44</v>
      </c>
      <c r="D139" s="56" t="s">
        <v>43</v>
      </c>
      <c r="E139" s="56" t="s">
        <v>38</v>
      </c>
      <c r="F139" s="55">
        <v>345.3643530842937</v>
      </c>
      <c r="G139" s="57">
        <f t="shared" si="3"/>
        <v>7.155856991</v>
      </c>
      <c r="H139" s="57">
        <f t="shared" si="4"/>
        <v>59.87261538</v>
      </c>
      <c r="I139" s="57">
        <f t="shared" si="5"/>
        <v>37.09216468</v>
      </c>
      <c r="J139" s="58">
        <v>0.245</v>
      </c>
      <c r="K139" s="59" t="str">
        <f t="shared" si="15"/>
        <v>#REF!</v>
      </c>
      <c r="L139" s="31" t="str">
        <f t="shared" si="16"/>
        <v>#REF!</v>
      </c>
      <c r="M139" s="59"/>
      <c r="N139" s="59">
        <f t="shared" si="6"/>
        <v>14.83686587</v>
      </c>
      <c r="O139" s="32">
        <f>VLOOKUP(A139,Static!$A$2:$L$68,12,0)</f>
        <v>4935.168</v>
      </c>
      <c r="P139" s="32">
        <v>100.71771428571431</v>
      </c>
      <c r="Q139" s="60">
        <v>218395.1</v>
      </c>
      <c r="R139" s="61">
        <v>311.3376</v>
      </c>
      <c r="S139" s="35">
        <f>VLOOKUP(A139,Static!$A$3:$M$69,13,0)</f>
        <v>4935.168</v>
      </c>
      <c r="T139" s="36">
        <v>705.0240000000001</v>
      </c>
      <c r="U139" s="62">
        <v>233.82452574525746</v>
      </c>
      <c r="V139" s="62" t="str">
        <f t="shared" si="8"/>
        <v>#REF!</v>
      </c>
      <c r="W139" s="60" t="str">
        <f t="shared" si="9"/>
        <v>#REF!</v>
      </c>
      <c r="X139" s="63">
        <v>35541.862400000005</v>
      </c>
      <c r="Y139" s="63">
        <v>9718.478000000003</v>
      </c>
      <c r="Z139" s="63">
        <v>45260.34040000001</v>
      </c>
      <c r="AA139" s="60">
        <v>13684.808037349374</v>
      </c>
      <c r="AB139" s="64">
        <v>58945.14843734938</v>
      </c>
      <c r="AC139" s="62">
        <v>63.10957241415682</v>
      </c>
      <c r="AD139" s="65">
        <v>65387.38995072498</v>
      </c>
      <c r="AE139" s="66">
        <v>16891.742403937285</v>
      </c>
      <c r="AF139" s="41">
        <f>VLOOKUP(B139,'Check Dimensoins'!$B$2:$C$141,2,0)</f>
        <v>222</v>
      </c>
      <c r="AG139" s="67">
        <v>127.0</v>
      </c>
      <c r="AH139" s="67">
        <v>203.0</v>
      </c>
      <c r="AI139" s="67">
        <v>91.0</v>
      </c>
      <c r="AJ139" s="67">
        <v>222.0</v>
      </c>
      <c r="AK139" s="67"/>
      <c r="AL139" s="67"/>
      <c r="AM139" s="67"/>
      <c r="AN139" s="67"/>
      <c r="AO139" s="67"/>
    </row>
    <row r="140">
      <c r="A140" s="55">
        <v>49.0</v>
      </c>
      <c r="B140" s="55">
        <v>1811085.0</v>
      </c>
      <c r="C140" s="56" t="s">
        <v>44</v>
      </c>
      <c r="D140" s="56" t="s">
        <v>43</v>
      </c>
      <c r="E140" s="56" t="s">
        <v>38</v>
      </c>
      <c r="F140" s="55">
        <v>254.62360756316625</v>
      </c>
      <c r="G140" s="57">
        <f t="shared" si="3"/>
        <v>0.3701036663</v>
      </c>
      <c r="H140" s="57">
        <f t="shared" si="4"/>
        <v>3.096634615</v>
      </c>
      <c r="I140" s="57">
        <f t="shared" si="5"/>
        <v>1.918420974</v>
      </c>
      <c r="J140" s="58">
        <v>0.245</v>
      </c>
      <c r="K140" s="59" t="str">
        <f t="shared" si="15"/>
        <v>#REF!</v>
      </c>
      <c r="L140" s="31" t="str">
        <f t="shared" si="16"/>
        <v>#REF!</v>
      </c>
      <c r="M140" s="59"/>
      <c r="N140" s="59">
        <f t="shared" si="6"/>
        <v>0.7673683896</v>
      </c>
      <c r="O140" s="32">
        <f>VLOOKUP(A140,Static!$A$2:$L$68,12,0)</f>
        <v>4935.168</v>
      </c>
      <c r="P140" s="32">
        <v>100.71771428571431</v>
      </c>
      <c r="Q140" s="60">
        <v>10495.056000000002</v>
      </c>
      <c r="R140" s="61">
        <v>16.102499999999996</v>
      </c>
      <c r="S140" s="35">
        <f>VLOOKUP(A140,Static!$A$3:$M$69,13,0)</f>
        <v>4935.168</v>
      </c>
      <c r="T140" s="36">
        <v>705.0240000000001</v>
      </c>
      <c r="U140" s="62">
        <v>217.2552088185065</v>
      </c>
      <c r="V140" s="62" t="str">
        <f t="shared" si="8"/>
        <v>#REF!</v>
      </c>
      <c r="W140" s="60" t="str">
        <f t="shared" si="9"/>
        <v>#REF!</v>
      </c>
      <c r="X140" s="63">
        <v>2181.411466666667</v>
      </c>
      <c r="Y140" s="63">
        <v>529.1542666666668</v>
      </c>
      <c r="Z140" s="63">
        <v>2710.565733333334</v>
      </c>
      <c r="AA140" s="60">
        <v>819.5601580867432</v>
      </c>
      <c r="AB140" s="64">
        <v>3530.125891420077</v>
      </c>
      <c r="AC140" s="62">
        <v>73.07614534844647</v>
      </c>
      <c r="AD140" s="65">
        <v>55820.73526629518</v>
      </c>
      <c r="AE140" s="66">
        <v>14420.356610459588</v>
      </c>
      <c r="AF140" s="41">
        <f>VLOOKUP(B140,'Check Dimensoins'!$B$2:$C$141,2,0)</f>
        <v>235</v>
      </c>
      <c r="AG140" s="67">
        <v>127.0</v>
      </c>
      <c r="AH140" s="67">
        <v>203.0</v>
      </c>
      <c r="AI140" s="67">
        <v>91.0</v>
      </c>
      <c r="AJ140" s="67">
        <v>235.0</v>
      </c>
      <c r="AK140" s="67"/>
      <c r="AL140" s="67"/>
      <c r="AM140" s="67"/>
      <c r="AN140" s="67"/>
      <c r="AO140" s="67"/>
    </row>
    <row r="141">
      <c r="A141" s="55">
        <v>49.0</v>
      </c>
      <c r="B141" s="55">
        <v>1811093.0</v>
      </c>
      <c r="C141" s="56" t="s">
        <v>44</v>
      </c>
      <c r="D141" s="56" t="s">
        <v>43</v>
      </c>
      <c r="E141" s="56" t="s">
        <v>38</v>
      </c>
      <c r="F141" s="55">
        <v>93.43336278676387</v>
      </c>
      <c r="G141" s="57">
        <f t="shared" si="3"/>
        <v>2.4902133</v>
      </c>
      <c r="H141" s="57">
        <f t="shared" si="4"/>
        <v>20.83546154</v>
      </c>
      <c r="I141" s="57">
        <f t="shared" si="5"/>
        <v>12.90794407</v>
      </c>
      <c r="J141" s="58">
        <v>0.245</v>
      </c>
      <c r="K141" s="59" t="str">
        <f t="shared" si="15"/>
        <v>#REF!</v>
      </c>
      <c r="L141" s="31" t="str">
        <f t="shared" si="16"/>
        <v>#REF!</v>
      </c>
      <c r="M141" s="59"/>
      <c r="N141" s="59">
        <f t="shared" si="6"/>
        <v>5.163177628</v>
      </c>
      <c r="O141" s="32">
        <f>VLOOKUP(A141,Static!$A$2:$L$68,12,0)</f>
        <v>4935.168</v>
      </c>
      <c r="P141" s="32">
        <v>100.71771428571431</v>
      </c>
      <c r="Q141" s="60">
        <v>33569.451</v>
      </c>
      <c r="R141" s="61">
        <v>108.3444</v>
      </c>
      <c r="S141" s="35">
        <f>VLOOKUP(A141,Static!$A$3:$M$69,13,0)</f>
        <v>4935.168</v>
      </c>
      <c r="T141" s="36">
        <v>705.0240000000001</v>
      </c>
      <c r="U141" s="62">
        <f t="shared" ref="U141:U142" si="60">Q141/R141</f>
        <v>309.840204</v>
      </c>
      <c r="V141" s="62" t="str">
        <f t="shared" si="8"/>
        <v>#REF!</v>
      </c>
      <c r="W141" s="60" t="str">
        <f t="shared" si="9"/>
        <v>#REF!</v>
      </c>
      <c r="X141" s="63">
        <v>6891.359200000002</v>
      </c>
      <c r="Y141" s="63">
        <v>1706.1132000000002</v>
      </c>
      <c r="Z141" s="63">
        <f t="shared" ref="Z141:Z142" si="61">SUM(X141:Y141)</f>
        <v>8597.4724</v>
      </c>
      <c r="AA141" s="60">
        <v>4.885699457003442E-4</v>
      </c>
      <c r="AB141" s="64">
        <f t="shared" ref="AB141:AB142" si="62">SUM(Z141:AA141)</f>
        <v>8597.472889</v>
      </c>
      <c r="AC141" s="62">
        <f t="shared" ref="AC141:AC142" si="63">AB141/R141</f>
        <v>79.35318197</v>
      </c>
      <c r="AD141" s="65">
        <f t="shared" ref="AD141:AD142" si="64">F141*AC141</f>
        <v>7414.234639</v>
      </c>
      <c r="AE141" s="66">
        <f t="shared" ref="AE141:AE142" si="65">AD141*0.245</f>
        <v>1816.487487</v>
      </c>
      <c r="AF141" s="41">
        <f>VLOOKUP(B141,'Check Dimensoins'!$B$2:$C$141,2,0)</f>
        <v>199</v>
      </c>
      <c r="AG141" s="67">
        <v>127.0</v>
      </c>
      <c r="AH141" s="67">
        <v>203.0</v>
      </c>
      <c r="AI141" s="67">
        <v>91.0</v>
      </c>
      <c r="AJ141" s="67">
        <v>199.0</v>
      </c>
      <c r="AK141" s="67"/>
      <c r="AL141" s="67"/>
      <c r="AM141" s="67"/>
      <c r="AN141" s="67"/>
      <c r="AO141" s="67"/>
    </row>
    <row r="142">
      <c r="A142" s="55">
        <v>49.0</v>
      </c>
      <c r="B142" s="55">
        <v>1811094.0</v>
      </c>
      <c r="C142" s="56" t="s">
        <v>44</v>
      </c>
      <c r="D142" s="56" t="s">
        <v>43</v>
      </c>
      <c r="E142" s="56" t="s">
        <v>38</v>
      </c>
      <c r="F142" s="55">
        <v>208.57118628328277</v>
      </c>
      <c r="G142" s="57">
        <f t="shared" si="3"/>
        <v>0.2220621998</v>
      </c>
      <c r="H142" s="57">
        <f t="shared" si="4"/>
        <v>1.857980769</v>
      </c>
      <c r="I142" s="57">
        <f t="shared" si="5"/>
        <v>1.151052584</v>
      </c>
      <c r="J142" s="58">
        <v>0.245</v>
      </c>
      <c r="K142" s="59" t="str">
        <f t="shared" si="15"/>
        <v>#REF!</v>
      </c>
      <c r="L142" s="31" t="str">
        <f t="shared" si="16"/>
        <v>#REF!</v>
      </c>
      <c r="M142" s="59"/>
      <c r="N142" s="59">
        <f t="shared" si="6"/>
        <v>0.4604210337</v>
      </c>
      <c r="O142" s="32">
        <f>VLOOKUP(A142,Static!$A$2:$L$68,12,0)</f>
        <v>4935.168</v>
      </c>
      <c r="P142" s="32">
        <v>100.71771428571431</v>
      </c>
      <c r="Q142" s="60">
        <v>8640.258</v>
      </c>
      <c r="R142" s="61">
        <v>9.661499999999998</v>
      </c>
      <c r="S142" s="35">
        <f>VLOOKUP(A142,Static!$A$3:$M$69,13,0)</f>
        <v>4935.168</v>
      </c>
      <c r="T142" s="36">
        <v>705.0240000000001</v>
      </c>
      <c r="U142" s="62">
        <f t="shared" si="60"/>
        <v>894.2977798</v>
      </c>
      <c r="V142" s="62" t="str">
        <f t="shared" si="8"/>
        <v>#REF!</v>
      </c>
      <c r="W142" s="60" t="str">
        <f t="shared" si="9"/>
        <v>#REF!</v>
      </c>
      <c r="X142" s="63">
        <v>1150.4064</v>
      </c>
      <c r="Y142" s="63">
        <v>284.8362</v>
      </c>
      <c r="Z142" s="63">
        <f t="shared" si="61"/>
        <v>1435.2426</v>
      </c>
      <c r="AA142" s="60">
        <v>8.15607618756439E-5</v>
      </c>
      <c r="AB142" s="64">
        <f t="shared" si="62"/>
        <v>1435.242682</v>
      </c>
      <c r="AC142" s="62">
        <f t="shared" si="63"/>
        <v>148.5527798</v>
      </c>
      <c r="AD142" s="65">
        <f t="shared" si="64"/>
        <v>30983.8295</v>
      </c>
      <c r="AE142" s="66">
        <f t="shared" si="65"/>
        <v>7591.038227</v>
      </c>
      <c r="AF142" s="41">
        <f>VLOOKUP(B142,'Check Dimensoins'!$B$2:$C$141,2,0)</f>
        <v>216</v>
      </c>
      <c r="AG142" s="67">
        <v>127.0</v>
      </c>
      <c r="AH142" s="67">
        <v>203.0</v>
      </c>
      <c r="AI142" s="67">
        <v>91.0</v>
      </c>
      <c r="AJ142" s="67">
        <v>216.0</v>
      </c>
      <c r="AK142" s="67"/>
      <c r="AL142" s="67"/>
      <c r="AM142" s="67"/>
      <c r="AN142" s="67"/>
      <c r="AO142" s="67"/>
    </row>
    <row r="143">
      <c r="A143" s="55">
        <v>50.0</v>
      </c>
      <c r="B143" s="55">
        <v>1811095.0</v>
      </c>
      <c r="C143" s="56" t="s">
        <v>45</v>
      </c>
      <c r="D143" s="56" t="s">
        <v>43</v>
      </c>
      <c r="E143" s="56" t="s">
        <v>36</v>
      </c>
      <c r="F143" s="55">
        <v>49.50733877279762</v>
      </c>
      <c r="G143" s="57">
        <f t="shared" si="3"/>
        <v>2.190321113</v>
      </c>
      <c r="H143" s="57">
        <f t="shared" si="4"/>
        <v>18.32628205</v>
      </c>
      <c r="I143" s="57">
        <f t="shared" si="5"/>
        <v>11.35346214</v>
      </c>
      <c r="J143" s="58">
        <v>0.275</v>
      </c>
      <c r="K143" s="59" t="str">
        <f t="shared" si="15"/>
        <v>#REF!</v>
      </c>
      <c r="L143" s="31" t="str">
        <f t="shared" si="16"/>
        <v>#REF!</v>
      </c>
      <c r="M143" s="59"/>
      <c r="N143" s="59">
        <f t="shared" si="6"/>
        <v>6.812077283</v>
      </c>
      <c r="O143" s="32">
        <f>VLOOKUP(A143,Static!$A$2:$L$68,10,0)</f>
        <v>4758.912</v>
      </c>
      <c r="P143" s="32">
        <v>264.384</v>
      </c>
      <c r="Q143" s="60">
        <v>6273.043333333334</v>
      </c>
      <c r="R143" s="61">
        <v>95.29666666666667</v>
      </c>
      <c r="S143" s="35">
        <f>VLOOKUP(A143,Static!$A$3:$M$69,13,0)</f>
        <v>4758.912</v>
      </c>
      <c r="T143" s="36">
        <v>1189.728</v>
      </c>
      <c r="U143" s="62">
        <v>21.94215723996409</v>
      </c>
      <c r="V143" s="62" t="str">
        <f t="shared" si="8"/>
        <v>#REF!</v>
      </c>
      <c r="W143" s="60" t="str">
        <f t="shared" si="9"/>
        <v>#REF!</v>
      </c>
      <c r="X143" s="63">
        <v>3859.328</v>
      </c>
      <c r="Y143" s="63">
        <v>954.7816666666668</v>
      </c>
      <c r="Z143" s="63">
        <v>4814.109666666667</v>
      </c>
      <c r="AA143" s="60">
        <v>1455.5826597159512</v>
      </c>
      <c r="AB143" s="64">
        <v>6269.692326382618</v>
      </c>
      <c r="AC143" s="62">
        <v>21.930435924245756</v>
      </c>
      <c r="AD143" s="65">
        <v>3257.1525622102968</v>
      </c>
      <c r="AE143" s="66">
        <v>841.4310785709935</v>
      </c>
      <c r="AF143" s="41">
        <f>VLOOKUP(B143,'Check Dimensoins'!$B$2:$C$141,2,0)</f>
        <v>51</v>
      </c>
      <c r="AG143" s="67">
        <v>62.0</v>
      </c>
      <c r="AH143" s="67">
        <v>65.0</v>
      </c>
      <c r="AI143" s="67">
        <v>93.0</v>
      </c>
      <c r="AJ143" s="67">
        <v>51.0</v>
      </c>
      <c r="AK143" s="67"/>
      <c r="AL143" s="67"/>
      <c r="AM143" s="67"/>
      <c r="AN143" s="67"/>
      <c r="AO143" s="67"/>
    </row>
    <row r="144">
      <c r="A144" s="55">
        <v>50.0</v>
      </c>
      <c r="B144" s="55">
        <v>1811096.0</v>
      </c>
      <c r="C144" s="56" t="s">
        <v>45</v>
      </c>
      <c r="D144" s="56" t="s">
        <v>43</v>
      </c>
      <c r="E144" s="56" t="s">
        <v>36</v>
      </c>
      <c r="F144" s="55">
        <v>304.33193180022084</v>
      </c>
      <c r="G144" s="57">
        <f t="shared" si="3"/>
        <v>10.47354417</v>
      </c>
      <c r="H144" s="57">
        <f t="shared" si="4"/>
        <v>87.6315</v>
      </c>
      <c r="I144" s="57">
        <f t="shared" si="5"/>
        <v>54.28929417</v>
      </c>
      <c r="J144" s="58">
        <v>0.275</v>
      </c>
      <c r="K144" s="59" t="str">
        <f t="shared" si="15"/>
        <v>#REF!</v>
      </c>
      <c r="L144" s="31" t="str">
        <f t="shared" si="16"/>
        <v>#REF!</v>
      </c>
      <c r="M144" s="59"/>
      <c r="N144" s="59">
        <f t="shared" si="6"/>
        <v>32.5735765</v>
      </c>
      <c r="O144" s="32">
        <f>VLOOKUP(A144,Static!$A$2:$L$68,10,0)</f>
        <v>4758.912</v>
      </c>
      <c r="P144" s="32">
        <v>264.384</v>
      </c>
      <c r="Q144" s="60">
        <v>31757.20166666667</v>
      </c>
      <c r="R144" s="61">
        <v>455.68379999999996</v>
      </c>
      <c r="S144" s="35">
        <f>VLOOKUP(A144,Static!$A$3:$M$69,13,0)</f>
        <v>4758.912</v>
      </c>
      <c r="T144" s="36">
        <v>1189.728</v>
      </c>
      <c r="U144" s="62">
        <v>23.230437177904705</v>
      </c>
      <c r="V144" s="62" t="str">
        <f t="shared" si="8"/>
        <v>#REF!</v>
      </c>
      <c r="W144" s="60" t="str">
        <f t="shared" si="9"/>
        <v>#REF!</v>
      </c>
      <c r="X144" s="63">
        <v>20720.911200000002</v>
      </c>
      <c r="Y144" s="63">
        <v>5494.1810000000005</v>
      </c>
      <c r="Z144" s="63">
        <v>26215.092200000003</v>
      </c>
      <c r="AA144" s="60">
        <v>7926.332441777547</v>
      </c>
      <c r="AB144" s="64">
        <v>34141.42464177755</v>
      </c>
      <c r="AC144" s="62">
        <v>24.974499599486567</v>
      </c>
      <c r="AD144" s="65">
        <v>22801.61312656677</v>
      </c>
      <c r="AE144" s="66">
        <v>5890.416724363083</v>
      </c>
      <c r="AF144" s="41">
        <f>VLOOKUP(B144,'Check Dimensoins'!$B$2:$C$141,2,0)</f>
        <v>55</v>
      </c>
      <c r="AG144" s="67">
        <v>62.0</v>
      </c>
      <c r="AH144" s="67">
        <v>65.0</v>
      </c>
      <c r="AI144" s="67">
        <v>93.0</v>
      </c>
      <c r="AJ144" s="67">
        <v>55.0</v>
      </c>
      <c r="AK144" s="67"/>
      <c r="AL144" s="67"/>
      <c r="AM144" s="67"/>
      <c r="AN144" s="67"/>
      <c r="AO144" s="67"/>
    </row>
    <row r="145">
      <c r="A145" s="55">
        <v>50.0</v>
      </c>
      <c r="B145" s="55">
        <v>1811097.0</v>
      </c>
      <c r="C145" s="56" t="s">
        <v>45</v>
      </c>
      <c r="D145" s="56" t="s">
        <v>43</v>
      </c>
      <c r="E145" s="56" t="s">
        <v>36</v>
      </c>
      <c r="F145" s="55">
        <v>218.39107052923552</v>
      </c>
      <c r="G145" s="57">
        <f t="shared" si="3"/>
        <v>5.787209305</v>
      </c>
      <c r="H145" s="57">
        <f t="shared" si="4"/>
        <v>48.42122436</v>
      </c>
      <c r="I145" s="57">
        <f t="shared" si="5"/>
        <v>29.99782148</v>
      </c>
      <c r="J145" s="58">
        <v>0.275</v>
      </c>
      <c r="K145" s="59" t="str">
        <f t="shared" si="15"/>
        <v>#REF!</v>
      </c>
      <c r="L145" s="31" t="str">
        <f t="shared" si="16"/>
        <v>#REF!</v>
      </c>
      <c r="M145" s="59"/>
      <c r="N145" s="59">
        <f t="shared" si="6"/>
        <v>17.99869289</v>
      </c>
      <c r="O145" s="32">
        <f>VLOOKUP(A145,Static!$A$2:$L$68,10,0)</f>
        <v>4758.912</v>
      </c>
      <c r="P145" s="32">
        <v>264.384</v>
      </c>
      <c r="Q145" s="60">
        <v>18980.507333333335</v>
      </c>
      <c r="R145" s="61">
        <v>251.79036666666664</v>
      </c>
      <c r="S145" s="35">
        <f>VLOOKUP(A145,Static!$A$3:$M$69,13,0)</f>
        <v>4758.912</v>
      </c>
      <c r="T145" s="36">
        <v>1189.728</v>
      </c>
      <c r="U145" s="62">
        <v>25.12739411573111</v>
      </c>
      <c r="V145" s="62" t="str">
        <f t="shared" si="8"/>
        <v>#REF!</v>
      </c>
      <c r="W145" s="60" t="str">
        <f t="shared" si="9"/>
        <v>#REF!</v>
      </c>
      <c r="X145" s="63">
        <v>11449.052266666667</v>
      </c>
      <c r="Y145" s="63">
        <v>3068.8181333333337</v>
      </c>
      <c r="Z145" s="63">
        <v>14517.870400000002</v>
      </c>
      <c r="AA145" s="60">
        <v>4389.5884957841945</v>
      </c>
      <c r="AB145" s="64">
        <v>18907.458895784195</v>
      </c>
      <c r="AC145" s="62">
        <v>25.030688751243193</v>
      </c>
      <c r="AD145" s="65">
        <v>16399.43673740428</v>
      </c>
      <c r="AE145" s="66">
        <v>4236.521157162772</v>
      </c>
      <c r="AF145" s="41">
        <f>VLOOKUP(B145,'Check Dimensoins'!$B$2:$C$141,2,0)</f>
        <v>59</v>
      </c>
      <c r="AG145" s="67">
        <v>62.0</v>
      </c>
      <c r="AH145" s="67">
        <v>65.0</v>
      </c>
      <c r="AI145" s="67">
        <v>93.0</v>
      </c>
      <c r="AJ145" s="67">
        <v>59.0</v>
      </c>
      <c r="AK145" s="67"/>
      <c r="AL145" s="67"/>
      <c r="AM145" s="67"/>
      <c r="AN145" s="67"/>
      <c r="AO145" s="67"/>
    </row>
    <row r="146">
      <c r="A146" s="55">
        <v>50.0</v>
      </c>
      <c r="B146" s="55">
        <v>1811098.0</v>
      </c>
      <c r="C146" s="56" t="s">
        <v>45</v>
      </c>
      <c r="D146" s="56" t="s">
        <v>43</v>
      </c>
      <c r="E146" s="56" t="s">
        <v>36</v>
      </c>
      <c r="F146" s="55">
        <v>11.035943675926719</v>
      </c>
      <c r="G146" s="57">
        <f t="shared" si="3"/>
        <v>2.039682427</v>
      </c>
      <c r="H146" s="57">
        <f t="shared" si="4"/>
        <v>17.06589744</v>
      </c>
      <c r="I146" s="57">
        <f t="shared" si="5"/>
        <v>10.57263115</v>
      </c>
      <c r="J146" s="58">
        <v>0.275</v>
      </c>
      <c r="K146" s="59" t="str">
        <f t="shared" si="15"/>
        <v>#REF!</v>
      </c>
      <c r="L146" s="31" t="str">
        <f t="shared" si="16"/>
        <v>#REF!</v>
      </c>
      <c r="M146" s="59"/>
      <c r="N146" s="59">
        <f t="shared" si="6"/>
        <v>6.343578687</v>
      </c>
      <c r="O146" s="32">
        <f>VLOOKUP(A146,Static!$A$2:$L$68,10,0)</f>
        <v>4758.912</v>
      </c>
      <c r="P146" s="32">
        <v>264.384</v>
      </c>
      <c r="Q146" s="60">
        <v>5140.450333333333</v>
      </c>
      <c r="R146" s="61">
        <v>88.74266666666665</v>
      </c>
      <c r="S146" s="35">
        <f>VLOOKUP(A146,Static!$A$3:$M$69,13,0)</f>
        <v>4758.912</v>
      </c>
      <c r="T146" s="36">
        <v>1189.728</v>
      </c>
      <c r="U146" s="62">
        <v>19.308451152145285</v>
      </c>
      <c r="V146" s="62" t="str">
        <f t="shared" si="8"/>
        <v>#REF!</v>
      </c>
      <c r="W146" s="60" t="str">
        <f t="shared" si="9"/>
        <v>#REF!</v>
      </c>
      <c r="X146" s="63">
        <v>4064.4032000000007</v>
      </c>
      <c r="Y146" s="63">
        <v>928.169</v>
      </c>
      <c r="Z146" s="63">
        <v>4992.5722000000005</v>
      </c>
      <c r="AA146" s="60">
        <v>1509.5421635319174</v>
      </c>
      <c r="AB146" s="64">
        <v>6502.114363531918</v>
      </c>
      <c r="AC146" s="62">
        <v>24.42310487075709</v>
      </c>
      <c r="AD146" s="65">
        <v>808.5960292347803</v>
      </c>
      <c r="AE146" s="66">
        <v>208.88730755231822</v>
      </c>
      <c r="AF146" s="41">
        <f>VLOOKUP(B146,'Check Dimensoins'!$B$2:$C$141,2,0)</f>
        <v>65</v>
      </c>
      <c r="AG146" s="67">
        <v>62.0</v>
      </c>
      <c r="AH146" s="67">
        <v>65.0</v>
      </c>
      <c r="AI146" s="67">
        <v>94.0</v>
      </c>
      <c r="AJ146" s="67">
        <v>65.0</v>
      </c>
      <c r="AK146" s="67"/>
      <c r="AL146" s="67"/>
      <c r="AM146" s="67"/>
      <c r="AN146" s="67"/>
      <c r="AO146" s="67"/>
    </row>
    <row r="147">
      <c r="A147" s="55">
        <v>51.0</v>
      </c>
      <c r="B147" s="55">
        <v>1811095.0</v>
      </c>
      <c r="C147" s="56" t="s">
        <v>45</v>
      </c>
      <c r="D147" s="56" t="s">
        <v>43</v>
      </c>
      <c r="E147" s="56" t="s">
        <v>37</v>
      </c>
      <c r="F147" s="55">
        <v>49.50733877279762</v>
      </c>
      <c r="G147" s="57">
        <f t="shared" si="3"/>
        <v>2.190321113</v>
      </c>
      <c r="H147" s="57">
        <f t="shared" si="4"/>
        <v>18.32628205</v>
      </c>
      <c r="I147" s="57">
        <f t="shared" si="5"/>
        <v>11.35346214</v>
      </c>
      <c r="J147" s="58">
        <v>0.255</v>
      </c>
      <c r="K147" s="59" t="str">
        <f t="shared" si="15"/>
        <v>#REF!</v>
      </c>
      <c r="L147" s="31" t="str">
        <f t="shared" si="16"/>
        <v>#REF!</v>
      </c>
      <c r="M147" s="59"/>
      <c r="N147" s="59">
        <f t="shared" si="6"/>
        <v>5.676731069</v>
      </c>
      <c r="O147" s="32">
        <f>VLOOKUP(A147,Static!$A$2:$L$68,11,0)</f>
        <v>3965.76</v>
      </c>
      <c r="P147" s="32">
        <v>220.32000000000005</v>
      </c>
      <c r="Q147" s="60">
        <v>6273.043333333334</v>
      </c>
      <c r="R147" s="61">
        <v>95.29666666666667</v>
      </c>
      <c r="S147" s="35">
        <f>VLOOKUP(A147,Static!$A$3:$M$69,13,0)</f>
        <v>3965.76</v>
      </c>
      <c r="T147" s="36">
        <v>991.4400000000003</v>
      </c>
      <c r="U147" s="62">
        <v>21.94215723996409</v>
      </c>
      <c r="V147" s="62" t="str">
        <f t="shared" si="8"/>
        <v>#REF!</v>
      </c>
      <c r="W147" s="60" t="str">
        <f t="shared" si="9"/>
        <v>#REF!</v>
      </c>
      <c r="X147" s="63">
        <v>3859.328</v>
      </c>
      <c r="Y147" s="63">
        <v>954.7816666666668</v>
      </c>
      <c r="Z147" s="63">
        <v>4814.109666666667</v>
      </c>
      <c r="AA147" s="60">
        <v>1455.5826597159512</v>
      </c>
      <c r="AB147" s="64">
        <v>6269.692326382618</v>
      </c>
      <c r="AC147" s="62">
        <v>21.930435924245756</v>
      </c>
      <c r="AD147" s="65">
        <v>3257.1525622102968</v>
      </c>
      <c r="AE147" s="66">
        <v>841.4310785709935</v>
      </c>
      <c r="AF147" s="41">
        <f>VLOOKUP(B147,'Check Dimensoins'!$B$2:$C$141,2,0)</f>
        <v>51</v>
      </c>
      <c r="AG147" s="67">
        <v>62.0</v>
      </c>
      <c r="AH147" s="67">
        <v>65.0</v>
      </c>
      <c r="AI147" s="67">
        <v>93.0</v>
      </c>
      <c r="AJ147" s="67">
        <v>51.0</v>
      </c>
      <c r="AK147" s="67"/>
      <c r="AL147" s="67"/>
      <c r="AM147" s="67"/>
      <c r="AN147" s="67"/>
      <c r="AO147" s="67"/>
    </row>
    <row r="148">
      <c r="A148" s="55">
        <v>51.0</v>
      </c>
      <c r="B148" s="55">
        <v>1811096.0</v>
      </c>
      <c r="C148" s="56" t="s">
        <v>45</v>
      </c>
      <c r="D148" s="56" t="s">
        <v>43</v>
      </c>
      <c r="E148" s="56" t="s">
        <v>37</v>
      </c>
      <c r="F148" s="55">
        <v>304.33193180022084</v>
      </c>
      <c r="G148" s="57">
        <f t="shared" si="3"/>
        <v>10.47354417</v>
      </c>
      <c r="H148" s="57">
        <f t="shared" si="4"/>
        <v>87.6315</v>
      </c>
      <c r="I148" s="57">
        <f t="shared" si="5"/>
        <v>54.28929417</v>
      </c>
      <c r="J148" s="58">
        <v>0.255</v>
      </c>
      <c r="K148" s="59" t="str">
        <f t="shared" si="15"/>
        <v>#REF!</v>
      </c>
      <c r="L148" s="31" t="str">
        <f t="shared" si="16"/>
        <v>#REF!</v>
      </c>
      <c r="M148" s="59"/>
      <c r="N148" s="59">
        <f t="shared" si="6"/>
        <v>27.14464709</v>
      </c>
      <c r="O148" s="32">
        <f>VLOOKUP(A148,Static!$A$2:$L$68,11,0)</f>
        <v>3965.76</v>
      </c>
      <c r="P148" s="32">
        <v>220.32000000000005</v>
      </c>
      <c r="Q148" s="60">
        <v>31757.20166666667</v>
      </c>
      <c r="R148" s="61">
        <v>455.68379999999996</v>
      </c>
      <c r="S148" s="35">
        <f>VLOOKUP(A148,Static!$A$3:$M$69,13,0)</f>
        <v>3965.76</v>
      </c>
      <c r="T148" s="36">
        <v>991.4400000000003</v>
      </c>
      <c r="U148" s="62">
        <v>23.230437177904705</v>
      </c>
      <c r="V148" s="62" t="str">
        <f t="shared" si="8"/>
        <v>#REF!</v>
      </c>
      <c r="W148" s="60" t="str">
        <f t="shared" si="9"/>
        <v>#REF!</v>
      </c>
      <c r="X148" s="63">
        <v>20720.911200000002</v>
      </c>
      <c r="Y148" s="63">
        <v>5494.1810000000005</v>
      </c>
      <c r="Z148" s="63">
        <v>26215.092200000003</v>
      </c>
      <c r="AA148" s="60">
        <v>7926.332441777547</v>
      </c>
      <c r="AB148" s="64">
        <v>34141.42464177755</v>
      </c>
      <c r="AC148" s="62">
        <v>24.974499599486567</v>
      </c>
      <c r="AD148" s="65">
        <v>22801.61312656677</v>
      </c>
      <c r="AE148" s="66">
        <v>5890.416724363083</v>
      </c>
      <c r="AF148" s="41">
        <f>VLOOKUP(B148,'Check Dimensoins'!$B$2:$C$141,2,0)</f>
        <v>55</v>
      </c>
      <c r="AG148" s="67">
        <v>62.0</v>
      </c>
      <c r="AH148" s="67">
        <v>65.0</v>
      </c>
      <c r="AI148" s="67">
        <v>93.0</v>
      </c>
      <c r="AJ148" s="67">
        <v>55.0</v>
      </c>
      <c r="AK148" s="67"/>
      <c r="AL148" s="67"/>
      <c r="AM148" s="67"/>
      <c r="AN148" s="67"/>
      <c r="AO148" s="67"/>
    </row>
    <row r="149">
      <c r="A149" s="55">
        <v>51.0</v>
      </c>
      <c r="B149" s="55">
        <v>1811097.0</v>
      </c>
      <c r="C149" s="56" t="s">
        <v>45</v>
      </c>
      <c r="D149" s="56" t="s">
        <v>43</v>
      </c>
      <c r="E149" s="56" t="s">
        <v>37</v>
      </c>
      <c r="F149" s="55">
        <v>218.39107052923552</v>
      </c>
      <c r="G149" s="57">
        <f t="shared" si="3"/>
        <v>5.787209305</v>
      </c>
      <c r="H149" s="57">
        <f t="shared" si="4"/>
        <v>48.42122436</v>
      </c>
      <c r="I149" s="57">
        <f t="shared" si="5"/>
        <v>29.99782148</v>
      </c>
      <c r="J149" s="58">
        <v>0.255</v>
      </c>
      <c r="K149" s="59" t="str">
        <f t="shared" si="15"/>
        <v>#REF!</v>
      </c>
      <c r="L149" s="31" t="str">
        <f t="shared" si="16"/>
        <v>#REF!</v>
      </c>
      <c r="M149" s="59"/>
      <c r="N149" s="59">
        <f t="shared" si="6"/>
        <v>14.99891074</v>
      </c>
      <c r="O149" s="32">
        <f>VLOOKUP(A149,Static!$A$2:$L$68,11,0)</f>
        <v>3965.76</v>
      </c>
      <c r="P149" s="32">
        <v>220.32000000000005</v>
      </c>
      <c r="Q149" s="60">
        <v>18980.507333333335</v>
      </c>
      <c r="R149" s="61">
        <v>251.79036666666664</v>
      </c>
      <c r="S149" s="35">
        <f>VLOOKUP(A149,Static!$A$3:$M$69,13,0)</f>
        <v>3965.76</v>
      </c>
      <c r="T149" s="36">
        <v>991.4400000000003</v>
      </c>
      <c r="U149" s="62">
        <v>25.12739411573111</v>
      </c>
      <c r="V149" s="62" t="str">
        <f t="shared" si="8"/>
        <v>#REF!</v>
      </c>
      <c r="W149" s="60" t="str">
        <f t="shared" si="9"/>
        <v>#REF!</v>
      </c>
      <c r="X149" s="63">
        <v>11449.052266666667</v>
      </c>
      <c r="Y149" s="63">
        <v>3068.8181333333337</v>
      </c>
      <c r="Z149" s="63">
        <v>14517.870400000002</v>
      </c>
      <c r="AA149" s="60">
        <v>4389.5884957841945</v>
      </c>
      <c r="AB149" s="64">
        <v>18907.458895784195</v>
      </c>
      <c r="AC149" s="62">
        <v>25.030688751243193</v>
      </c>
      <c r="AD149" s="65">
        <v>16399.43673740428</v>
      </c>
      <c r="AE149" s="66">
        <v>4236.521157162772</v>
      </c>
      <c r="AF149" s="41">
        <f>VLOOKUP(B149,'Check Dimensoins'!$B$2:$C$141,2,0)</f>
        <v>59</v>
      </c>
      <c r="AG149" s="67">
        <v>62.0</v>
      </c>
      <c r="AH149" s="67">
        <v>65.0</v>
      </c>
      <c r="AI149" s="67">
        <v>93.0</v>
      </c>
      <c r="AJ149" s="67">
        <v>59.0</v>
      </c>
      <c r="AK149" s="67"/>
      <c r="AL149" s="67"/>
      <c r="AM149" s="67"/>
      <c r="AN149" s="67"/>
      <c r="AO149" s="67"/>
    </row>
    <row r="150">
      <c r="A150" s="55">
        <v>51.0</v>
      </c>
      <c r="B150" s="55">
        <v>1811098.0</v>
      </c>
      <c r="C150" s="56" t="s">
        <v>45</v>
      </c>
      <c r="D150" s="56" t="s">
        <v>43</v>
      </c>
      <c r="E150" s="56" t="s">
        <v>37</v>
      </c>
      <c r="F150" s="55">
        <v>11.035943675926719</v>
      </c>
      <c r="G150" s="57">
        <f t="shared" si="3"/>
        <v>2.039682427</v>
      </c>
      <c r="H150" s="57">
        <f t="shared" si="4"/>
        <v>17.06589744</v>
      </c>
      <c r="I150" s="57">
        <f t="shared" si="5"/>
        <v>10.57263115</v>
      </c>
      <c r="J150" s="58">
        <v>0.255</v>
      </c>
      <c r="K150" s="59" t="str">
        <f t="shared" si="15"/>
        <v>#REF!</v>
      </c>
      <c r="L150" s="31" t="str">
        <f t="shared" si="16"/>
        <v>#REF!</v>
      </c>
      <c r="M150" s="59"/>
      <c r="N150" s="59">
        <f t="shared" si="6"/>
        <v>5.286315573</v>
      </c>
      <c r="O150" s="32">
        <f>VLOOKUP(A150,Static!$A$2:$L$68,11,0)</f>
        <v>3965.76</v>
      </c>
      <c r="P150" s="32">
        <v>220.32000000000005</v>
      </c>
      <c r="Q150" s="60">
        <v>5140.450333333333</v>
      </c>
      <c r="R150" s="61">
        <v>88.74266666666665</v>
      </c>
      <c r="S150" s="35">
        <f>VLOOKUP(A150,Static!$A$3:$M$69,13,0)</f>
        <v>3965.76</v>
      </c>
      <c r="T150" s="36">
        <v>991.4400000000003</v>
      </c>
      <c r="U150" s="62">
        <v>19.308451152145285</v>
      </c>
      <c r="V150" s="62" t="str">
        <f t="shared" si="8"/>
        <v>#REF!</v>
      </c>
      <c r="W150" s="60" t="str">
        <f t="shared" si="9"/>
        <v>#REF!</v>
      </c>
      <c r="X150" s="63">
        <v>4064.4032000000007</v>
      </c>
      <c r="Y150" s="63">
        <v>928.169</v>
      </c>
      <c r="Z150" s="63">
        <v>4992.5722000000005</v>
      </c>
      <c r="AA150" s="60">
        <v>1509.5421635319174</v>
      </c>
      <c r="AB150" s="64">
        <v>6502.114363531918</v>
      </c>
      <c r="AC150" s="62">
        <v>24.42310487075709</v>
      </c>
      <c r="AD150" s="65">
        <v>808.5960292347803</v>
      </c>
      <c r="AE150" s="66">
        <v>208.88730755231822</v>
      </c>
      <c r="AF150" s="41">
        <f>VLOOKUP(B150,'Check Dimensoins'!$B$2:$C$141,2,0)</f>
        <v>65</v>
      </c>
      <c r="AG150" s="67">
        <v>62.0</v>
      </c>
      <c r="AH150" s="67">
        <v>65.0</v>
      </c>
      <c r="AI150" s="67">
        <v>94.0</v>
      </c>
      <c r="AJ150" s="67">
        <v>65.0</v>
      </c>
      <c r="AK150" s="67"/>
      <c r="AL150" s="67"/>
      <c r="AM150" s="67"/>
      <c r="AN150" s="67"/>
      <c r="AO150" s="67"/>
    </row>
    <row r="151">
      <c r="A151" s="55">
        <v>52.0</v>
      </c>
      <c r="B151" s="55">
        <v>1811095.0</v>
      </c>
      <c r="C151" s="56" t="s">
        <v>45</v>
      </c>
      <c r="D151" s="56" t="s">
        <v>43</v>
      </c>
      <c r="E151" s="56" t="s">
        <v>38</v>
      </c>
      <c r="F151" s="55">
        <v>49.50733877279762</v>
      </c>
      <c r="G151" s="57">
        <f t="shared" si="3"/>
        <v>2.190321113</v>
      </c>
      <c r="H151" s="57">
        <f t="shared" si="4"/>
        <v>18.32628205</v>
      </c>
      <c r="I151" s="57">
        <f t="shared" si="5"/>
        <v>11.35346214</v>
      </c>
      <c r="J151" s="58">
        <v>0.245</v>
      </c>
      <c r="K151" s="59" t="str">
        <f t="shared" si="15"/>
        <v>#REF!</v>
      </c>
      <c r="L151" s="31" t="str">
        <f t="shared" si="16"/>
        <v>#REF!</v>
      </c>
      <c r="M151" s="59"/>
      <c r="N151" s="59">
        <f t="shared" si="6"/>
        <v>4.541384855</v>
      </c>
      <c r="O151" s="32">
        <f>VLOOKUP(A151,Static!$A$2:$L$68,12,0)</f>
        <v>3172.608</v>
      </c>
      <c r="P151" s="32">
        <v>176.25600000000003</v>
      </c>
      <c r="Q151" s="60">
        <v>6273.043333333334</v>
      </c>
      <c r="R151" s="61">
        <v>95.29666666666667</v>
      </c>
      <c r="S151" s="35">
        <f>VLOOKUP(A151,Static!$A$3:$M$69,13,0)</f>
        <v>3172.608</v>
      </c>
      <c r="T151" s="36">
        <v>793.1520000000002</v>
      </c>
      <c r="U151" s="62">
        <v>21.94215723996409</v>
      </c>
      <c r="V151" s="62" t="str">
        <f t="shared" si="8"/>
        <v>#REF!</v>
      </c>
      <c r="W151" s="60" t="str">
        <f t="shared" si="9"/>
        <v>#REF!</v>
      </c>
      <c r="X151" s="63">
        <v>3859.328</v>
      </c>
      <c r="Y151" s="63">
        <v>954.7816666666668</v>
      </c>
      <c r="Z151" s="63">
        <v>4814.109666666667</v>
      </c>
      <c r="AA151" s="60">
        <v>1455.5826597159512</v>
      </c>
      <c r="AB151" s="64">
        <v>6269.692326382618</v>
      </c>
      <c r="AC151" s="62">
        <v>21.930435924245756</v>
      </c>
      <c r="AD151" s="65">
        <v>3257.1525622102968</v>
      </c>
      <c r="AE151" s="66">
        <v>841.4310785709935</v>
      </c>
      <c r="AF151" s="41">
        <f>VLOOKUP(B151,'Check Dimensoins'!$B$2:$C$141,2,0)</f>
        <v>51</v>
      </c>
      <c r="AG151" s="67">
        <v>62.0</v>
      </c>
      <c r="AH151" s="67">
        <v>65.0</v>
      </c>
      <c r="AI151" s="67">
        <v>93.0</v>
      </c>
      <c r="AJ151" s="67">
        <v>51.0</v>
      </c>
      <c r="AK151" s="67"/>
      <c r="AL151" s="67"/>
      <c r="AM151" s="67"/>
      <c r="AN151" s="67"/>
      <c r="AO151" s="67"/>
    </row>
    <row r="152">
      <c r="A152" s="55">
        <v>52.0</v>
      </c>
      <c r="B152" s="55">
        <v>1811096.0</v>
      </c>
      <c r="C152" s="56" t="s">
        <v>45</v>
      </c>
      <c r="D152" s="56" t="s">
        <v>43</v>
      </c>
      <c r="E152" s="56" t="s">
        <v>38</v>
      </c>
      <c r="F152" s="55">
        <v>304.33193180022084</v>
      </c>
      <c r="G152" s="57">
        <f t="shared" si="3"/>
        <v>10.47354417</v>
      </c>
      <c r="H152" s="57">
        <f t="shared" si="4"/>
        <v>87.6315</v>
      </c>
      <c r="I152" s="57">
        <f t="shared" si="5"/>
        <v>54.28929417</v>
      </c>
      <c r="J152" s="58">
        <v>0.245</v>
      </c>
      <c r="K152" s="59" t="str">
        <f t="shared" si="15"/>
        <v>#REF!</v>
      </c>
      <c r="L152" s="31" t="str">
        <f t="shared" si="16"/>
        <v>#REF!</v>
      </c>
      <c r="M152" s="59"/>
      <c r="N152" s="59">
        <f t="shared" si="6"/>
        <v>21.71571767</v>
      </c>
      <c r="O152" s="32">
        <f>VLOOKUP(A152,Static!$A$2:$L$68,12,0)</f>
        <v>3172.608</v>
      </c>
      <c r="P152" s="32">
        <v>176.25600000000003</v>
      </c>
      <c r="Q152" s="60">
        <v>31757.20166666667</v>
      </c>
      <c r="R152" s="61">
        <v>455.68379999999996</v>
      </c>
      <c r="S152" s="35">
        <f>VLOOKUP(A152,Static!$A$3:$M$69,13,0)</f>
        <v>3172.608</v>
      </c>
      <c r="T152" s="36">
        <v>793.1520000000002</v>
      </c>
      <c r="U152" s="62">
        <v>23.230437177904705</v>
      </c>
      <c r="V152" s="62" t="str">
        <f t="shared" si="8"/>
        <v>#REF!</v>
      </c>
      <c r="W152" s="60" t="str">
        <f t="shared" si="9"/>
        <v>#REF!</v>
      </c>
      <c r="X152" s="63">
        <v>20720.911200000002</v>
      </c>
      <c r="Y152" s="63">
        <v>5494.1810000000005</v>
      </c>
      <c r="Z152" s="63">
        <v>26215.092200000003</v>
      </c>
      <c r="AA152" s="60">
        <v>7926.332441777547</v>
      </c>
      <c r="AB152" s="64">
        <v>34141.42464177755</v>
      </c>
      <c r="AC152" s="62">
        <v>24.974499599486567</v>
      </c>
      <c r="AD152" s="65">
        <v>22801.61312656677</v>
      </c>
      <c r="AE152" s="66">
        <v>5890.416724363083</v>
      </c>
      <c r="AF152" s="41">
        <f>VLOOKUP(B152,'Check Dimensoins'!$B$2:$C$141,2,0)</f>
        <v>55</v>
      </c>
      <c r="AG152" s="67">
        <v>62.0</v>
      </c>
      <c r="AH152" s="67">
        <v>65.0</v>
      </c>
      <c r="AI152" s="67">
        <v>93.0</v>
      </c>
      <c r="AJ152" s="67">
        <v>55.0</v>
      </c>
      <c r="AK152" s="67"/>
      <c r="AL152" s="67"/>
      <c r="AM152" s="67"/>
      <c r="AN152" s="67"/>
      <c r="AO152" s="67"/>
    </row>
    <row r="153">
      <c r="A153" s="55">
        <v>52.0</v>
      </c>
      <c r="B153" s="55">
        <v>1811097.0</v>
      </c>
      <c r="C153" s="56" t="s">
        <v>45</v>
      </c>
      <c r="D153" s="56" t="s">
        <v>43</v>
      </c>
      <c r="E153" s="56" t="s">
        <v>38</v>
      </c>
      <c r="F153" s="55">
        <v>218.39107052923552</v>
      </c>
      <c r="G153" s="57">
        <f t="shared" si="3"/>
        <v>5.787209305</v>
      </c>
      <c r="H153" s="57">
        <f t="shared" si="4"/>
        <v>48.42122436</v>
      </c>
      <c r="I153" s="57">
        <f t="shared" si="5"/>
        <v>29.99782148</v>
      </c>
      <c r="J153" s="58">
        <v>0.245</v>
      </c>
      <c r="K153" s="59" t="str">
        <f t="shared" si="15"/>
        <v>#REF!</v>
      </c>
      <c r="L153" s="31" t="str">
        <f t="shared" si="16"/>
        <v>#REF!</v>
      </c>
      <c r="M153" s="59"/>
      <c r="N153" s="59">
        <f t="shared" si="6"/>
        <v>11.99912859</v>
      </c>
      <c r="O153" s="32">
        <f>VLOOKUP(A153,Static!$A$2:$L$68,12,0)</f>
        <v>3172.608</v>
      </c>
      <c r="P153" s="32">
        <v>176.25600000000003</v>
      </c>
      <c r="Q153" s="60">
        <v>18980.507333333335</v>
      </c>
      <c r="R153" s="61">
        <v>251.79036666666664</v>
      </c>
      <c r="S153" s="35">
        <f>VLOOKUP(A153,Static!$A$3:$M$69,13,0)</f>
        <v>3172.608</v>
      </c>
      <c r="T153" s="36">
        <v>793.1520000000002</v>
      </c>
      <c r="U153" s="62">
        <v>25.12739411573111</v>
      </c>
      <c r="V153" s="62" t="str">
        <f t="shared" si="8"/>
        <v>#REF!</v>
      </c>
      <c r="W153" s="60" t="str">
        <f t="shared" si="9"/>
        <v>#REF!</v>
      </c>
      <c r="X153" s="63">
        <v>11449.052266666667</v>
      </c>
      <c r="Y153" s="63">
        <v>3068.8181333333337</v>
      </c>
      <c r="Z153" s="63">
        <v>14517.870400000002</v>
      </c>
      <c r="AA153" s="60">
        <v>4389.5884957841945</v>
      </c>
      <c r="AB153" s="64">
        <v>18907.458895784195</v>
      </c>
      <c r="AC153" s="62">
        <v>25.030688751243193</v>
      </c>
      <c r="AD153" s="65">
        <v>16399.43673740428</v>
      </c>
      <c r="AE153" s="66">
        <v>4236.521157162772</v>
      </c>
      <c r="AF153" s="41">
        <f>VLOOKUP(B153,'Check Dimensoins'!$B$2:$C$141,2,0)</f>
        <v>59</v>
      </c>
      <c r="AG153" s="67">
        <v>62.0</v>
      </c>
      <c r="AH153" s="67">
        <v>65.0</v>
      </c>
      <c r="AI153" s="67">
        <v>93.0</v>
      </c>
      <c r="AJ153" s="67">
        <v>59.0</v>
      </c>
      <c r="AK153" s="67"/>
      <c r="AL153" s="67"/>
      <c r="AM153" s="67"/>
      <c r="AN153" s="67"/>
      <c r="AO153" s="67"/>
    </row>
    <row r="154">
      <c r="A154" s="55">
        <v>52.0</v>
      </c>
      <c r="B154" s="55">
        <v>1811098.0</v>
      </c>
      <c r="C154" s="56" t="s">
        <v>45</v>
      </c>
      <c r="D154" s="56" t="s">
        <v>43</v>
      </c>
      <c r="E154" s="56" t="s">
        <v>38</v>
      </c>
      <c r="F154" s="55">
        <v>11.035943675926719</v>
      </c>
      <c r="G154" s="57">
        <f t="shared" si="3"/>
        <v>2.039682427</v>
      </c>
      <c r="H154" s="57">
        <f t="shared" si="4"/>
        <v>17.06589744</v>
      </c>
      <c r="I154" s="57">
        <f t="shared" si="5"/>
        <v>10.57263115</v>
      </c>
      <c r="J154" s="58">
        <v>0.245</v>
      </c>
      <c r="K154" s="59" t="str">
        <f t="shared" si="15"/>
        <v>#REF!</v>
      </c>
      <c r="L154" s="31" t="str">
        <f t="shared" si="16"/>
        <v>#REF!</v>
      </c>
      <c r="M154" s="59"/>
      <c r="N154" s="59">
        <f t="shared" si="6"/>
        <v>4.229052458</v>
      </c>
      <c r="O154" s="32">
        <f>VLOOKUP(A154,Static!$A$2:$L$68,12,0)</f>
        <v>3172.608</v>
      </c>
      <c r="P154" s="32">
        <v>176.25600000000003</v>
      </c>
      <c r="Q154" s="60">
        <v>5140.450333333333</v>
      </c>
      <c r="R154" s="61">
        <v>88.74266666666665</v>
      </c>
      <c r="S154" s="35">
        <f>VLOOKUP(A154,Static!$A$3:$M$69,13,0)</f>
        <v>3172.608</v>
      </c>
      <c r="T154" s="36">
        <v>793.1520000000002</v>
      </c>
      <c r="U154" s="62">
        <v>19.308451152145285</v>
      </c>
      <c r="V154" s="62" t="str">
        <f t="shared" si="8"/>
        <v>#REF!</v>
      </c>
      <c r="W154" s="60" t="str">
        <f t="shared" si="9"/>
        <v>#REF!</v>
      </c>
      <c r="X154" s="63">
        <v>4064.4032000000007</v>
      </c>
      <c r="Y154" s="63">
        <v>928.169</v>
      </c>
      <c r="Z154" s="63">
        <v>4992.5722000000005</v>
      </c>
      <c r="AA154" s="60">
        <v>1509.5421635319174</v>
      </c>
      <c r="AB154" s="64">
        <v>6502.114363531918</v>
      </c>
      <c r="AC154" s="62">
        <v>24.42310487075709</v>
      </c>
      <c r="AD154" s="65">
        <v>808.5960292347803</v>
      </c>
      <c r="AE154" s="66">
        <v>208.88730755231822</v>
      </c>
      <c r="AF154" s="41">
        <f>VLOOKUP(B154,'Check Dimensoins'!$B$2:$C$141,2,0)</f>
        <v>65</v>
      </c>
      <c r="AG154" s="67">
        <v>62.0</v>
      </c>
      <c r="AH154" s="67">
        <v>65.0</v>
      </c>
      <c r="AI154" s="67">
        <v>94.0</v>
      </c>
      <c r="AJ154" s="67">
        <v>65.0</v>
      </c>
      <c r="AK154" s="67"/>
      <c r="AL154" s="67"/>
      <c r="AM154" s="67"/>
      <c r="AN154" s="67"/>
      <c r="AO154" s="67"/>
    </row>
    <row r="155">
      <c r="A155" s="55">
        <v>53.0</v>
      </c>
      <c r="B155" s="55">
        <v>1811099.0</v>
      </c>
      <c r="C155" s="56" t="s">
        <v>46</v>
      </c>
      <c r="D155" s="56" t="s">
        <v>47</v>
      </c>
      <c r="E155" s="56" t="s">
        <v>36</v>
      </c>
      <c r="F155" s="55">
        <v>2.12660471526308</v>
      </c>
      <c r="G155" s="57">
        <f t="shared" si="3"/>
        <v>5.436844501</v>
      </c>
      <c r="H155" s="57">
        <f t="shared" si="4"/>
        <v>45.48974359</v>
      </c>
      <c r="I155" s="57">
        <f t="shared" si="5"/>
        <v>28.1817163</v>
      </c>
      <c r="J155" s="58">
        <v>0.275</v>
      </c>
      <c r="K155" s="59" t="str">
        <f t="shared" si="15"/>
        <v>#REF!</v>
      </c>
      <c r="L155" s="31" t="str">
        <f t="shared" si="16"/>
        <v>#REF!</v>
      </c>
      <c r="M155" s="59"/>
      <c r="N155" s="59">
        <f t="shared" si="6"/>
        <v>16.90902978</v>
      </c>
      <c r="O155" s="32">
        <f>VLOOKUP(A155,Static!$A$2:$L$68,10,0)</f>
        <v>14805.504</v>
      </c>
      <c r="P155" s="32">
        <v>352.512</v>
      </c>
      <c r="Q155" s="60">
        <v>44672.92966666667</v>
      </c>
      <c r="R155" s="61">
        <v>236.54666666666665</v>
      </c>
      <c r="S155" s="35">
        <f>VLOOKUP(A155,Static!$A$3:$M$69,13,0)</f>
        <v>14805.504</v>
      </c>
      <c r="T155" s="36">
        <v>2467.5840000000003</v>
      </c>
      <c r="U155" s="62">
        <v>62.951538338688174</v>
      </c>
      <c r="V155" s="62" t="str">
        <f t="shared" si="8"/>
        <v>#REF!</v>
      </c>
      <c r="W155" s="60" t="str">
        <f t="shared" si="9"/>
        <v>#REF!</v>
      </c>
      <c r="X155" s="63">
        <v>12156.1176</v>
      </c>
      <c r="Y155" s="63">
        <v>3258.3408000000004</v>
      </c>
      <c r="Z155" s="63">
        <v>15414.458400000001</v>
      </c>
      <c r="AA155" s="60">
        <v>4660.678694403005</v>
      </c>
      <c r="AB155" s="64">
        <v>20075.137094403006</v>
      </c>
      <c r="AC155" s="62">
        <v>28.289184790038618</v>
      </c>
      <c r="AD155" s="65">
        <v>180.47974129633417</v>
      </c>
      <c r="AE155" s="66">
        <v>46.62393316821966</v>
      </c>
      <c r="AF155" s="41">
        <f>VLOOKUP(B155,'Check Dimensoins'!$B$2:$C$141,2,0)</f>
        <v>53</v>
      </c>
      <c r="AG155" s="67">
        <v>67.0</v>
      </c>
      <c r="AH155" s="67">
        <v>70.0</v>
      </c>
      <c r="AI155" s="67">
        <v>95.0</v>
      </c>
      <c r="AJ155" s="67">
        <v>53.0</v>
      </c>
      <c r="AK155" s="67"/>
      <c r="AL155" s="67"/>
      <c r="AM155" s="67"/>
      <c r="AN155" s="67"/>
      <c r="AO155" s="67"/>
    </row>
    <row r="156">
      <c r="A156" s="55">
        <v>53.0</v>
      </c>
      <c r="B156" s="55">
        <v>1811100.0</v>
      </c>
      <c r="C156" s="56" t="s">
        <v>46</v>
      </c>
      <c r="D156" s="56" t="s">
        <v>47</v>
      </c>
      <c r="E156" s="56" t="s">
        <v>36</v>
      </c>
      <c r="F156" s="55">
        <v>18.60271066766986</v>
      </c>
      <c r="G156" s="57">
        <f t="shared" si="3"/>
        <v>7.355842832</v>
      </c>
      <c r="H156" s="57">
        <f t="shared" si="4"/>
        <v>61.54588462</v>
      </c>
      <c r="I156" s="57">
        <f t="shared" si="5"/>
        <v>38.12878514</v>
      </c>
      <c r="J156" s="58">
        <v>0.275</v>
      </c>
      <c r="K156" s="59" t="str">
        <f t="shared" si="15"/>
        <v>#REF!</v>
      </c>
      <c r="L156" s="31" t="str">
        <f t="shared" si="16"/>
        <v>#REF!</v>
      </c>
      <c r="M156" s="59"/>
      <c r="N156" s="59">
        <f t="shared" si="6"/>
        <v>22.87727108</v>
      </c>
      <c r="O156" s="32">
        <f>VLOOKUP(A156,Static!$A$2:$L$68,10,0)</f>
        <v>14805.504</v>
      </c>
      <c r="P156" s="32">
        <v>352.512</v>
      </c>
      <c r="Q156" s="60">
        <v>53266.56666666667</v>
      </c>
      <c r="R156" s="61">
        <v>320.0386</v>
      </c>
      <c r="S156" s="35">
        <f>VLOOKUP(A156,Static!$A$3:$M$69,13,0)</f>
        <v>14805.504</v>
      </c>
      <c r="T156" s="36">
        <v>2467.5840000000003</v>
      </c>
      <c r="U156" s="62">
        <v>55.47931475210248</v>
      </c>
      <c r="V156" s="62" t="str">
        <f t="shared" si="8"/>
        <v>#REF!</v>
      </c>
      <c r="W156" s="60" t="str">
        <f t="shared" si="9"/>
        <v>#REF!</v>
      </c>
      <c r="X156" s="63">
        <v>16525.769333333334</v>
      </c>
      <c r="Y156" s="63">
        <v>4348.886666666667</v>
      </c>
      <c r="Z156" s="63">
        <v>20874.656000000003</v>
      </c>
      <c r="AA156" s="60">
        <v>6311.61095301226</v>
      </c>
      <c r="AB156" s="64">
        <v>27186.266953012266</v>
      </c>
      <c r="AC156" s="62">
        <v>28.31561250529599</v>
      </c>
      <c r="AD156" s="65">
        <v>1580.2414404416277</v>
      </c>
      <c r="AE156" s="66">
        <v>408.22903878075385</v>
      </c>
      <c r="AF156" s="41">
        <f>VLOOKUP(B156,'Check Dimensoins'!$B$2:$C$141,2,0)</f>
        <v>58</v>
      </c>
      <c r="AG156" s="67">
        <v>67.0</v>
      </c>
      <c r="AH156" s="67">
        <v>70.0</v>
      </c>
      <c r="AI156" s="67">
        <v>95.0</v>
      </c>
      <c r="AJ156" s="67">
        <v>58.0</v>
      </c>
      <c r="AK156" s="67"/>
      <c r="AL156" s="67"/>
      <c r="AM156" s="67"/>
      <c r="AN156" s="67"/>
      <c r="AO156" s="67"/>
    </row>
    <row r="157">
      <c r="A157" s="55">
        <v>53.0</v>
      </c>
      <c r="B157" s="55">
        <v>1811101.0</v>
      </c>
      <c r="C157" s="56" t="s">
        <v>46</v>
      </c>
      <c r="D157" s="56" t="s">
        <v>47</v>
      </c>
      <c r="E157" s="56" t="s">
        <v>36</v>
      </c>
      <c r="F157" s="55">
        <v>429.2948289767758</v>
      </c>
      <c r="G157" s="57">
        <f t="shared" si="3"/>
        <v>16.75344587</v>
      </c>
      <c r="H157" s="57">
        <f t="shared" si="4"/>
        <v>140.1750513</v>
      </c>
      <c r="I157" s="57">
        <f t="shared" si="5"/>
        <v>86.84097151</v>
      </c>
      <c r="J157" s="58">
        <v>0.275</v>
      </c>
      <c r="K157" s="59" t="str">
        <f t="shared" si="15"/>
        <v>#REF!</v>
      </c>
      <c r="L157" s="31" t="str">
        <f t="shared" si="16"/>
        <v>#REF!</v>
      </c>
      <c r="M157" s="59"/>
      <c r="N157" s="59">
        <f t="shared" si="6"/>
        <v>52.1045829</v>
      </c>
      <c r="O157" s="32">
        <f>VLOOKUP(A157,Static!$A$2:$L$68,10,0)</f>
        <v>14805.504</v>
      </c>
      <c r="P157" s="32">
        <v>352.512</v>
      </c>
      <c r="Q157" s="60">
        <v>57898.654</v>
      </c>
      <c r="R157" s="61">
        <v>728.9102666666666</v>
      </c>
      <c r="S157" s="35">
        <f>VLOOKUP(A157,Static!$A$3:$M$69,13,0)</f>
        <v>14805.504</v>
      </c>
      <c r="T157" s="36">
        <v>2467.5840000000003</v>
      </c>
      <c r="U157" s="62">
        <v>26.477266428954128</v>
      </c>
      <c r="V157" s="62" t="str">
        <f t="shared" si="8"/>
        <v>#REF!</v>
      </c>
      <c r="W157" s="60" t="str">
        <f t="shared" si="9"/>
        <v>#REF!</v>
      </c>
      <c r="X157" s="63">
        <v>32282.1048</v>
      </c>
      <c r="Y157" s="63">
        <v>7830.8076</v>
      </c>
      <c r="Z157" s="63">
        <v>40112.9124</v>
      </c>
      <c r="AA157" s="60">
        <v>12128.444045308403</v>
      </c>
      <c r="AB157" s="64">
        <v>52241.3564453084</v>
      </c>
      <c r="AC157" s="62">
        <v>23.890163547021157</v>
      </c>
      <c r="AD157" s="65">
        <v>30767.771022436955</v>
      </c>
      <c r="AE157" s="66">
        <v>7948.34084746288</v>
      </c>
      <c r="AF157" s="41">
        <f>VLOOKUP(B157,'Check Dimensoins'!$B$2:$C$141,2,0)</f>
        <v>63</v>
      </c>
      <c r="AG157" s="67">
        <v>67.0</v>
      </c>
      <c r="AH157" s="67">
        <v>70.0</v>
      </c>
      <c r="AI157" s="67">
        <v>95.0</v>
      </c>
      <c r="AJ157" s="67">
        <v>63.0</v>
      </c>
      <c r="AK157" s="67"/>
      <c r="AL157" s="67"/>
      <c r="AM157" s="67"/>
      <c r="AN157" s="67"/>
      <c r="AO157" s="67"/>
    </row>
    <row r="158">
      <c r="A158" s="55">
        <v>53.0</v>
      </c>
      <c r="B158" s="55">
        <v>1811102.0</v>
      </c>
      <c r="C158" s="56" t="s">
        <v>46</v>
      </c>
      <c r="D158" s="56" t="s">
        <v>47</v>
      </c>
      <c r="E158" s="56" t="s">
        <v>36</v>
      </c>
      <c r="F158" s="55">
        <v>432.18888224206853</v>
      </c>
      <c r="G158" s="57">
        <f t="shared" si="3"/>
        <v>14.48693967</v>
      </c>
      <c r="H158" s="57">
        <f t="shared" si="4"/>
        <v>121.2113333</v>
      </c>
      <c r="I158" s="57">
        <f t="shared" si="5"/>
        <v>75.09260634</v>
      </c>
      <c r="J158" s="58">
        <v>0.275</v>
      </c>
      <c r="K158" s="59" t="str">
        <f t="shared" si="15"/>
        <v>#REF!</v>
      </c>
      <c r="L158" s="31" t="str">
        <f t="shared" si="16"/>
        <v>#REF!</v>
      </c>
      <c r="M158" s="59"/>
      <c r="N158" s="59">
        <f t="shared" si="6"/>
        <v>45.0555638</v>
      </c>
      <c r="O158" s="32">
        <f>VLOOKUP(A158,Static!$A$2:$L$68,10,0)</f>
        <v>14805.504</v>
      </c>
      <c r="P158" s="32">
        <v>352.512</v>
      </c>
      <c r="Q158" s="60">
        <v>68948.39600000001</v>
      </c>
      <c r="R158" s="61">
        <v>630.2989333333334</v>
      </c>
      <c r="S158" s="35">
        <f>VLOOKUP(A158,Static!$A$3:$M$69,13,0)</f>
        <v>14805.504</v>
      </c>
      <c r="T158" s="36">
        <v>2467.5840000000003</v>
      </c>
      <c r="U158" s="62">
        <v>36.46333105011337</v>
      </c>
      <c r="V158" s="62" t="str">
        <f t="shared" si="8"/>
        <v>#REF!</v>
      </c>
      <c r="W158" s="60" t="str">
        <f t="shared" si="9"/>
        <v>#REF!</v>
      </c>
      <c r="X158" s="63">
        <v>29265.238933333338</v>
      </c>
      <c r="Y158" s="63">
        <v>6961.149066666668</v>
      </c>
      <c r="Z158" s="63">
        <v>36226.388000000006</v>
      </c>
      <c r="AA158" s="60">
        <v>10953.323843462233</v>
      </c>
      <c r="AB158" s="64">
        <v>47179.71184346223</v>
      </c>
      <c r="AC158" s="62">
        <v>24.95097132929848</v>
      </c>
      <c r="AD158" s="65">
        <v>32350.597228990224</v>
      </c>
      <c r="AE158" s="66">
        <v>8357.23761748914</v>
      </c>
      <c r="AF158" s="41">
        <f>VLOOKUP(B158,'Check Dimensoins'!$B$2:$C$141,2,0)</f>
        <v>68</v>
      </c>
      <c r="AG158" s="67">
        <v>67.0</v>
      </c>
      <c r="AH158" s="67">
        <v>70.0</v>
      </c>
      <c r="AI158" s="67">
        <v>95.0</v>
      </c>
      <c r="AJ158" s="67">
        <v>68.0</v>
      </c>
      <c r="AK158" s="67"/>
      <c r="AL158" s="67"/>
      <c r="AM158" s="67"/>
      <c r="AN158" s="67"/>
      <c r="AO158" s="67"/>
    </row>
    <row r="159">
      <c r="A159" s="55">
        <v>53.0</v>
      </c>
      <c r="B159" s="55">
        <v>1811103.0</v>
      </c>
      <c r="C159" s="56" t="s">
        <v>46</v>
      </c>
      <c r="D159" s="56" t="s">
        <v>47</v>
      </c>
      <c r="E159" s="56" t="s">
        <v>36</v>
      </c>
      <c r="F159" s="55">
        <v>139.69518923338106</v>
      </c>
      <c r="G159" s="57">
        <f t="shared" si="3"/>
        <v>3.945175221</v>
      </c>
      <c r="H159" s="57">
        <f t="shared" si="4"/>
        <v>33.00903846</v>
      </c>
      <c r="I159" s="57">
        <f t="shared" si="5"/>
        <v>20.44969445</v>
      </c>
      <c r="J159" s="58">
        <v>0.275</v>
      </c>
      <c r="K159" s="59" t="str">
        <f t="shared" si="15"/>
        <v>#REF!</v>
      </c>
      <c r="L159" s="31" t="str">
        <f t="shared" si="16"/>
        <v>#REF!</v>
      </c>
      <c r="M159" s="59"/>
      <c r="N159" s="59">
        <f t="shared" si="6"/>
        <v>12.26981667</v>
      </c>
      <c r="O159" s="32">
        <f>VLOOKUP(A159,Static!$A$2:$L$68,10,0)</f>
        <v>14805.504</v>
      </c>
      <c r="P159" s="32">
        <v>352.512</v>
      </c>
      <c r="Q159" s="60">
        <v>16115.021999999999</v>
      </c>
      <c r="R159" s="61">
        <v>171.64700000000002</v>
      </c>
      <c r="S159" s="35">
        <f>VLOOKUP(A159,Static!$A$3:$M$69,13,0)</f>
        <v>14805.504</v>
      </c>
      <c r="T159" s="36">
        <v>2467.5840000000003</v>
      </c>
      <c r="U159" s="62">
        <v>31.294890094204963</v>
      </c>
      <c r="V159" s="62" t="str">
        <f t="shared" si="8"/>
        <v>#REF!</v>
      </c>
      <c r="W159" s="60" t="str">
        <f t="shared" si="9"/>
        <v>#REF!</v>
      </c>
      <c r="X159" s="63">
        <v>7387.174666666667</v>
      </c>
      <c r="Y159" s="63">
        <v>1982.8732000000002</v>
      </c>
      <c r="Z159" s="63">
        <v>9370.047866666668</v>
      </c>
      <c r="AA159" s="60">
        <v>2833.1052135902264</v>
      </c>
      <c r="AB159" s="64">
        <v>12203.153080256894</v>
      </c>
      <c r="AC159" s="62">
        <v>23.69815780886916</v>
      </c>
      <c r="AD159" s="65">
        <v>9931.555918777512</v>
      </c>
      <c r="AE159" s="66">
        <v>2565.6519456841907</v>
      </c>
      <c r="AF159" s="41">
        <f>VLOOKUP(B159,'Check Dimensoins'!$B$2:$C$141,2,0)</f>
        <v>70</v>
      </c>
      <c r="AG159" s="67">
        <v>67.0</v>
      </c>
      <c r="AH159" s="67">
        <v>70.0</v>
      </c>
      <c r="AI159" s="67">
        <v>95.0</v>
      </c>
      <c r="AJ159" s="67">
        <v>70.0</v>
      </c>
      <c r="AK159" s="67"/>
      <c r="AL159" s="67"/>
      <c r="AM159" s="67"/>
      <c r="AN159" s="67"/>
      <c r="AO159" s="67"/>
    </row>
    <row r="160">
      <c r="A160" s="55">
        <v>53.0</v>
      </c>
      <c r="B160" s="55">
        <v>1811104.0</v>
      </c>
      <c r="C160" s="56" t="s">
        <v>46</v>
      </c>
      <c r="D160" s="56" t="s">
        <v>47</v>
      </c>
      <c r="E160" s="56" t="s">
        <v>36</v>
      </c>
      <c r="F160" s="55">
        <v>82.1245032409404</v>
      </c>
      <c r="G160" s="57">
        <f t="shared" si="3"/>
        <v>18.87139115</v>
      </c>
      <c r="H160" s="57">
        <f t="shared" si="4"/>
        <v>157.8957692</v>
      </c>
      <c r="I160" s="57">
        <f t="shared" si="5"/>
        <v>97.81927577</v>
      </c>
      <c r="J160" s="58">
        <v>0.275</v>
      </c>
      <c r="K160" s="59" t="str">
        <f t="shared" si="15"/>
        <v>#REF!</v>
      </c>
      <c r="L160" s="31" t="str">
        <f t="shared" si="16"/>
        <v>#REF!</v>
      </c>
      <c r="M160" s="59"/>
      <c r="N160" s="59">
        <f t="shared" si="6"/>
        <v>58.69156546</v>
      </c>
      <c r="O160" s="32">
        <f>VLOOKUP(A160,Static!$A$2:$L$68,10,0)</f>
        <v>14805.504</v>
      </c>
      <c r="P160" s="32">
        <v>352.512</v>
      </c>
      <c r="Q160" s="60">
        <v>16656.178000000004</v>
      </c>
      <c r="R160" s="61">
        <v>821.058</v>
      </c>
      <c r="S160" s="35">
        <f>VLOOKUP(A160,Static!$A$3:$M$69,13,0)</f>
        <v>14805.504</v>
      </c>
      <c r="T160" s="36">
        <v>2467.5840000000003</v>
      </c>
      <c r="U160" s="62">
        <v>20.286238000238722</v>
      </c>
      <c r="V160" s="62" t="str">
        <f t="shared" si="8"/>
        <v>#REF!</v>
      </c>
      <c r="W160" s="60" t="str">
        <f t="shared" si="9"/>
        <v>#REF!</v>
      </c>
      <c r="X160" s="63">
        <v>18770.611200000003</v>
      </c>
      <c r="Y160" s="63">
        <v>4784.6656</v>
      </c>
      <c r="Z160" s="63">
        <v>23555.276800000003</v>
      </c>
      <c r="AA160" s="60">
        <v>7122.117032832331</v>
      </c>
      <c r="AB160" s="64">
        <v>30677.393832832335</v>
      </c>
      <c r="AC160" s="62">
        <v>37.3632481905448</v>
      </c>
      <c r="AD160" s="65">
        <v>3068.438197116457</v>
      </c>
      <c r="AE160" s="66">
        <v>843.8205042070258</v>
      </c>
      <c r="AF160" s="41">
        <f>VLOOKUP(B160,'Check Dimensoins'!$B$2:$C$141,2,0)</f>
        <v>53</v>
      </c>
      <c r="AG160" s="67">
        <v>67.0</v>
      </c>
      <c r="AH160" s="67">
        <v>70.0</v>
      </c>
      <c r="AI160" s="67">
        <v>95.0</v>
      </c>
      <c r="AJ160" s="67">
        <v>53.0</v>
      </c>
      <c r="AK160" s="67"/>
      <c r="AL160" s="67"/>
      <c r="AM160" s="67"/>
      <c r="AN160" s="67"/>
      <c r="AO160" s="67"/>
    </row>
    <row r="161">
      <c r="A161" s="55">
        <v>54.0</v>
      </c>
      <c r="B161" s="55">
        <v>1811099.0</v>
      </c>
      <c r="C161" s="56" t="s">
        <v>46</v>
      </c>
      <c r="D161" s="56" t="s">
        <v>47</v>
      </c>
      <c r="E161" s="56" t="s">
        <v>37</v>
      </c>
      <c r="F161" s="55">
        <v>2.12660471526308</v>
      </c>
      <c r="G161" s="57">
        <f t="shared" si="3"/>
        <v>5.436844501</v>
      </c>
      <c r="H161" s="57">
        <f t="shared" si="4"/>
        <v>45.48974359</v>
      </c>
      <c r="I161" s="57">
        <f t="shared" si="5"/>
        <v>28.1817163</v>
      </c>
      <c r="J161" s="58">
        <v>0.255</v>
      </c>
      <c r="K161" s="59" t="str">
        <f t="shared" si="15"/>
        <v>#REF!</v>
      </c>
      <c r="L161" s="31" t="str">
        <f t="shared" si="16"/>
        <v>#REF!</v>
      </c>
      <c r="M161" s="59"/>
      <c r="N161" s="59">
        <f t="shared" si="6"/>
        <v>14.09085815</v>
      </c>
      <c r="O161" s="32">
        <f>VLOOKUP(A161,Static!$A$2:$L$68,11,0)</f>
        <v>9253.44</v>
      </c>
      <c r="P161" s="32">
        <v>264.38400000000007</v>
      </c>
      <c r="Q161" s="60">
        <v>44672.92966666667</v>
      </c>
      <c r="R161" s="61">
        <v>236.54666666666665</v>
      </c>
      <c r="S161" s="35">
        <f>VLOOKUP(A161,Static!$A$3:$M$69,13,0)</f>
        <v>9253.44</v>
      </c>
      <c r="T161" s="36">
        <v>1850.6880000000006</v>
      </c>
      <c r="U161" s="62">
        <v>62.951538338688174</v>
      </c>
      <c r="V161" s="62" t="str">
        <f t="shared" si="8"/>
        <v>#REF!</v>
      </c>
      <c r="W161" s="60" t="str">
        <f t="shared" si="9"/>
        <v>#REF!</v>
      </c>
      <c r="X161" s="63">
        <v>12156.1176</v>
      </c>
      <c r="Y161" s="63">
        <v>3258.3408000000004</v>
      </c>
      <c r="Z161" s="63">
        <v>15414.458400000001</v>
      </c>
      <c r="AA161" s="60">
        <v>4660.678694403005</v>
      </c>
      <c r="AB161" s="64">
        <v>20075.137094403006</v>
      </c>
      <c r="AC161" s="62">
        <v>28.289184790038618</v>
      </c>
      <c r="AD161" s="65">
        <v>180.47974129633417</v>
      </c>
      <c r="AE161" s="66">
        <v>46.62393316821966</v>
      </c>
      <c r="AF161" s="41">
        <f>VLOOKUP(B161,'Check Dimensoins'!$B$2:$C$141,2,0)</f>
        <v>53</v>
      </c>
      <c r="AG161" s="67">
        <v>67.0</v>
      </c>
      <c r="AH161" s="67">
        <v>70.0</v>
      </c>
      <c r="AI161" s="67">
        <v>95.0</v>
      </c>
      <c r="AJ161" s="67">
        <v>53.0</v>
      </c>
      <c r="AK161" s="67"/>
      <c r="AL161" s="67"/>
      <c r="AM161" s="67"/>
      <c r="AN161" s="67"/>
      <c r="AO161" s="67"/>
    </row>
    <row r="162">
      <c r="A162" s="55">
        <v>54.0</v>
      </c>
      <c r="B162" s="55">
        <v>1811100.0</v>
      </c>
      <c r="C162" s="56" t="s">
        <v>46</v>
      </c>
      <c r="D162" s="56" t="s">
        <v>47</v>
      </c>
      <c r="E162" s="56" t="s">
        <v>37</v>
      </c>
      <c r="F162" s="55">
        <v>18.60271066766986</v>
      </c>
      <c r="G162" s="57">
        <f t="shared" si="3"/>
        <v>7.355842832</v>
      </c>
      <c r="H162" s="57">
        <f t="shared" si="4"/>
        <v>61.54588462</v>
      </c>
      <c r="I162" s="57">
        <f t="shared" si="5"/>
        <v>38.12878514</v>
      </c>
      <c r="J162" s="58">
        <v>0.255</v>
      </c>
      <c r="K162" s="59" t="str">
        <f t="shared" si="15"/>
        <v>#REF!</v>
      </c>
      <c r="L162" s="31" t="str">
        <f t="shared" si="16"/>
        <v>#REF!</v>
      </c>
      <c r="M162" s="59"/>
      <c r="N162" s="59">
        <f t="shared" si="6"/>
        <v>19.06439257</v>
      </c>
      <c r="O162" s="32">
        <f>VLOOKUP(A162,Static!$A$2:$L$68,11,0)</f>
        <v>9253.44</v>
      </c>
      <c r="P162" s="32">
        <v>264.38400000000007</v>
      </c>
      <c r="Q162" s="60">
        <v>53266.56666666667</v>
      </c>
      <c r="R162" s="61">
        <v>320.0386</v>
      </c>
      <c r="S162" s="35">
        <f>VLOOKUP(A162,Static!$A$3:$M$69,13,0)</f>
        <v>9253.44</v>
      </c>
      <c r="T162" s="36">
        <v>1850.6880000000006</v>
      </c>
      <c r="U162" s="62">
        <v>55.47931475210248</v>
      </c>
      <c r="V162" s="62" t="str">
        <f t="shared" si="8"/>
        <v>#REF!</v>
      </c>
      <c r="W162" s="60" t="str">
        <f t="shared" si="9"/>
        <v>#REF!</v>
      </c>
      <c r="X162" s="63">
        <v>16525.769333333334</v>
      </c>
      <c r="Y162" s="63">
        <v>4348.886666666667</v>
      </c>
      <c r="Z162" s="63">
        <v>20874.656000000003</v>
      </c>
      <c r="AA162" s="60">
        <v>6311.61095301226</v>
      </c>
      <c r="AB162" s="64">
        <v>27186.266953012266</v>
      </c>
      <c r="AC162" s="62">
        <v>28.31561250529599</v>
      </c>
      <c r="AD162" s="65">
        <v>1580.2414404416277</v>
      </c>
      <c r="AE162" s="66">
        <v>408.22903878075385</v>
      </c>
      <c r="AF162" s="41">
        <f>VLOOKUP(B162,'Check Dimensoins'!$B$2:$C$141,2,0)</f>
        <v>58</v>
      </c>
      <c r="AG162" s="67">
        <v>67.0</v>
      </c>
      <c r="AH162" s="67">
        <v>70.0</v>
      </c>
      <c r="AI162" s="67">
        <v>95.0</v>
      </c>
      <c r="AJ162" s="67">
        <v>58.0</v>
      </c>
      <c r="AK162" s="67"/>
      <c r="AL162" s="67"/>
      <c r="AM162" s="67"/>
      <c r="AN162" s="67"/>
      <c r="AO162" s="67"/>
    </row>
    <row r="163">
      <c r="A163" s="55">
        <v>54.0</v>
      </c>
      <c r="B163" s="55">
        <v>1811101.0</v>
      </c>
      <c r="C163" s="56" t="s">
        <v>46</v>
      </c>
      <c r="D163" s="56" t="s">
        <v>47</v>
      </c>
      <c r="E163" s="56" t="s">
        <v>37</v>
      </c>
      <c r="F163" s="55">
        <v>429.2948289767758</v>
      </c>
      <c r="G163" s="57">
        <f t="shared" si="3"/>
        <v>16.75344587</v>
      </c>
      <c r="H163" s="57">
        <f t="shared" si="4"/>
        <v>140.1750513</v>
      </c>
      <c r="I163" s="57">
        <f t="shared" si="5"/>
        <v>86.84097151</v>
      </c>
      <c r="J163" s="58">
        <v>0.255</v>
      </c>
      <c r="K163" s="59" t="str">
        <f t="shared" si="15"/>
        <v>#REF!</v>
      </c>
      <c r="L163" s="31" t="str">
        <f t="shared" si="16"/>
        <v>#REF!</v>
      </c>
      <c r="M163" s="59"/>
      <c r="N163" s="59">
        <f t="shared" si="6"/>
        <v>43.42048575</v>
      </c>
      <c r="O163" s="32">
        <f>VLOOKUP(A163,Static!$A$2:$L$68,11,0)</f>
        <v>9253.44</v>
      </c>
      <c r="P163" s="32">
        <v>264.38400000000007</v>
      </c>
      <c r="Q163" s="60">
        <v>57898.654</v>
      </c>
      <c r="R163" s="61">
        <v>728.9102666666666</v>
      </c>
      <c r="S163" s="35">
        <f>VLOOKUP(A163,Static!$A$3:$M$69,13,0)</f>
        <v>9253.44</v>
      </c>
      <c r="T163" s="36">
        <v>1850.6880000000006</v>
      </c>
      <c r="U163" s="62">
        <v>26.477266428954128</v>
      </c>
      <c r="V163" s="62" t="str">
        <f t="shared" si="8"/>
        <v>#REF!</v>
      </c>
      <c r="W163" s="60" t="str">
        <f t="shared" si="9"/>
        <v>#REF!</v>
      </c>
      <c r="X163" s="63">
        <v>32282.1048</v>
      </c>
      <c r="Y163" s="63">
        <v>7830.8076</v>
      </c>
      <c r="Z163" s="63">
        <v>40112.9124</v>
      </c>
      <c r="AA163" s="60">
        <v>12128.444045308403</v>
      </c>
      <c r="AB163" s="64">
        <v>52241.3564453084</v>
      </c>
      <c r="AC163" s="62">
        <v>23.890163547021157</v>
      </c>
      <c r="AD163" s="65">
        <v>30767.771022436955</v>
      </c>
      <c r="AE163" s="66">
        <v>7948.34084746288</v>
      </c>
      <c r="AF163" s="41">
        <f>VLOOKUP(B163,'Check Dimensoins'!$B$2:$C$141,2,0)</f>
        <v>63</v>
      </c>
      <c r="AG163" s="67">
        <v>67.0</v>
      </c>
      <c r="AH163" s="67">
        <v>70.0</v>
      </c>
      <c r="AI163" s="67">
        <v>95.0</v>
      </c>
      <c r="AJ163" s="67">
        <v>63.0</v>
      </c>
      <c r="AK163" s="67"/>
      <c r="AL163" s="67"/>
      <c r="AM163" s="67"/>
      <c r="AN163" s="67"/>
      <c r="AO163" s="67"/>
    </row>
    <row r="164">
      <c r="A164" s="55">
        <v>54.0</v>
      </c>
      <c r="B164" s="55">
        <v>1811102.0</v>
      </c>
      <c r="C164" s="56" t="s">
        <v>46</v>
      </c>
      <c r="D164" s="56" t="s">
        <v>47</v>
      </c>
      <c r="E164" s="56" t="s">
        <v>37</v>
      </c>
      <c r="F164" s="55">
        <v>432.18888224206853</v>
      </c>
      <c r="G164" s="57">
        <f t="shared" si="3"/>
        <v>14.48693967</v>
      </c>
      <c r="H164" s="57">
        <f t="shared" si="4"/>
        <v>121.2113333</v>
      </c>
      <c r="I164" s="57">
        <f t="shared" si="5"/>
        <v>75.09260634</v>
      </c>
      <c r="J164" s="58">
        <v>0.255</v>
      </c>
      <c r="K164" s="59" t="str">
        <f t="shared" si="15"/>
        <v>#REF!</v>
      </c>
      <c r="L164" s="31" t="str">
        <f t="shared" si="16"/>
        <v>#REF!</v>
      </c>
      <c r="M164" s="59"/>
      <c r="N164" s="59">
        <f t="shared" si="6"/>
        <v>37.54630317</v>
      </c>
      <c r="O164" s="32">
        <f>VLOOKUP(A164,Static!$A$2:$L$68,11,0)</f>
        <v>9253.44</v>
      </c>
      <c r="P164" s="32">
        <v>264.38400000000007</v>
      </c>
      <c r="Q164" s="60">
        <v>68948.39600000001</v>
      </c>
      <c r="R164" s="61">
        <v>630.2989333333334</v>
      </c>
      <c r="S164" s="35">
        <f>VLOOKUP(A164,Static!$A$3:$M$69,13,0)</f>
        <v>9253.44</v>
      </c>
      <c r="T164" s="36">
        <v>1850.6880000000006</v>
      </c>
      <c r="U164" s="62">
        <v>36.46333105011337</v>
      </c>
      <c r="V164" s="62" t="str">
        <f t="shared" si="8"/>
        <v>#REF!</v>
      </c>
      <c r="W164" s="60" t="str">
        <f t="shared" si="9"/>
        <v>#REF!</v>
      </c>
      <c r="X164" s="63">
        <v>29265.238933333338</v>
      </c>
      <c r="Y164" s="63">
        <v>6961.149066666668</v>
      </c>
      <c r="Z164" s="63">
        <v>36226.388000000006</v>
      </c>
      <c r="AA164" s="60">
        <v>10953.323843462233</v>
      </c>
      <c r="AB164" s="64">
        <v>47179.71184346223</v>
      </c>
      <c r="AC164" s="62">
        <v>24.95097132929848</v>
      </c>
      <c r="AD164" s="65">
        <v>32350.597228990224</v>
      </c>
      <c r="AE164" s="66">
        <v>8357.23761748914</v>
      </c>
      <c r="AF164" s="41">
        <f>VLOOKUP(B164,'Check Dimensoins'!$B$2:$C$141,2,0)</f>
        <v>68</v>
      </c>
      <c r="AG164" s="67">
        <v>67.0</v>
      </c>
      <c r="AH164" s="67">
        <v>70.0</v>
      </c>
      <c r="AI164" s="67">
        <v>95.0</v>
      </c>
      <c r="AJ164" s="67">
        <v>68.0</v>
      </c>
      <c r="AK164" s="67"/>
      <c r="AL164" s="67"/>
      <c r="AM164" s="67"/>
      <c r="AN164" s="67"/>
      <c r="AO164" s="67"/>
    </row>
    <row r="165">
      <c r="A165" s="55">
        <v>54.0</v>
      </c>
      <c r="B165" s="55">
        <v>1811103.0</v>
      </c>
      <c r="C165" s="56" t="s">
        <v>46</v>
      </c>
      <c r="D165" s="56" t="s">
        <v>47</v>
      </c>
      <c r="E165" s="56" t="s">
        <v>37</v>
      </c>
      <c r="F165" s="55">
        <v>139.69518923338106</v>
      </c>
      <c r="G165" s="57">
        <f t="shared" si="3"/>
        <v>3.945175221</v>
      </c>
      <c r="H165" s="57">
        <f t="shared" si="4"/>
        <v>33.00903846</v>
      </c>
      <c r="I165" s="57">
        <f t="shared" si="5"/>
        <v>20.44969445</v>
      </c>
      <c r="J165" s="58">
        <v>0.255</v>
      </c>
      <c r="K165" s="59" t="str">
        <f t="shared" si="15"/>
        <v>#REF!</v>
      </c>
      <c r="L165" s="31" t="str">
        <f t="shared" si="16"/>
        <v>#REF!</v>
      </c>
      <c r="M165" s="59"/>
      <c r="N165" s="59">
        <f t="shared" si="6"/>
        <v>10.22484723</v>
      </c>
      <c r="O165" s="32">
        <f>VLOOKUP(A165,Static!$A$2:$L$68,11,0)</f>
        <v>9253.44</v>
      </c>
      <c r="P165" s="32">
        <v>264.38400000000007</v>
      </c>
      <c r="Q165" s="60">
        <v>16115.021999999999</v>
      </c>
      <c r="R165" s="61">
        <v>171.64700000000002</v>
      </c>
      <c r="S165" s="35">
        <f>VLOOKUP(A165,Static!$A$3:$M$69,13,0)</f>
        <v>9253.44</v>
      </c>
      <c r="T165" s="36">
        <v>1850.6880000000006</v>
      </c>
      <c r="U165" s="62">
        <v>31.294890094204963</v>
      </c>
      <c r="V165" s="62" t="str">
        <f t="shared" si="8"/>
        <v>#REF!</v>
      </c>
      <c r="W165" s="60" t="str">
        <f t="shared" si="9"/>
        <v>#REF!</v>
      </c>
      <c r="X165" s="63">
        <v>7387.174666666667</v>
      </c>
      <c r="Y165" s="63">
        <v>1982.8732000000002</v>
      </c>
      <c r="Z165" s="63">
        <v>9370.047866666668</v>
      </c>
      <c r="AA165" s="60">
        <v>2833.1052135902264</v>
      </c>
      <c r="AB165" s="64">
        <v>12203.153080256894</v>
      </c>
      <c r="AC165" s="62">
        <v>23.69815780886916</v>
      </c>
      <c r="AD165" s="65">
        <v>9931.555918777512</v>
      </c>
      <c r="AE165" s="66">
        <v>2565.6519456841907</v>
      </c>
      <c r="AF165" s="41">
        <f>VLOOKUP(B165,'Check Dimensoins'!$B$2:$C$141,2,0)</f>
        <v>70</v>
      </c>
      <c r="AG165" s="67">
        <v>67.0</v>
      </c>
      <c r="AH165" s="67">
        <v>70.0</v>
      </c>
      <c r="AI165" s="67">
        <v>95.0</v>
      </c>
      <c r="AJ165" s="67">
        <v>70.0</v>
      </c>
      <c r="AK165" s="67"/>
      <c r="AL165" s="67"/>
      <c r="AM165" s="67"/>
      <c r="AN165" s="67"/>
      <c r="AO165" s="67"/>
    </row>
    <row r="166">
      <c r="A166" s="55">
        <v>55.0</v>
      </c>
      <c r="B166" s="55">
        <v>1811099.0</v>
      </c>
      <c r="C166" s="56" t="s">
        <v>46</v>
      </c>
      <c r="D166" s="56" t="s">
        <v>47</v>
      </c>
      <c r="E166" s="56" t="s">
        <v>38</v>
      </c>
      <c r="F166" s="55">
        <v>2.12660471526308</v>
      </c>
      <c r="G166" s="57">
        <f t="shared" si="3"/>
        <v>5.436844501</v>
      </c>
      <c r="H166" s="57">
        <f t="shared" si="4"/>
        <v>45.48974359</v>
      </c>
      <c r="I166" s="57">
        <f t="shared" si="5"/>
        <v>28.1817163</v>
      </c>
      <c r="J166" s="58">
        <v>0.245</v>
      </c>
      <c r="K166" s="59" t="str">
        <f t="shared" si="15"/>
        <v>#REF!</v>
      </c>
      <c r="L166" s="31" t="str">
        <f t="shared" si="16"/>
        <v>#REF!</v>
      </c>
      <c r="M166" s="59"/>
      <c r="N166" s="59">
        <f t="shared" si="6"/>
        <v>11.27268652</v>
      </c>
      <c r="O166" s="32">
        <f>VLOOKUP(A166,Static!$A$2:$L$68,12,0)</f>
        <v>7402.752</v>
      </c>
      <c r="P166" s="32">
        <v>211.5072</v>
      </c>
      <c r="Q166" s="60">
        <v>44672.92966666667</v>
      </c>
      <c r="R166" s="61">
        <v>236.54666666666665</v>
      </c>
      <c r="S166" s="35">
        <f>VLOOKUP(A166,Static!$A$3:$M$69,13,0)</f>
        <v>7402.752</v>
      </c>
      <c r="T166" s="36">
        <v>1480.5504000000003</v>
      </c>
      <c r="U166" s="62">
        <v>62.951538338688174</v>
      </c>
      <c r="V166" s="62" t="str">
        <f t="shared" si="8"/>
        <v>#REF!</v>
      </c>
      <c r="W166" s="60" t="str">
        <f t="shared" si="9"/>
        <v>#REF!</v>
      </c>
      <c r="X166" s="63">
        <v>12156.1176</v>
      </c>
      <c r="Y166" s="63">
        <v>3258.3408000000004</v>
      </c>
      <c r="Z166" s="63">
        <v>15414.458400000001</v>
      </c>
      <c r="AA166" s="60">
        <v>4660.678694403005</v>
      </c>
      <c r="AB166" s="64">
        <v>20075.137094403006</v>
      </c>
      <c r="AC166" s="62">
        <v>28.289184790038618</v>
      </c>
      <c r="AD166" s="65">
        <v>180.47974129633417</v>
      </c>
      <c r="AE166" s="66">
        <v>46.62393316821966</v>
      </c>
      <c r="AF166" s="41">
        <f>VLOOKUP(B166,'Check Dimensoins'!$B$2:$C$141,2,0)</f>
        <v>53</v>
      </c>
      <c r="AG166" s="67">
        <v>67.0</v>
      </c>
      <c r="AH166" s="67">
        <v>70.0</v>
      </c>
      <c r="AI166" s="67">
        <v>95.0</v>
      </c>
      <c r="AJ166" s="67">
        <v>53.0</v>
      </c>
      <c r="AK166" s="67"/>
      <c r="AL166" s="67"/>
      <c r="AM166" s="67"/>
      <c r="AN166" s="67"/>
      <c r="AO166" s="67"/>
    </row>
    <row r="167">
      <c r="A167" s="55">
        <v>55.0</v>
      </c>
      <c r="B167" s="55">
        <v>1811100.0</v>
      </c>
      <c r="C167" s="56" t="s">
        <v>46</v>
      </c>
      <c r="D167" s="56" t="s">
        <v>47</v>
      </c>
      <c r="E167" s="56" t="s">
        <v>38</v>
      </c>
      <c r="F167" s="55">
        <v>18.60271066766986</v>
      </c>
      <c r="G167" s="57">
        <f t="shared" si="3"/>
        <v>7.355842832</v>
      </c>
      <c r="H167" s="57">
        <f t="shared" si="4"/>
        <v>61.54588462</v>
      </c>
      <c r="I167" s="57">
        <f t="shared" si="5"/>
        <v>38.12878514</v>
      </c>
      <c r="J167" s="58">
        <v>0.245</v>
      </c>
      <c r="K167" s="59" t="str">
        <f t="shared" si="15"/>
        <v>#REF!</v>
      </c>
      <c r="L167" s="31" t="str">
        <f t="shared" si="16"/>
        <v>#REF!</v>
      </c>
      <c r="M167" s="59"/>
      <c r="N167" s="59">
        <f t="shared" si="6"/>
        <v>15.25151406</v>
      </c>
      <c r="O167" s="32">
        <f>VLOOKUP(A167,Static!$A$2:$L$68,12,0)</f>
        <v>7402.752</v>
      </c>
      <c r="P167" s="32">
        <v>211.5072</v>
      </c>
      <c r="Q167" s="60">
        <v>53266.56666666667</v>
      </c>
      <c r="R167" s="61">
        <v>320.0386</v>
      </c>
      <c r="S167" s="35">
        <f>VLOOKUP(A167,Static!$A$3:$M$69,13,0)</f>
        <v>7402.752</v>
      </c>
      <c r="T167" s="36">
        <v>1480.5504000000003</v>
      </c>
      <c r="U167" s="62">
        <v>55.47931475210248</v>
      </c>
      <c r="V167" s="62" t="str">
        <f t="shared" si="8"/>
        <v>#REF!</v>
      </c>
      <c r="W167" s="60" t="str">
        <f t="shared" si="9"/>
        <v>#REF!</v>
      </c>
      <c r="X167" s="63">
        <v>16525.769333333334</v>
      </c>
      <c r="Y167" s="63">
        <v>4348.886666666667</v>
      </c>
      <c r="Z167" s="63">
        <v>20874.656000000003</v>
      </c>
      <c r="AA167" s="60">
        <v>6311.61095301226</v>
      </c>
      <c r="AB167" s="64">
        <v>27186.266953012266</v>
      </c>
      <c r="AC167" s="62">
        <v>28.31561250529599</v>
      </c>
      <c r="AD167" s="65">
        <v>1580.2414404416277</v>
      </c>
      <c r="AE167" s="66">
        <v>408.22903878075385</v>
      </c>
      <c r="AF167" s="41">
        <f>VLOOKUP(B167,'Check Dimensoins'!$B$2:$C$141,2,0)</f>
        <v>58</v>
      </c>
      <c r="AG167" s="67">
        <v>67.0</v>
      </c>
      <c r="AH167" s="67">
        <v>70.0</v>
      </c>
      <c r="AI167" s="67">
        <v>95.0</v>
      </c>
      <c r="AJ167" s="67">
        <v>58.0</v>
      </c>
      <c r="AK167" s="67"/>
      <c r="AL167" s="67"/>
      <c r="AM167" s="67"/>
      <c r="AN167" s="67"/>
      <c r="AO167" s="67"/>
    </row>
    <row r="168">
      <c r="A168" s="55">
        <v>55.0</v>
      </c>
      <c r="B168" s="55">
        <v>1811101.0</v>
      </c>
      <c r="C168" s="56" t="s">
        <v>46</v>
      </c>
      <c r="D168" s="56" t="s">
        <v>47</v>
      </c>
      <c r="E168" s="56" t="s">
        <v>38</v>
      </c>
      <c r="F168" s="55">
        <v>429.2948289767758</v>
      </c>
      <c r="G168" s="57">
        <f t="shared" si="3"/>
        <v>16.75344587</v>
      </c>
      <c r="H168" s="57">
        <f t="shared" si="4"/>
        <v>140.1750513</v>
      </c>
      <c r="I168" s="57">
        <f t="shared" si="5"/>
        <v>86.84097151</v>
      </c>
      <c r="J168" s="58">
        <v>0.245</v>
      </c>
      <c r="K168" s="59" t="str">
        <f t="shared" si="15"/>
        <v>#REF!</v>
      </c>
      <c r="L168" s="31" t="str">
        <f t="shared" si="16"/>
        <v>#REF!</v>
      </c>
      <c r="M168" s="59"/>
      <c r="N168" s="59">
        <f t="shared" si="6"/>
        <v>34.7363886</v>
      </c>
      <c r="O168" s="32">
        <f>VLOOKUP(A168,Static!$A$2:$L$68,12,0)</f>
        <v>7402.752</v>
      </c>
      <c r="P168" s="32">
        <v>211.5072</v>
      </c>
      <c r="Q168" s="60">
        <v>57898.654</v>
      </c>
      <c r="R168" s="61">
        <v>728.9102666666666</v>
      </c>
      <c r="S168" s="35">
        <f>VLOOKUP(A168,Static!$A$3:$M$69,13,0)</f>
        <v>7402.752</v>
      </c>
      <c r="T168" s="36">
        <v>1480.5504000000003</v>
      </c>
      <c r="U168" s="62">
        <v>26.477266428954128</v>
      </c>
      <c r="V168" s="62" t="str">
        <f t="shared" si="8"/>
        <v>#REF!</v>
      </c>
      <c r="W168" s="60" t="str">
        <f t="shared" si="9"/>
        <v>#REF!</v>
      </c>
      <c r="X168" s="63">
        <v>32282.1048</v>
      </c>
      <c r="Y168" s="63">
        <v>7830.8076</v>
      </c>
      <c r="Z168" s="63">
        <v>40112.9124</v>
      </c>
      <c r="AA168" s="60">
        <v>12128.444045308403</v>
      </c>
      <c r="AB168" s="64">
        <v>52241.3564453084</v>
      </c>
      <c r="AC168" s="62">
        <v>23.890163547021157</v>
      </c>
      <c r="AD168" s="65">
        <v>30767.771022436955</v>
      </c>
      <c r="AE168" s="66">
        <v>7948.34084746288</v>
      </c>
      <c r="AF168" s="41">
        <f>VLOOKUP(B168,'Check Dimensoins'!$B$2:$C$141,2,0)</f>
        <v>63</v>
      </c>
      <c r="AG168" s="67">
        <v>67.0</v>
      </c>
      <c r="AH168" s="67">
        <v>70.0</v>
      </c>
      <c r="AI168" s="67">
        <v>95.0</v>
      </c>
      <c r="AJ168" s="67">
        <v>63.0</v>
      </c>
      <c r="AK168" s="67"/>
      <c r="AL168" s="67"/>
      <c r="AM168" s="67"/>
      <c r="AN168" s="67"/>
      <c r="AO168" s="67"/>
    </row>
    <row r="169">
      <c r="A169" s="55">
        <v>55.0</v>
      </c>
      <c r="B169" s="55">
        <v>1811102.0</v>
      </c>
      <c r="C169" s="56" t="s">
        <v>46</v>
      </c>
      <c r="D169" s="56" t="s">
        <v>47</v>
      </c>
      <c r="E169" s="56" t="s">
        <v>38</v>
      </c>
      <c r="F169" s="55">
        <v>432.18888224206853</v>
      </c>
      <c r="G169" s="57">
        <f t="shared" si="3"/>
        <v>14.48693967</v>
      </c>
      <c r="H169" s="57">
        <f t="shared" si="4"/>
        <v>121.2113333</v>
      </c>
      <c r="I169" s="57">
        <f t="shared" si="5"/>
        <v>75.09260634</v>
      </c>
      <c r="J169" s="58">
        <v>0.245</v>
      </c>
      <c r="K169" s="59" t="str">
        <f t="shared" si="15"/>
        <v>#REF!</v>
      </c>
      <c r="L169" s="31" t="str">
        <f t="shared" si="16"/>
        <v>#REF!</v>
      </c>
      <c r="M169" s="59"/>
      <c r="N169" s="59">
        <f t="shared" si="6"/>
        <v>30.03704254</v>
      </c>
      <c r="O169" s="32">
        <f>VLOOKUP(A169,Static!$A$2:$L$68,12,0)</f>
        <v>7402.752</v>
      </c>
      <c r="P169" s="32">
        <v>211.5072</v>
      </c>
      <c r="Q169" s="60">
        <v>68948.39600000001</v>
      </c>
      <c r="R169" s="61">
        <v>630.2989333333334</v>
      </c>
      <c r="S169" s="35">
        <f>VLOOKUP(A169,Static!$A$3:$M$69,13,0)</f>
        <v>7402.752</v>
      </c>
      <c r="T169" s="36">
        <v>1480.5504000000003</v>
      </c>
      <c r="U169" s="62">
        <v>36.46333105011337</v>
      </c>
      <c r="V169" s="62" t="str">
        <f t="shared" si="8"/>
        <v>#REF!</v>
      </c>
      <c r="W169" s="60" t="str">
        <f t="shared" si="9"/>
        <v>#REF!</v>
      </c>
      <c r="X169" s="63">
        <v>29265.238933333338</v>
      </c>
      <c r="Y169" s="63">
        <v>6961.149066666668</v>
      </c>
      <c r="Z169" s="63">
        <v>36226.388000000006</v>
      </c>
      <c r="AA169" s="60">
        <v>10953.323843462233</v>
      </c>
      <c r="AB169" s="64">
        <v>47179.71184346223</v>
      </c>
      <c r="AC169" s="62">
        <v>24.95097132929848</v>
      </c>
      <c r="AD169" s="65">
        <v>32350.597228990224</v>
      </c>
      <c r="AE169" s="66">
        <v>8357.23761748914</v>
      </c>
      <c r="AF169" s="41">
        <f>VLOOKUP(B169,'Check Dimensoins'!$B$2:$C$141,2,0)</f>
        <v>68</v>
      </c>
      <c r="AG169" s="67">
        <v>67.0</v>
      </c>
      <c r="AH169" s="67">
        <v>70.0</v>
      </c>
      <c r="AI169" s="67">
        <v>95.0</v>
      </c>
      <c r="AJ169" s="67">
        <v>68.0</v>
      </c>
      <c r="AK169" s="67"/>
      <c r="AL169" s="67"/>
      <c r="AM169" s="67"/>
      <c r="AN169" s="67"/>
      <c r="AO169" s="67"/>
    </row>
    <row r="170">
      <c r="A170" s="55">
        <v>55.0</v>
      </c>
      <c r="B170" s="55">
        <v>1811103.0</v>
      </c>
      <c r="C170" s="56" t="s">
        <v>46</v>
      </c>
      <c r="D170" s="56" t="s">
        <v>47</v>
      </c>
      <c r="E170" s="56" t="s">
        <v>38</v>
      </c>
      <c r="F170" s="55">
        <v>139.69518923338106</v>
      </c>
      <c r="G170" s="57">
        <f t="shared" si="3"/>
        <v>3.945175221</v>
      </c>
      <c r="H170" s="57">
        <f t="shared" si="4"/>
        <v>33.00903846</v>
      </c>
      <c r="I170" s="57">
        <f t="shared" si="5"/>
        <v>20.44969445</v>
      </c>
      <c r="J170" s="58">
        <v>0.245</v>
      </c>
      <c r="K170" s="59" t="str">
        <f t="shared" si="15"/>
        <v>#REF!</v>
      </c>
      <c r="L170" s="31" t="str">
        <f t="shared" si="16"/>
        <v>#REF!</v>
      </c>
      <c r="M170" s="59"/>
      <c r="N170" s="59">
        <f t="shared" si="6"/>
        <v>8.179877781</v>
      </c>
      <c r="O170" s="32">
        <f>VLOOKUP(A170,Static!$A$2:$L$68,12,0)</f>
        <v>7402.752</v>
      </c>
      <c r="P170" s="32">
        <v>211.5072</v>
      </c>
      <c r="Q170" s="60">
        <v>16115.021999999999</v>
      </c>
      <c r="R170" s="61">
        <v>171.64700000000002</v>
      </c>
      <c r="S170" s="35">
        <f>VLOOKUP(A170,Static!$A$3:$M$69,13,0)</f>
        <v>7402.752</v>
      </c>
      <c r="T170" s="36">
        <v>1480.5504000000003</v>
      </c>
      <c r="U170" s="62">
        <v>31.294890094204963</v>
      </c>
      <c r="V170" s="62" t="str">
        <f t="shared" si="8"/>
        <v>#REF!</v>
      </c>
      <c r="W170" s="60" t="str">
        <f t="shared" si="9"/>
        <v>#REF!</v>
      </c>
      <c r="X170" s="63">
        <v>7387.174666666667</v>
      </c>
      <c r="Y170" s="63">
        <v>1982.8732000000002</v>
      </c>
      <c r="Z170" s="63">
        <v>9370.047866666668</v>
      </c>
      <c r="AA170" s="60">
        <v>2833.1052135902264</v>
      </c>
      <c r="AB170" s="64">
        <v>12203.153080256894</v>
      </c>
      <c r="AC170" s="62">
        <v>23.69815780886916</v>
      </c>
      <c r="AD170" s="65">
        <v>9931.555918777512</v>
      </c>
      <c r="AE170" s="66">
        <v>2565.6519456841907</v>
      </c>
      <c r="AF170" s="41">
        <f>VLOOKUP(B170,'Check Dimensoins'!$B$2:$C$141,2,0)</f>
        <v>70</v>
      </c>
      <c r="AG170" s="67">
        <v>67.0</v>
      </c>
      <c r="AH170" s="67">
        <v>70.0</v>
      </c>
      <c r="AI170" s="67">
        <v>95.0</v>
      </c>
      <c r="AJ170" s="67">
        <v>70.0</v>
      </c>
      <c r="AK170" s="67"/>
      <c r="AL170" s="67"/>
      <c r="AM170" s="67"/>
      <c r="AN170" s="67"/>
      <c r="AO170" s="67"/>
    </row>
    <row r="171">
      <c r="A171" s="55">
        <v>56.0</v>
      </c>
      <c r="B171" s="55">
        <v>1811105.0</v>
      </c>
      <c r="C171" s="56" t="s">
        <v>48</v>
      </c>
      <c r="D171" s="56" t="s">
        <v>47</v>
      </c>
      <c r="E171" s="56" t="s">
        <v>36</v>
      </c>
      <c r="F171" s="55">
        <v>3.962935494681058</v>
      </c>
      <c r="G171" s="57">
        <f t="shared" si="3"/>
        <v>8.680424374</v>
      </c>
      <c r="H171" s="57">
        <f t="shared" si="4"/>
        <v>72.62857692</v>
      </c>
      <c r="I171" s="57">
        <f t="shared" si="5"/>
        <v>44.99471284</v>
      </c>
      <c r="J171" s="58">
        <v>0.275</v>
      </c>
      <c r="K171" s="59" t="str">
        <f t="shared" si="15"/>
        <v>#REF!</v>
      </c>
      <c r="L171" s="31" t="str">
        <f t="shared" si="16"/>
        <v>#REF!</v>
      </c>
      <c r="M171" s="59"/>
      <c r="N171" s="59">
        <f t="shared" si="6"/>
        <v>26.9968277</v>
      </c>
      <c r="O171" s="32">
        <f>VLOOKUP(A171,Static!$A$2:$L$68,10,0)</f>
        <v>10575.36</v>
      </c>
      <c r="P171" s="32">
        <v>264.384</v>
      </c>
      <c r="Q171" s="60">
        <v>98004.27333333333</v>
      </c>
      <c r="R171" s="61">
        <v>377.66859999999997</v>
      </c>
      <c r="S171" s="35">
        <f>VLOOKUP(A171,Static!$A$3:$M$69,13,0)</f>
        <v>10575.36</v>
      </c>
      <c r="T171" s="36">
        <v>1762.5600000000002</v>
      </c>
      <c r="U171" s="62">
        <v>86.49935713774222</v>
      </c>
      <c r="V171" s="62" t="str">
        <f t="shared" si="8"/>
        <v>#REF!</v>
      </c>
      <c r="W171" s="60" t="str">
        <f t="shared" si="9"/>
        <v>#REF!</v>
      </c>
      <c r="X171" s="63">
        <v>35370.33866666667</v>
      </c>
      <c r="Y171" s="63">
        <v>9116.066666666668</v>
      </c>
      <c r="Z171" s="63">
        <v>44486.405333333336</v>
      </c>
      <c r="AA171" s="60">
        <v>13450.802885662391</v>
      </c>
      <c r="AB171" s="64">
        <v>57937.20821899574</v>
      </c>
      <c r="AC171" s="62">
        <v>51.135844334597174</v>
      </c>
      <c r="AD171" s="65">
        <v>607.9441576921812</v>
      </c>
      <c r="AE171" s="66">
        <v>157.0522407371468</v>
      </c>
      <c r="AF171" s="41">
        <f>VLOOKUP(B171,'Check Dimensoins'!$B$2:$C$141,2,0)</f>
        <v>170</v>
      </c>
      <c r="AG171" s="67">
        <v>123.0</v>
      </c>
      <c r="AH171" s="67">
        <v>199.0</v>
      </c>
      <c r="AI171" s="67">
        <v>90.0</v>
      </c>
      <c r="AJ171" s="67">
        <v>170.0</v>
      </c>
      <c r="AK171" s="67"/>
      <c r="AL171" s="67"/>
      <c r="AM171" s="67"/>
      <c r="AN171" s="67"/>
      <c r="AO171" s="67"/>
    </row>
    <row r="172">
      <c r="A172" s="55">
        <v>56.0</v>
      </c>
      <c r="B172" s="55">
        <v>1811106.0</v>
      </c>
      <c r="C172" s="56" t="s">
        <v>48</v>
      </c>
      <c r="D172" s="56" t="s">
        <v>47</v>
      </c>
      <c r="E172" s="56" t="s">
        <v>36</v>
      </c>
      <c r="F172" s="55">
        <v>100.93265063538064</v>
      </c>
      <c r="G172" s="57">
        <f t="shared" si="3"/>
        <v>24.01907864</v>
      </c>
      <c r="H172" s="57">
        <f t="shared" si="4"/>
        <v>200.9661538</v>
      </c>
      <c r="I172" s="57">
        <f t="shared" si="5"/>
        <v>124.5021556</v>
      </c>
      <c r="J172" s="58">
        <v>0.275</v>
      </c>
      <c r="K172" s="59" t="str">
        <f t="shared" si="15"/>
        <v>#REF!</v>
      </c>
      <c r="L172" s="31" t="str">
        <f t="shared" si="16"/>
        <v>#REF!</v>
      </c>
      <c r="M172" s="59"/>
      <c r="N172" s="59">
        <f t="shared" si="6"/>
        <v>74.70129334</v>
      </c>
      <c r="O172" s="32">
        <f>VLOOKUP(A172,Static!$A$2:$L$68,10,0)</f>
        <v>10575.36</v>
      </c>
      <c r="P172" s="32">
        <v>264.384</v>
      </c>
      <c r="Q172" s="60">
        <v>199284.31833333327</v>
      </c>
      <c r="R172" s="61">
        <v>1045.0240000000001</v>
      </c>
      <c r="S172" s="35">
        <f>VLOOKUP(A172,Static!$A$3:$M$69,13,0)</f>
        <v>10575.36</v>
      </c>
      <c r="T172" s="36">
        <v>1762.5600000000002</v>
      </c>
      <c r="U172" s="62">
        <v>63.566105765141366</v>
      </c>
      <c r="V172" s="62" t="str">
        <f t="shared" si="8"/>
        <v>#REF!</v>
      </c>
      <c r="W172" s="60" t="str">
        <f t="shared" si="9"/>
        <v>#REF!</v>
      </c>
      <c r="X172" s="63">
        <v>100691.9936</v>
      </c>
      <c r="Y172" s="63">
        <v>26746.310800000003</v>
      </c>
      <c r="Z172" s="63">
        <v>127438.30440000001</v>
      </c>
      <c r="AA172" s="60">
        <v>38531.94025733169</v>
      </c>
      <c r="AB172" s="64">
        <v>165970.2446573317</v>
      </c>
      <c r="AC172" s="62">
        <v>52.93985103287315</v>
      </c>
      <c r="AD172" s="65">
        <v>16030.07846697024</v>
      </c>
      <c r="AE172" s="66">
        <v>4141.103603967312</v>
      </c>
      <c r="AF172" s="41">
        <f>VLOOKUP(B172,'Check Dimensoins'!$B$2:$C$141,2,0)</f>
        <v>182</v>
      </c>
      <c r="AG172" s="67">
        <v>123.0</v>
      </c>
      <c r="AH172" s="67">
        <v>199.0</v>
      </c>
      <c r="AI172" s="67">
        <v>90.0</v>
      </c>
      <c r="AJ172" s="67">
        <v>182.0</v>
      </c>
      <c r="AK172" s="67"/>
      <c r="AL172" s="67"/>
      <c r="AM172" s="67"/>
      <c r="AN172" s="67"/>
      <c r="AO172" s="67"/>
    </row>
    <row r="173">
      <c r="A173" s="55">
        <v>56.0</v>
      </c>
      <c r="B173" s="55">
        <v>1811107.0</v>
      </c>
      <c r="C173" s="56" t="s">
        <v>48</v>
      </c>
      <c r="D173" s="56" t="s">
        <v>47</v>
      </c>
      <c r="E173" s="56" t="s">
        <v>36</v>
      </c>
      <c r="F173" s="55">
        <v>49.33169772801465</v>
      </c>
      <c r="G173" s="57">
        <f t="shared" si="3"/>
        <v>3.050173654</v>
      </c>
      <c r="H173" s="57">
        <f t="shared" si="4"/>
        <v>25.52061538</v>
      </c>
      <c r="I173" s="57">
        <f t="shared" si="5"/>
        <v>15.81048135</v>
      </c>
      <c r="J173" s="58">
        <v>0.275</v>
      </c>
      <c r="K173" s="59" t="str">
        <f t="shared" si="15"/>
        <v>#REF!</v>
      </c>
      <c r="L173" s="31" t="str">
        <f t="shared" si="16"/>
        <v>#REF!</v>
      </c>
      <c r="M173" s="59"/>
      <c r="N173" s="59">
        <f t="shared" si="6"/>
        <v>9.486288808</v>
      </c>
      <c r="O173" s="32">
        <f>VLOOKUP(A173,Static!$A$2:$L$68,10,0)</f>
        <v>10575.36</v>
      </c>
      <c r="P173" s="32">
        <v>264.384</v>
      </c>
      <c r="Q173" s="60">
        <v>18626.304</v>
      </c>
      <c r="R173" s="61">
        <v>132.70719999999997</v>
      </c>
      <c r="S173" s="35">
        <f>VLOOKUP(A173,Static!$A$3:$M$69,13,0)</f>
        <v>10575.36</v>
      </c>
      <c r="T173" s="36">
        <v>1762.5600000000002</v>
      </c>
      <c r="U173" s="62">
        <v>46.785464541486824</v>
      </c>
      <c r="V173" s="62" t="str">
        <f t="shared" si="8"/>
        <v>#REF!</v>
      </c>
      <c r="W173" s="60" t="str">
        <f t="shared" si="9"/>
        <v>#REF!</v>
      </c>
      <c r="X173" s="63">
        <v>10807.104000000001</v>
      </c>
      <c r="Y173" s="63">
        <v>2444.464</v>
      </c>
      <c r="Z173" s="63">
        <v>13251.568000000001</v>
      </c>
      <c r="AA173" s="60">
        <v>4006.712337361956</v>
      </c>
      <c r="AB173" s="64">
        <v>17258.280337361957</v>
      </c>
      <c r="AC173" s="62">
        <v>43.34926901067905</v>
      </c>
      <c r="AD173" s="65">
        <v>6415.479106695635</v>
      </c>
      <c r="AE173" s="66">
        <v>1657.3321025630391</v>
      </c>
      <c r="AF173" s="41">
        <f>VLOOKUP(B173,'Check Dimensoins'!$B$2:$C$141,2,0)</f>
        <v>191</v>
      </c>
      <c r="AG173" s="67">
        <v>123.0</v>
      </c>
      <c r="AH173" s="67">
        <v>199.0</v>
      </c>
      <c r="AI173" s="67">
        <v>90.0</v>
      </c>
      <c r="AJ173" s="67">
        <v>191.0</v>
      </c>
      <c r="AK173" s="67"/>
      <c r="AL173" s="67"/>
      <c r="AM173" s="67"/>
      <c r="AN173" s="67"/>
      <c r="AO173" s="67"/>
    </row>
    <row r="174">
      <c r="A174" s="55">
        <v>56.0</v>
      </c>
      <c r="B174" s="55">
        <v>1811108.0</v>
      </c>
      <c r="C174" s="56" t="s">
        <v>48</v>
      </c>
      <c r="D174" s="56" t="s">
        <v>47</v>
      </c>
      <c r="E174" s="56" t="s">
        <v>36</v>
      </c>
      <c r="F174" s="55">
        <v>38.56902157459635</v>
      </c>
      <c r="G174" s="57">
        <f t="shared" si="3"/>
        <v>2.318450569</v>
      </c>
      <c r="H174" s="57">
        <f t="shared" si="4"/>
        <v>19.39833333</v>
      </c>
      <c r="I174" s="57">
        <f t="shared" si="5"/>
        <v>12.01761724</v>
      </c>
      <c r="J174" s="58">
        <v>0.275</v>
      </c>
      <c r="K174" s="59" t="str">
        <f t="shared" si="15"/>
        <v>#REF!</v>
      </c>
      <c r="L174" s="31" t="str">
        <f t="shared" si="16"/>
        <v>#REF!</v>
      </c>
      <c r="M174" s="59"/>
      <c r="N174" s="59">
        <f t="shared" si="6"/>
        <v>7.210570341</v>
      </c>
      <c r="O174" s="32">
        <f>VLOOKUP(A174,Static!$A$2:$L$68,10,0)</f>
        <v>10575.36</v>
      </c>
      <c r="P174" s="32">
        <v>264.384</v>
      </c>
      <c r="Q174" s="60">
        <v>12044.966666666665</v>
      </c>
      <c r="R174" s="61">
        <v>100.87133333333333</v>
      </c>
      <c r="S174" s="35">
        <f>VLOOKUP(A174,Static!$A$3:$M$69,13,0)</f>
        <v>10575.36</v>
      </c>
      <c r="T174" s="36">
        <v>1762.5600000000002</v>
      </c>
      <c r="U174" s="62">
        <v>39.80307145957116</v>
      </c>
      <c r="V174" s="62" t="str">
        <f t="shared" si="8"/>
        <v>#REF!</v>
      </c>
      <c r="W174" s="60" t="str">
        <f t="shared" si="9"/>
        <v>#REF!</v>
      </c>
      <c r="X174" s="63">
        <v>7093.700533333334</v>
      </c>
      <c r="Y174" s="63">
        <v>1919.6870000000001</v>
      </c>
      <c r="Z174" s="63">
        <v>9013.387533333334</v>
      </c>
      <c r="AA174" s="60">
        <v>2725.266250094413</v>
      </c>
      <c r="AB174" s="64">
        <v>11738.653783427748</v>
      </c>
      <c r="AC174" s="62">
        <v>38.79084835277862</v>
      </c>
      <c r="AD174" s="65">
        <v>4488.375201045642</v>
      </c>
      <c r="AE174" s="66">
        <v>1159.4969269367905</v>
      </c>
      <c r="AF174" s="41">
        <f>VLOOKUP(B174,'Check Dimensoins'!$B$2:$C$141,2,0)</f>
        <v>199</v>
      </c>
      <c r="AG174" s="67">
        <v>123.0</v>
      </c>
      <c r="AH174" s="67">
        <v>199.0</v>
      </c>
      <c r="AI174" s="67">
        <v>90.0</v>
      </c>
      <c r="AJ174" s="67">
        <v>199.0</v>
      </c>
      <c r="AK174" s="67"/>
      <c r="AL174" s="67"/>
      <c r="AM174" s="67"/>
      <c r="AN174" s="67"/>
      <c r="AO174" s="67"/>
    </row>
    <row r="175">
      <c r="A175" s="55">
        <v>56.0</v>
      </c>
      <c r="B175" s="55">
        <v>1811109.0</v>
      </c>
      <c r="C175" s="56" t="s">
        <v>48</v>
      </c>
      <c r="D175" s="56" t="s">
        <v>47</v>
      </c>
      <c r="E175" s="56" t="s">
        <v>36</v>
      </c>
      <c r="F175" s="55">
        <v>32.830579594857404</v>
      </c>
      <c r="G175" s="57">
        <f t="shared" si="3"/>
        <v>0.6168394438</v>
      </c>
      <c r="H175" s="57">
        <f t="shared" si="4"/>
        <v>5.161057692</v>
      </c>
      <c r="I175" s="57">
        <f t="shared" si="5"/>
        <v>3.19736829</v>
      </c>
      <c r="J175" s="58">
        <v>0.275</v>
      </c>
      <c r="K175" s="59" t="str">
        <f t="shared" si="15"/>
        <v>#REF!</v>
      </c>
      <c r="L175" s="31" t="str">
        <f t="shared" si="16"/>
        <v>#REF!</v>
      </c>
      <c r="M175" s="59"/>
      <c r="N175" s="59">
        <f t="shared" si="6"/>
        <v>1.918420974</v>
      </c>
      <c r="O175" s="32">
        <f>VLOOKUP(A175,Static!$A$2:$L$68,10,0)</f>
        <v>10575.36</v>
      </c>
      <c r="P175" s="32">
        <v>264.384</v>
      </c>
      <c r="Q175" s="60">
        <v>4354.668333333334</v>
      </c>
      <c r="R175" s="61">
        <v>26.837499999999995</v>
      </c>
      <c r="S175" s="35">
        <f>VLOOKUP(A175,Static!$A$3:$M$69,13,0)</f>
        <v>10575.36</v>
      </c>
      <c r="T175" s="36">
        <v>1762.5600000000002</v>
      </c>
      <c r="U175" s="62">
        <v>54.086860218392594</v>
      </c>
      <c r="V175" s="62" t="str">
        <f t="shared" si="8"/>
        <v>#REF!</v>
      </c>
      <c r="W175" s="60" t="str">
        <f t="shared" si="9"/>
        <v>#REF!</v>
      </c>
      <c r="X175" s="63">
        <v>2407.1666666666665</v>
      </c>
      <c r="Y175" s="63">
        <v>583.9166666666666</v>
      </c>
      <c r="Z175" s="63">
        <v>2991.0833333333335</v>
      </c>
      <c r="AA175" s="60">
        <v>904.3767872409054</v>
      </c>
      <c r="AB175" s="64">
        <v>3895.4601205742388</v>
      </c>
      <c r="AC175" s="62">
        <v>48.38329601706865</v>
      </c>
      <c r="AD175" s="65">
        <v>4765.354952849758</v>
      </c>
      <c r="AE175" s="66">
        <v>1231.0500294861874</v>
      </c>
      <c r="AF175" s="41">
        <f>VLOOKUP(B175,'Check Dimensoins'!$B$2:$C$141,2,0)</f>
        <v>211</v>
      </c>
      <c r="AG175" s="67">
        <v>123.0</v>
      </c>
      <c r="AH175" s="67">
        <v>199.0</v>
      </c>
      <c r="AI175" s="67">
        <v>90.0</v>
      </c>
      <c r="AJ175" s="67">
        <v>211.0</v>
      </c>
      <c r="AK175" s="67"/>
      <c r="AL175" s="67"/>
      <c r="AM175" s="67"/>
      <c r="AN175" s="67"/>
      <c r="AO175" s="67"/>
    </row>
    <row r="176">
      <c r="A176" s="55">
        <v>56.0</v>
      </c>
      <c r="B176" s="55">
        <v>1811110.0</v>
      </c>
      <c r="C176" s="56" t="s">
        <v>48</v>
      </c>
      <c r="D176" s="56" t="s">
        <v>47</v>
      </c>
      <c r="E176" s="56" t="s">
        <v>36</v>
      </c>
      <c r="F176" s="55">
        <v>75.03364969899343</v>
      </c>
      <c r="G176" s="57">
        <f t="shared" si="3"/>
        <v>7.426746903</v>
      </c>
      <c r="H176" s="57">
        <f t="shared" si="4"/>
        <v>62.13913462</v>
      </c>
      <c r="I176" s="57">
        <f t="shared" si="5"/>
        <v>38.49631421</v>
      </c>
      <c r="J176" s="58">
        <v>0.275</v>
      </c>
      <c r="K176" s="59" t="str">
        <f t="shared" si="15"/>
        <v>#REF!</v>
      </c>
      <c r="L176" s="31" t="str">
        <f t="shared" si="16"/>
        <v>#REF!</v>
      </c>
      <c r="M176" s="59"/>
      <c r="N176" s="59">
        <f t="shared" si="6"/>
        <v>23.09778853</v>
      </c>
      <c r="O176" s="32">
        <f>VLOOKUP(A176,Static!$A$2:$L$68,10,0)</f>
        <v>10575.36</v>
      </c>
      <c r="P176" s="32">
        <v>264.384</v>
      </c>
      <c r="Q176" s="60">
        <v>91329.997</v>
      </c>
      <c r="R176" s="61">
        <v>323.1235</v>
      </c>
      <c r="S176" s="35">
        <f>VLOOKUP(A176,Static!$A$3:$M$69,13,0)</f>
        <v>10575.36</v>
      </c>
      <c r="T176" s="36">
        <v>1762.5600000000002</v>
      </c>
      <c r="U176" s="62">
        <v>282.64733762787296</v>
      </c>
      <c r="V176" s="62" t="str">
        <f t="shared" si="8"/>
        <v>#REF!</v>
      </c>
      <c r="W176" s="60" t="str">
        <f t="shared" si="9"/>
        <v>#REF!</v>
      </c>
      <c r="X176" s="63">
        <v>26945.116000000005</v>
      </c>
      <c r="Y176" s="63">
        <v>7019.911800000002</v>
      </c>
      <c r="Z176" s="63">
        <v>33965.02780000001</v>
      </c>
      <c r="AA176" s="60">
        <v>10269.58439371868</v>
      </c>
      <c r="AB176" s="64">
        <v>44234.61219371869</v>
      </c>
      <c r="AC176" s="62">
        <v>136.8969208173305</v>
      </c>
      <c r="AD176" s="65">
        <v>10271.87560147842</v>
      </c>
      <c r="AE176" s="66">
        <v>2824.7657904065654</v>
      </c>
      <c r="AF176" s="41">
        <f>VLOOKUP(B176,'Check Dimensoins'!$B$2:$C$141,2,0)</f>
        <v>170</v>
      </c>
      <c r="AG176" s="67">
        <v>123.0</v>
      </c>
      <c r="AH176" s="67">
        <v>199.0</v>
      </c>
      <c r="AI176" s="67">
        <v>90.0</v>
      </c>
      <c r="AJ176" s="67">
        <v>170.0</v>
      </c>
      <c r="AK176" s="67"/>
      <c r="AL176" s="67"/>
      <c r="AM176" s="67"/>
      <c r="AN176" s="67"/>
      <c r="AO176" s="67"/>
    </row>
    <row r="177">
      <c r="A177" s="55">
        <v>57.0</v>
      </c>
      <c r="B177" s="55">
        <v>1811105.0</v>
      </c>
      <c r="C177" s="56" t="s">
        <v>48</v>
      </c>
      <c r="D177" s="56" t="s">
        <v>47</v>
      </c>
      <c r="E177" s="56" t="s">
        <v>37</v>
      </c>
      <c r="F177" s="55">
        <v>3.962935494681058</v>
      </c>
      <c r="G177" s="57">
        <f t="shared" si="3"/>
        <v>8.680424374</v>
      </c>
      <c r="H177" s="57">
        <f t="shared" si="4"/>
        <v>72.62857692</v>
      </c>
      <c r="I177" s="57">
        <f t="shared" si="5"/>
        <v>44.99471284</v>
      </c>
      <c r="J177" s="58">
        <v>0.255</v>
      </c>
      <c r="K177" s="59" t="str">
        <f t="shared" si="15"/>
        <v>#REF!</v>
      </c>
      <c r="L177" s="31" t="str">
        <f t="shared" si="16"/>
        <v>#REF!</v>
      </c>
      <c r="M177" s="59"/>
      <c r="N177" s="59">
        <f t="shared" si="6"/>
        <v>22.49735642</v>
      </c>
      <c r="O177" s="32">
        <f>VLOOKUP(A177,Static!$A$2:$L$68,11,0)</f>
        <v>7490.88</v>
      </c>
      <c r="P177" s="32">
        <v>176.25600000000003</v>
      </c>
      <c r="Q177" s="60">
        <v>98004.27333333333</v>
      </c>
      <c r="R177" s="61">
        <v>377.66859999999997</v>
      </c>
      <c r="S177" s="35">
        <f>VLOOKUP(A177,Static!$A$3:$M$69,13,0)</f>
        <v>7490.88</v>
      </c>
      <c r="T177" s="36">
        <v>1498.1760000000004</v>
      </c>
      <c r="U177" s="62">
        <v>86.49935713774222</v>
      </c>
      <c r="V177" s="62" t="str">
        <f t="shared" si="8"/>
        <v>#REF!</v>
      </c>
      <c r="W177" s="60" t="str">
        <f t="shared" si="9"/>
        <v>#REF!</v>
      </c>
      <c r="X177" s="63">
        <v>35370.33866666667</v>
      </c>
      <c r="Y177" s="63">
        <v>9116.066666666668</v>
      </c>
      <c r="Z177" s="63">
        <v>44486.405333333336</v>
      </c>
      <c r="AA177" s="60">
        <v>13450.802885662391</v>
      </c>
      <c r="AB177" s="64">
        <v>57937.20821899574</v>
      </c>
      <c r="AC177" s="62">
        <v>51.135844334597174</v>
      </c>
      <c r="AD177" s="65">
        <v>607.9441576921812</v>
      </c>
      <c r="AE177" s="66">
        <v>157.0522407371468</v>
      </c>
      <c r="AF177" s="41">
        <f>VLOOKUP(B177,'Check Dimensoins'!$B$2:$C$141,2,0)</f>
        <v>170</v>
      </c>
      <c r="AG177" s="67">
        <v>123.0</v>
      </c>
      <c r="AH177" s="67">
        <v>199.0</v>
      </c>
      <c r="AI177" s="67">
        <v>90.0</v>
      </c>
      <c r="AJ177" s="67">
        <v>170.0</v>
      </c>
      <c r="AK177" s="67"/>
      <c r="AL177" s="67"/>
      <c r="AM177" s="67"/>
      <c r="AN177" s="67"/>
      <c r="AO177" s="67"/>
    </row>
    <row r="178">
      <c r="A178" s="55">
        <v>57.0</v>
      </c>
      <c r="B178" s="55">
        <v>1811106.0</v>
      </c>
      <c r="C178" s="56" t="s">
        <v>48</v>
      </c>
      <c r="D178" s="56" t="s">
        <v>47</v>
      </c>
      <c r="E178" s="56" t="s">
        <v>37</v>
      </c>
      <c r="F178" s="55">
        <v>100.93265063538064</v>
      </c>
      <c r="G178" s="57">
        <f t="shared" si="3"/>
        <v>24.01907864</v>
      </c>
      <c r="H178" s="57">
        <f t="shared" si="4"/>
        <v>200.9661538</v>
      </c>
      <c r="I178" s="57">
        <f t="shared" si="5"/>
        <v>124.5021556</v>
      </c>
      <c r="J178" s="58">
        <v>0.255</v>
      </c>
      <c r="K178" s="59" t="str">
        <f t="shared" si="15"/>
        <v>#REF!</v>
      </c>
      <c r="L178" s="31" t="str">
        <f t="shared" si="16"/>
        <v>#REF!</v>
      </c>
      <c r="M178" s="59"/>
      <c r="N178" s="59">
        <f t="shared" si="6"/>
        <v>62.25107778</v>
      </c>
      <c r="O178" s="32">
        <f>VLOOKUP(A178,Static!$A$2:$L$68,11,0)</f>
        <v>7490.88</v>
      </c>
      <c r="P178" s="32">
        <v>176.25600000000003</v>
      </c>
      <c r="Q178" s="60">
        <v>199284.31833333327</v>
      </c>
      <c r="R178" s="61">
        <v>1045.0240000000001</v>
      </c>
      <c r="S178" s="35">
        <f>VLOOKUP(A178,Static!$A$3:$M$69,13,0)</f>
        <v>7490.88</v>
      </c>
      <c r="T178" s="36">
        <v>1498.1760000000004</v>
      </c>
      <c r="U178" s="62">
        <v>63.566105765141366</v>
      </c>
      <c r="V178" s="62" t="str">
        <f t="shared" si="8"/>
        <v>#REF!</v>
      </c>
      <c r="W178" s="60" t="str">
        <f t="shared" si="9"/>
        <v>#REF!</v>
      </c>
      <c r="X178" s="63">
        <v>100691.9936</v>
      </c>
      <c r="Y178" s="63">
        <v>26746.310800000003</v>
      </c>
      <c r="Z178" s="63">
        <v>127438.30440000001</v>
      </c>
      <c r="AA178" s="60">
        <v>38531.94025733169</v>
      </c>
      <c r="AB178" s="64">
        <v>165970.2446573317</v>
      </c>
      <c r="AC178" s="62">
        <v>52.93985103287315</v>
      </c>
      <c r="AD178" s="65">
        <v>16030.07846697024</v>
      </c>
      <c r="AE178" s="66">
        <v>4141.103603967312</v>
      </c>
      <c r="AF178" s="41">
        <f>VLOOKUP(B178,'Check Dimensoins'!$B$2:$C$141,2,0)</f>
        <v>182</v>
      </c>
      <c r="AG178" s="67">
        <v>123.0</v>
      </c>
      <c r="AH178" s="67">
        <v>199.0</v>
      </c>
      <c r="AI178" s="67">
        <v>90.0</v>
      </c>
      <c r="AJ178" s="67">
        <v>182.0</v>
      </c>
      <c r="AK178" s="67"/>
      <c r="AL178" s="67"/>
      <c r="AM178" s="67"/>
      <c r="AN178" s="67"/>
      <c r="AO178" s="67"/>
    </row>
    <row r="179">
      <c r="A179" s="55">
        <v>57.0</v>
      </c>
      <c r="B179" s="55">
        <v>1811107.0</v>
      </c>
      <c r="C179" s="56" t="s">
        <v>48</v>
      </c>
      <c r="D179" s="56" t="s">
        <v>47</v>
      </c>
      <c r="E179" s="56" t="s">
        <v>37</v>
      </c>
      <c r="F179" s="55">
        <v>49.33169772801465</v>
      </c>
      <c r="G179" s="57">
        <f t="shared" si="3"/>
        <v>3.050173654</v>
      </c>
      <c r="H179" s="57">
        <f t="shared" si="4"/>
        <v>25.52061538</v>
      </c>
      <c r="I179" s="57">
        <f t="shared" si="5"/>
        <v>15.81048135</v>
      </c>
      <c r="J179" s="58">
        <v>0.255</v>
      </c>
      <c r="K179" s="59" t="str">
        <f t="shared" si="15"/>
        <v>#REF!</v>
      </c>
      <c r="L179" s="31" t="str">
        <f t="shared" si="16"/>
        <v>#REF!</v>
      </c>
      <c r="M179" s="59"/>
      <c r="N179" s="59">
        <f t="shared" si="6"/>
        <v>7.905240673</v>
      </c>
      <c r="O179" s="32">
        <f>VLOOKUP(A179,Static!$A$2:$L$68,11,0)</f>
        <v>7490.88</v>
      </c>
      <c r="P179" s="32">
        <v>176.25600000000003</v>
      </c>
      <c r="Q179" s="60">
        <v>18626.304</v>
      </c>
      <c r="R179" s="61">
        <v>132.70719999999997</v>
      </c>
      <c r="S179" s="35">
        <f>VLOOKUP(A179,Static!$A$3:$M$69,13,0)</f>
        <v>7490.88</v>
      </c>
      <c r="T179" s="36">
        <v>1498.1760000000004</v>
      </c>
      <c r="U179" s="62">
        <v>46.785464541486824</v>
      </c>
      <c r="V179" s="62" t="str">
        <f t="shared" si="8"/>
        <v>#REF!</v>
      </c>
      <c r="W179" s="60" t="str">
        <f t="shared" si="9"/>
        <v>#REF!</v>
      </c>
      <c r="X179" s="63">
        <v>10807.104000000001</v>
      </c>
      <c r="Y179" s="63">
        <v>2444.464</v>
      </c>
      <c r="Z179" s="63">
        <v>13251.568000000001</v>
      </c>
      <c r="AA179" s="60">
        <v>4006.712337361956</v>
      </c>
      <c r="AB179" s="64">
        <v>17258.280337361957</v>
      </c>
      <c r="AC179" s="62">
        <v>43.34926901067905</v>
      </c>
      <c r="AD179" s="65">
        <v>6415.479106695635</v>
      </c>
      <c r="AE179" s="66">
        <v>1657.3321025630391</v>
      </c>
      <c r="AF179" s="41">
        <f>VLOOKUP(B179,'Check Dimensoins'!$B$2:$C$141,2,0)</f>
        <v>191</v>
      </c>
      <c r="AG179" s="67">
        <v>123.0</v>
      </c>
      <c r="AH179" s="67">
        <v>199.0</v>
      </c>
      <c r="AI179" s="67">
        <v>90.0</v>
      </c>
      <c r="AJ179" s="67">
        <v>191.0</v>
      </c>
      <c r="AK179" s="67"/>
      <c r="AL179" s="67"/>
      <c r="AM179" s="67"/>
      <c r="AN179" s="67"/>
      <c r="AO179" s="67"/>
    </row>
    <row r="180">
      <c r="A180" s="55">
        <v>57.0</v>
      </c>
      <c r="B180" s="55">
        <v>1811108.0</v>
      </c>
      <c r="C180" s="56" t="s">
        <v>48</v>
      </c>
      <c r="D180" s="56" t="s">
        <v>47</v>
      </c>
      <c r="E180" s="56" t="s">
        <v>37</v>
      </c>
      <c r="F180" s="55">
        <v>38.56902157459635</v>
      </c>
      <c r="G180" s="57">
        <f t="shared" si="3"/>
        <v>2.318450569</v>
      </c>
      <c r="H180" s="57">
        <f t="shared" si="4"/>
        <v>19.39833333</v>
      </c>
      <c r="I180" s="57">
        <f t="shared" si="5"/>
        <v>12.01761724</v>
      </c>
      <c r="J180" s="58">
        <v>0.255</v>
      </c>
      <c r="K180" s="59" t="str">
        <f t="shared" si="15"/>
        <v>#REF!</v>
      </c>
      <c r="L180" s="31" t="str">
        <f t="shared" si="16"/>
        <v>#REF!</v>
      </c>
      <c r="M180" s="59"/>
      <c r="N180" s="59">
        <f t="shared" si="6"/>
        <v>6.008808618</v>
      </c>
      <c r="O180" s="32">
        <f>VLOOKUP(A180,Static!$A$2:$L$68,11,0)</f>
        <v>7490.88</v>
      </c>
      <c r="P180" s="32">
        <v>176.25600000000003</v>
      </c>
      <c r="Q180" s="60">
        <v>12044.966666666665</v>
      </c>
      <c r="R180" s="61">
        <v>100.87133333333333</v>
      </c>
      <c r="S180" s="35">
        <f>VLOOKUP(A180,Static!$A$3:$M$69,13,0)</f>
        <v>7490.88</v>
      </c>
      <c r="T180" s="36">
        <v>1498.1760000000004</v>
      </c>
      <c r="U180" s="62">
        <v>39.80307145957116</v>
      </c>
      <c r="V180" s="62" t="str">
        <f t="shared" si="8"/>
        <v>#REF!</v>
      </c>
      <c r="W180" s="60" t="str">
        <f t="shared" si="9"/>
        <v>#REF!</v>
      </c>
      <c r="X180" s="63">
        <v>7093.700533333334</v>
      </c>
      <c r="Y180" s="63">
        <v>1919.6870000000001</v>
      </c>
      <c r="Z180" s="63">
        <v>9013.387533333334</v>
      </c>
      <c r="AA180" s="60">
        <v>2725.266250094413</v>
      </c>
      <c r="AB180" s="64">
        <v>11738.653783427748</v>
      </c>
      <c r="AC180" s="62">
        <v>38.79084835277862</v>
      </c>
      <c r="AD180" s="65">
        <v>4488.375201045642</v>
      </c>
      <c r="AE180" s="66">
        <v>1159.4969269367905</v>
      </c>
      <c r="AF180" s="41">
        <f>VLOOKUP(B180,'Check Dimensoins'!$B$2:$C$141,2,0)</f>
        <v>199</v>
      </c>
      <c r="AG180" s="67">
        <v>123.0</v>
      </c>
      <c r="AH180" s="67">
        <v>199.0</v>
      </c>
      <c r="AI180" s="67">
        <v>90.0</v>
      </c>
      <c r="AJ180" s="67">
        <v>199.0</v>
      </c>
      <c r="AK180" s="67"/>
      <c r="AL180" s="67"/>
      <c r="AM180" s="67"/>
      <c r="AN180" s="67"/>
      <c r="AO180" s="67"/>
    </row>
    <row r="181">
      <c r="A181" s="55">
        <v>57.0</v>
      </c>
      <c r="B181" s="55">
        <v>1811109.0</v>
      </c>
      <c r="C181" s="56" t="s">
        <v>48</v>
      </c>
      <c r="D181" s="56" t="s">
        <v>47</v>
      </c>
      <c r="E181" s="56" t="s">
        <v>37</v>
      </c>
      <c r="F181" s="55">
        <v>32.830579594857404</v>
      </c>
      <c r="G181" s="57">
        <f t="shared" si="3"/>
        <v>0.6168394438</v>
      </c>
      <c r="H181" s="57">
        <f t="shared" si="4"/>
        <v>5.161057692</v>
      </c>
      <c r="I181" s="57">
        <f t="shared" si="5"/>
        <v>3.19736829</v>
      </c>
      <c r="J181" s="58">
        <v>0.255</v>
      </c>
      <c r="K181" s="59" t="str">
        <f t="shared" si="15"/>
        <v>#REF!</v>
      </c>
      <c r="L181" s="31" t="str">
        <f t="shared" si="16"/>
        <v>#REF!</v>
      </c>
      <c r="M181" s="59"/>
      <c r="N181" s="59">
        <f t="shared" si="6"/>
        <v>1.598684145</v>
      </c>
      <c r="O181" s="32">
        <f>VLOOKUP(A181,Static!$A$2:$L$68,11,0)</f>
        <v>7490.88</v>
      </c>
      <c r="P181" s="32">
        <v>176.25600000000003</v>
      </c>
      <c r="Q181" s="60">
        <v>4354.668333333334</v>
      </c>
      <c r="R181" s="61">
        <v>26.837499999999995</v>
      </c>
      <c r="S181" s="35">
        <f>VLOOKUP(A181,Static!$A$3:$M$69,13,0)</f>
        <v>7490.88</v>
      </c>
      <c r="T181" s="36">
        <v>1498.1760000000004</v>
      </c>
      <c r="U181" s="62">
        <v>54.086860218392594</v>
      </c>
      <c r="V181" s="62" t="str">
        <f t="shared" si="8"/>
        <v>#REF!</v>
      </c>
      <c r="W181" s="60" t="str">
        <f t="shared" si="9"/>
        <v>#REF!</v>
      </c>
      <c r="X181" s="63">
        <v>2407.1666666666665</v>
      </c>
      <c r="Y181" s="63">
        <v>583.9166666666666</v>
      </c>
      <c r="Z181" s="63">
        <v>2991.0833333333335</v>
      </c>
      <c r="AA181" s="60">
        <v>904.3767872409054</v>
      </c>
      <c r="AB181" s="64">
        <v>3895.4601205742388</v>
      </c>
      <c r="AC181" s="62">
        <v>48.38329601706865</v>
      </c>
      <c r="AD181" s="65">
        <v>4765.354952849758</v>
      </c>
      <c r="AE181" s="66">
        <v>1231.0500294861874</v>
      </c>
      <c r="AF181" s="41">
        <f>VLOOKUP(B181,'Check Dimensoins'!$B$2:$C$141,2,0)</f>
        <v>211</v>
      </c>
      <c r="AG181" s="67">
        <v>123.0</v>
      </c>
      <c r="AH181" s="67">
        <v>199.0</v>
      </c>
      <c r="AI181" s="67">
        <v>90.0</v>
      </c>
      <c r="AJ181" s="67">
        <v>211.0</v>
      </c>
      <c r="AK181" s="67"/>
      <c r="AL181" s="67"/>
      <c r="AM181" s="67"/>
      <c r="AN181" s="67"/>
      <c r="AO181" s="67"/>
    </row>
    <row r="182">
      <c r="A182" s="55">
        <v>58.0</v>
      </c>
      <c r="B182" s="55">
        <v>1811105.0</v>
      </c>
      <c r="C182" s="56" t="s">
        <v>48</v>
      </c>
      <c r="D182" s="56" t="s">
        <v>47</v>
      </c>
      <c r="E182" s="56" t="s">
        <v>38</v>
      </c>
      <c r="F182" s="55">
        <v>3.962935494681058</v>
      </c>
      <c r="G182" s="57">
        <f t="shared" si="3"/>
        <v>8.680424374</v>
      </c>
      <c r="H182" s="57">
        <f t="shared" si="4"/>
        <v>72.62857692</v>
      </c>
      <c r="I182" s="57">
        <f t="shared" si="5"/>
        <v>44.99471284</v>
      </c>
      <c r="J182" s="58">
        <v>0.245</v>
      </c>
      <c r="K182" s="59" t="str">
        <f t="shared" si="15"/>
        <v>#REF!</v>
      </c>
      <c r="L182" s="31" t="str">
        <f t="shared" si="16"/>
        <v>#REF!</v>
      </c>
      <c r="M182" s="59"/>
      <c r="N182" s="59">
        <f t="shared" si="6"/>
        <v>17.99788513</v>
      </c>
      <c r="O182" s="32">
        <f>VLOOKUP(A182,Static!$A$2:$L$68,12,0)</f>
        <v>5992.704</v>
      </c>
      <c r="P182" s="32">
        <v>141.00480000000002</v>
      </c>
      <c r="Q182" s="60">
        <v>98004.27333333333</v>
      </c>
      <c r="R182" s="61">
        <v>377.66859999999997</v>
      </c>
      <c r="S182" s="35">
        <f>VLOOKUP(A182,Static!$A$3:$M$69,13,0)</f>
        <v>5992.704</v>
      </c>
      <c r="T182" s="36">
        <v>1198.5408000000002</v>
      </c>
      <c r="U182" s="62">
        <v>86.49935713774222</v>
      </c>
      <c r="V182" s="62" t="str">
        <f t="shared" si="8"/>
        <v>#REF!</v>
      </c>
      <c r="W182" s="60" t="str">
        <f t="shared" si="9"/>
        <v>#REF!</v>
      </c>
      <c r="X182" s="63">
        <v>35370.33866666667</v>
      </c>
      <c r="Y182" s="63">
        <v>9116.066666666668</v>
      </c>
      <c r="Z182" s="63">
        <v>44486.405333333336</v>
      </c>
      <c r="AA182" s="60">
        <v>13450.802885662391</v>
      </c>
      <c r="AB182" s="64">
        <v>57937.20821899574</v>
      </c>
      <c r="AC182" s="62">
        <v>51.135844334597174</v>
      </c>
      <c r="AD182" s="65">
        <v>607.9441576921812</v>
      </c>
      <c r="AE182" s="66">
        <v>157.0522407371468</v>
      </c>
      <c r="AF182" s="41">
        <f>VLOOKUP(B182,'Check Dimensoins'!$B$2:$C$141,2,0)</f>
        <v>170</v>
      </c>
      <c r="AG182" s="67">
        <v>123.0</v>
      </c>
      <c r="AH182" s="67">
        <v>199.0</v>
      </c>
      <c r="AI182" s="67">
        <v>90.0</v>
      </c>
      <c r="AJ182" s="67">
        <v>170.0</v>
      </c>
      <c r="AK182" s="67"/>
      <c r="AL182" s="67"/>
      <c r="AM182" s="67"/>
      <c r="AN182" s="67"/>
      <c r="AO182" s="67"/>
    </row>
    <row r="183">
      <c r="A183" s="55">
        <v>58.0</v>
      </c>
      <c r="B183" s="55">
        <v>1811106.0</v>
      </c>
      <c r="C183" s="56" t="s">
        <v>48</v>
      </c>
      <c r="D183" s="56" t="s">
        <v>47</v>
      </c>
      <c r="E183" s="56" t="s">
        <v>38</v>
      </c>
      <c r="F183" s="55">
        <v>100.93265063538064</v>
      </c>
      <c r="G183" s="57">
        <f t="shared" si="3"/>
        <v>24.01907864</v>
      </c>
      <c r="H183" s="57">
        <f t="shared" si="4"/>
        <v>200.9661538</v>
      </c>
      <c r="I183" s="57">
        <f t="shared" si="5"/>
        <v>124.5021556</v>
      </c>
      <c r="J183" s="58">
        <v>0.245</v>
      </c>
      <c r="K183" s="59" t="str">
        <f t="shared" si="15"/>
        <v>#REF!</v>
      </c>
      <c r="L183" s="31" t="str">
        <f t="shared" si="16"/>
        <v>#REF!</v>
      </c>
      <c r="M183" s="59"/>
      <c r="N183" s="59">
        <f t="shared" si="6"/>
        <v>49.80086222</v>
      </c>
      <c r="O183" s="32">
        <f>VLOOKUP(A183,Static!$A$2:$L$68,12,0)</f>
        <v>5992.704</v>
      </c>
      <c r="P183" s="32">
        <v>141.00480000000002</v>
      </c>
      <c r="Q183" s="60">
        <v>199284.31833333327</v>
      </c>
      <c r="R183" s="61">
        <v>1045.0240000000001</v>
      </c>
      <c r="S183" s="35">
        <f>VLOOKUP(A183,Static!$A$3:$M$69,13,0)</f>
        <v>5992.704</v>
      </c>
      <c r="T183" s="36">
        <v>1198.5408000000002</v>
      </c>
      <c r="U183" s="62">
        <v>63.566105765141366</v>
      </c>
      <c r="V183" s="62" t="str">
        <f t="shared" si="8"/>
        <v>#REF!</v>
      </c>
      <c r="W183" s="60" t="str">
        <f t="shared" si="9"/>
        <v>#REF!</v>
      </c>
      <c r="X183" s="63">
        <v>100691.9936</v>
      </c>
      <c r="Y183" s="63">
        <v>26746.310800000003</v>
      </c>
      <c r="Z183" s="63">
        <v>127438.30440000001</v>
      </c>
      <c r="AA183" s="60">
        <v>38531.94025733169</v>
      </c>
      <c r="AB183" s="64">
        <v>165970.2446573317</v>
      </c>
      <c r="AC183" s="62">
        <v>52.93985103287315</v>
      </c>
      <c r="AD183" s="65">
        <v>16030.07846697024</v>
      </c>
      <c r="AE183" s="66">
        <v>4141.103603967312</v>
      </c>
      <c r="AF183" s="41">
        <f>VLOOKUP(B183,'Check Dimensoins'!$B$2:$C$141,2,0)</f>
        <v>182</v>
      </c>
      <c r="AG183" s="67">
        <v>123.0</v>
      </c>
      <c r="AH183" s="67">
        <v>199.0</v>
      </c>
      <c r="AI183" s="67">
        <v>90.0</v>
      </c>
      <c r="AJ183" s="67">
        <v>182.0</v>
      </c>
      <c r="AK183" s="67"/>
      <c r="AL183" s="67"/>
      <c r="AM183" s="67"/>
      <c r="AN183" s="67"/>
      <c r="AO183" s="67"/>
    </row>
    <row r="184">
      <c r="A184" s="55">
        <v>58.0</v>
      </c>
      <c r="B184" s="55">
        <v>1811107.0</v>
      </c>
      <c r="C184" s="56" t="s">
        <v>48</v>
      </c>
      <c r="D184" s="56" t="s">
        <v>47</v>
      </c>
      <c r="E184" s="56" t="s">
        <v>38</v>
      </c>
      <c r="F184" s="55">
        <v>49.33169772801465</v>
      </c>
      <c r="G184" s="57">
        <f t="shared" si="3"/>
        <v>3.050173654</v>
      </c>
      <c r="H184" s="57">
        <f t="shared" si="4"/>
        <v>25.52061538</v>
      </c>
      <c r="I184" s="57">
        <f t="shared" si="5"/>
        <v>15.81048135</v>
      </c>
      <c r="J184" s="58">
        <v>0.245</v>
      </c>
      <c r="K184" s="59" t="str">
        <f t="shared" si="15"/>
        <v>#REF!</v>
      </c>
      <c r="L184" s="31" t="str">
        <f t="shared" si="16"/>
        <v>#REF!</v>
      </c>
      <c r="M184" s="59"/>
      <c r="N184" s="59">
        <f t="shared" si="6"/>
        <v>6.324192538</v>
      </c>
      <c r="O184" s="32">
        <f>VLOOKUP(A184,Static!$A$2:$L$68,12,0)</f>
        <v>5992.704</v>
      </c>
      <c r="P184" s="32">
        <v>141.00480000000002</v>
      </c>
      <c r="Q184" s="60">
        <v>18626.304</v>
      </c>
      <c r="R184" s="61">
        <v>132.70719999999997</v>
      </c>
      <c r="S184" s="35">
        <f>VLOOKUP(A184,Static!$A$3:$M$69,13,0)</f>
        <v>5992.704</v>
      </c>
      <c r="T184" s="36">
        <v>1198.5408000000002</v>
      </c>
      <c r="U184" s="62">
        <v>46.785464541486824</v>
      </c>
      <c r="V184" s="62" t="str">
        <f t="shared" si="8"/>
        <v>#REF!</v>
      </c>
      <c r="W184" s="60" t="str">
        <f t="shared" si="9"/>
        <v>#REF!</v>
      </c>
      <c r="X184" s="63">
        <v>10807.104000000001</v>
      </c>
      <c r="Y184" s="63">
        <v>2444.464</v>
      </c>
      <c r="Z184" s="63">
        <v>13251.568000000001</v>
      </c>
      <c r="AA184" s="60">
        <v>4006.712337361956</v>
      </c>
      <c r="AB184" s="64">
        <v>17258.280337361957</v>
      </c>
      <c r="AC184" s="62">
        <v>43.34926901067905</v>
      </c>
      <c r="AD184" s="65">
        <v>6415.479106695635</v>
      </c>
      <c r="AE184" s="66">
        <v>1657.3321025630391</v>
      </c>
      <c r="AF184" s="41">
        <f>VLOOKUP(B184,'Check Dimensoins'!$B$2:$C$141,2,0)</f>
        <v>191</v>
      </c>
      <c r="AG184" s="67">
        <v>123.0</v>
      </c>
      <c r="AH184" s="67">
        <v>199.0</v>
      </c>
      <c r="AI184" s="67">
        <v>90.0</v>
      </c>
      <c r="AJ184" s="67">
        <v>191.0</v>
      </c>
      <c r="AK184" s="67"/>
      <c r="AL184" s="67"/>
      <c r="AM184" s="67"/>
      <c r="AN184" s="67"/>
      <c r="AO184" s="67"/>
    </row>
    <row r="185">
      <c r="A185" s="55">
        <v>58.0</v>
      </c>
      <c r="B185" s="55">
        <v>1811108.0</v>
      </c>
      <c r="C185" s="56" t="s">
        <v>48</v>
      </c>
      <c r="D185" s="56" t="s">
        <v>47</v>
      </c>
      <c r="E185" s="56" t="s">
        <v>38</v>
      </c>
      <c r="F185" s="55">
        <v>38.56902157459635</v>
      </c>
      <c r="G185" s="57">
        <f t="shared" si="3"/>
        <v>2.318450569</v>
      </c>
      <c r="H185" s="57">
        <f t="shared" si="4"/>
        <v>19.39833333</v>
      </c>
      <c r="I185" s="57">
        <f t="shared" si="5"/>
        <v>12.01761724</v>
      </c>
      <c r="J185" s="58">
        <v>0.245</v>
      </c>
      <c r="K185" s="59" t="str">
        <f t="shared" si="15"/>
        <v>#REF!</v>
      </c>
      <c r="L185" s="31" t="str">
        <f t="shared" si="16"/>
        <v>#REF!</v>
      </c>
      <c r="M185" s="59"/>
      <c r="N185" s="59">
        <f t="shared" si="6"/>
        <v>4.807046894</v>
      </c>
      <c r="O185" s="32">
        <f>VLOOKUP(A185,Static!$A$2:$L$68,12,0)</f>
        <v>5992.704</v>
      </c>
      <c r="P185" s="32">
        <v>141.00480000000002</v>
      </c>
      <c r="Q185" s="60">
        <v>12044.966666666665</v>
      </c>
      <c r="R185" s="61">
        <v>100.87133333333333</v>
      </c>
      <c r="S185" s="35">
        <f>VLOOKUP(A185,Static!$A$3:$M$69,13,0)</f>
        <v>5992.704</v>
      </c>
      <c r="T185" s="36">
        <v>1198.5408000000002</v>
      </c>
      <c r="U185" s="62">
        <v>39.80307145957116</v>
      </c>
      <c r="V185" s="62" t="str">
        <f t="shared" si="8"/>
        <v>#REF!</v>
      </c>
      <c r="W185" s="60" t="str">
        <f t="shared" si="9"/>
        <v>#REF!</v>
      </c>
      <c r="X185" s="63">
        <v>7093.700533333334</v>
      </c>
      <c r="Y185" s="63">
        <v>1919.6870000000001</v>
      </c>
      <c r="Z185" s="63">
        <v>9013.387533333334</v>
      </c>
      <c r="AA185" s="60">
        <v>2725.266250094413</v>
      </c>
      <c r="AB185" s="64">
        <v>11738.653783427748</v>
      </c>
      <c r="AC185" s="62">
        <v>38.79084835277862</v>
      </c>
      <c r="AD185" s="65">
        <v>4488.375201045642</v>
      </c>
      <c r="AE185" s="66">
        <v>1159.4969269367905</v>
      </c>
      <c r="AF185" s="41">
        <f>VLOOKUP(B185,'Check Dimensoins'!$B$2:$C$141,2,0)</f>
        <v>199</v>
      </c>
      <c r="AG185" s="67">
        <v>123.0</v>
      </c>
      <c r="AH185" s="67">
        <v>199.0</v>
      </c>
      <c r="AI185" s="67">
        <v>90.0</v>
      </c>
      <c r="AJ185" s="67">
        <v>199.0</v>
      </c>
      <c r="AK185" s="67"/>
      <c r="AL185" s="67"/>
      <c r="AM185" s="67"/>
      <c r="AN185" s="67"/>
      <c r="AO185" s="67"/>
    </row>
    <row r="186">
      <c r="A186" s="55">
        <v>58.0</v>
      </c>
      <c r="B186" s="55">
        <v>1811109.0</v>
      </c>
      <c r="C186" s="56" t="s">
        <v>48</v>
      </c>
      <c r="D186" s="56" t="s">
        <v>47</v>
      </c>
      <c r="E186" s="56" t="s">
        <v>38</v>
      </c>
      <c r="F186" s="55">
        <v>32.830579594857404</v>
      </c>
      <c r="G186" s="57">
        <f t="shared" si="3"/>
        <v>0.6168394438</v>
      </c>
      <c r="H186" s="57">
        <f t="shared" si="4"/>
        <v>5.161057692</v>
      </c>
      <c r="I186" s="57">
        <f t="shared" si="5"/>
        <v>3.19736829</v>
      </c>
      <c r="J186" s="58">
        <v>0.245</v>
      </c>
      <c r="K186" s="59" t="str">
        <f t="shared" si="15"/>
        <v>#REF!</v>
      </c>
      <c r="L186" s="31" t="str">
        <f t="shared" si="16"/>
        <v>#REF!</v>
      </c>
      <c r="M186" s="59"/>
      <c r="N186" s="59">
        <f t="shared" si="6"/>
        <v>1.278947316</v>
      </c>
      <c r="O186" s="32">
        <f>VLOOKUP(A186,Static!$A$2:$L$68,12,0)</f>
        <v>5992.704</v>
      </c>
      <c r="P186" s="32">
        <v>141.00480000000002</v>
      </c>
      <c r="Q186" s="60">
        <v>4354.668333333334</v>
      </c>
      <c r="R186" s="61">
        <v>26.837499999999995</v>
      </c>
      <c r="S186" s="35">
        <f>VLOOKUP(A186,Static!$A$3:$M$69,13,0)</f>
        <v>5992.704</v>
      </c>
      <c r="T186" s="36">
        <v>1198.5408000000002</v>
      </c>
      <c r="U186" s="62">
        <v>54.086860218392594</v>
      </c>
      <c r="V186" s="62" t="str">
        <f t="shared" si="8"/>
        <v>#REF!</v>
      </c>
      <c r="W186" s="60" t="str">
        <f t="shared" si="9"/>
        <v>#REF!</v>
      </c>
      <c r="X186" s="63">
        <v>2407.1666666666665</v>
      </c>
      <c r="Y186" s="63">
        <v>583.9166666666666</v>
      </c>
      <c r="Z186" s="63">
        <v>2991.0833333333335</v>
      </c>
      <c r="AA186" s="60">
        <v>904.3767872409054</v>
      </c>
      <c r="AB186" s="64">
        <v>3895.4601205742388</v>
      </c>
      <c r="AC186" s="62">
        <v>48.38329601706865</v>
      </c>
      <c r="AD186" s="65">
        <v>4765.354952849758</v>
      </c>
      <c r="AE186" s="66">
        <v>1231.0500294861874</v>
      </c>
      <c r="AF186" s="41">
        <f>VLOOKUP(B186,'Check Dimensoins'!$B$2:$C$141,2,0)</f>
        <v>211</v>
      </c>
      <c r="AG186" s="67">
        <v>123.0</v>
      </c>
      <c r="AH186" s="67">
        <v>199.0</v>
      </c>
      <c r="AI186" s="67">
        <v>90.0</v>
      </c>
      <c r="AJ186" s="67">
        <v>211.0</v>
      </c>
      <c r="AK186" s="67"/>
      <c r="AL186" s="67"/>
      <c r="AM186" s="67"/>
      <c r="AN186" s="67"/>
      <c r="AO186" s="67"/>
    </row>
    <row r="187">
      <c r="A187" s="55">
        <v>59.0</v>
      </c>
      <c r="B187" s="55">
        <v>1811111.0</v>
      </c>
      <c r="C187" s="56" t="s">
        <v>49</v>
      </c>
      <c r="D187" s="56" t="s">
        <v>47</v>
      </c>
      <c r="E187" s="56" t="s">
        <v>36</v>
      </c>
      <c r="F187" s="55">
        <v>8.225377584901024</v>
      </c>
      <c r="G187" s="57">
        <f t="shared" si="3"/>
        <v>0.5913867004</v>
      </c>
      <c r="H187" s="57">
        <f t="shared" si="4"/>
        <v>4.948096154</v>
      </c>
      <c r="I187" s="57">
        <f t="shared" si="5"/>
        <v>3.065434777</v>
      </c>
      <c r="J187" s="58">
        <v>0.275</v>
      </c>
      <c r="K187" s="59" t="str">
        <f t="shared" si="15"/>
        <v>#REF!</v>
      </c>
      <c r="L187" s="31" t="str">
        <f t="shared" si="16"/>
        <v>#REF!</v>
      </c>
      <c r="M187" s="59"/>
      <c r="N187" s="59">
        <f t="shared" si="6"/>
        <v>1.839260866</v>
      </c>
      <c r="O187" s="32">
        <f>VLOOKUP(A187,Static!$A$2:$L$68,10,0)</f>
        <v>18506.88</v>
      </c>
      <c r="P187" s="32">
        <v>440.64000000000004</v>
      </c>
      <c r="Q187" s="60">
        <v>3535.948</v>
      </c>
      <c r="R187" s="61">
        <v>25.730099999999997</v>
      </c>
      <c r="S187" s="35">
        <f>VLOOKUP(A187,Static!$A$3:$M$69,13,0)</f>
        <v>18506.88</v>
      </c>
      <c r="T187" s="36">
        <v>3084.48</v>
      </c>
      <c r="U187" s="62">
        <v>68.71228638831563</v>
      </c>
      <c r="V187" s="62" t="str">
        <f t="shared" si="8"/>
        <v>#REF!</v>
      </c>
      <c r="W187" s="60" t="str">
        <f t="shared" si="9"/>
        <v>#REF!</v>
      </c>
      <c r="X187" s="63">
        <v>1437.0972000000004</v>
      </c>
      <c r="Y187" s="63">
        <v>352.2981000000001</v>
      </c>
      <c r="Z187" s="63">
        <v>1789.3953000000006</v>
      </c>
      <c r="AA187" s="60">
        <v>541.0372738477063</v>
      </c>
      <c r="AB187" s="64">
        <v>2330.432573847707</v>
      </c>
      <c r="AC187" s="62">
        <v>45.28611575251762</v>
      </c>
      <c r="AD187" s="65">
        <v>744.9908028359831</v>
      </c>
      <c r="AE187" s="66">
        <v>197.42256275153554</v>
      </c>
      <c r="AF187" s="41">
        <f>VLOOKUP(B187,'Check Dimensoins'!$B$2:$C$141,2,0)</f>
        <v>42</v>
      </c>
      <c r="AG187" s="67">
        <v>62.0</v>
      </c>
      <c r="AH187" s="67">
        <v>58.0</v>
      </c>
      <c r="AI187" s="67">
        <v>91.0</v>
      </c>
      <c r="AJ187" s="67">
        <v>42.0</v>
      </c>
      <c r="AK187" s="67"/>
      <c r="AL187" s="67"/>
      <c r="AM187" s="67"/>
      <c r="AN187" s="67"/>
      <c r="AO187" s="67"/>
    </row>
    <row r="188">
      <c r="A188" s="55">
        <v>59.0</v>
      </c>
      <c r="B188" s="55">
        <v>1811112.0</v>
      </c>
      <c r="C188" s="56" t="s">
        <v>49</v>
      </c>
      <c r="D188" s="56" t="s">
        <v>47</v>
      </c>
      <c r="E188" s="56" t="s">
        <v>36</v>
      </c>
      <c r="F188" s="55">
        <v>1.53811827880718</v>
      </c>
      <c r="G188" s="57">
        <f t="shared" si="3"/>
        <v>1.190435196</v>
      </c>
      <c r="H188" s="57">
        <f t="shared" si="4"/>
        <v>9.960298077</v>
      </c>
      <c r="I188" s="57">
        <f t="shared" si="5"/>
        <v>6.170584234</v>
      </c>
      <c r="J188" s="58">
        <v>0.275</v>
      </c>
      <c r="K188" s="59" t="str">
        <f t="shared" si="15"/>
        <v>#REF!</v>
      </c>
      <c r="L188" s="31" t="str">
        <f t="shared" si="16"/>
        <v>#REF!</v>
      </c>
      <c r="M188" s="59"/>
      <c r="N188" s="59">
        <f t="shared" si="6"/>
        <v>3.702350541</v>
      </c>
      <c r="O188" s="32">
        <f>VLOOKUP(A188,Static!$A$2:$L$68,10,0)</f>
        <v>18506.88</v>
      </c>
      <c r="P188" s="32">
        <v>440.64000000000004</v>
      </c>
      <c r="Q188" s="60">
        <v>5695.8</v>
      </c>
      <c r="R188" s="61">
        <v>51.793549999999996</v>
      </c>
      <c r="S188" s="35">
        <f>VLOOKUP(A188,Static!$A$3:$M$69,13,0)</f>
        <v>18506.88</v>
      </c>
      <c r="T188" s="36">
        <v>3084.48</v>
      </c>
      <c r="U188" s="62">
        <v>54.98561114270021</v>
      </c>
      <c r="V188" s="62" t="str">
        <f t="shared" si="8"/>
        <v>#REF!</v>
      </c>
      <c r="W188" s="60" t="str">
        <f t="shared" si="9"/>
        <v>#REF!</v>
      </c>
      <c r="X188" s="63">
        <v>3183.2064</v>
      </c>
      <c r="Y188" s="63">
        <v>870.4080000000001</v>
      </c>
      <c r="Z188" s="63">
        <v>4053.6144000000004</v>
      </c>
      <c r="AA188" s="60">
        <v>1225.6411337426698</v>
      </c>
      <c r="AB188" s="64">
        <v>5279.25553374267</v>
      </c>
      <c r="AC188" s="62">
        <v>50.964410952161714</v>
      </c>
      <c r="AD188" s="65">
        <v>156.77858410832155</v>
      </c>
      <c r="AE188" s="66">
        <v>41.54632478870521</v>
      </c>
      <c r="AF188" s="41">
        <f>VLOOKUP(B188,'Check Dimensoins'!$B$2:$C$141,2,0)</f>
        <v>46</v>
      </c>
      <c r="AG188" s="67">
        <v>62.0</v>
      </c>
      <c r="AH188" s="67">
        <v>58.0</v>
      </c>
      <c r="AI188" s="67">
        <v>91.0</v>
      </c>
      <c r="AJ188" s="67">
        <v>46.0</v>
      </c>
      <c r="AK188" s="67"/>
      <c r="AL188" s="67"/>
      <c r="AM188" s="67"/>
      <c r="AN188" s="67"/>
      <c r="AO188" s="67"/>
    </row>
    <row r="189">
      <c r="A189" s="55">
        <v>59.0</v>
      </c>
      <c r="B189" s="55">
        <v>1811113.0</v>
      </c>
      <c r="C189" s="56" t="s">
        <v>49</v>
      </c>
      <c r="D189" s="56" t="s">
        <v>47</v>
      </c>
      <c r="E189" s="56" t="s">
        <v>36</v>
      </c>
      <c r="F189" s="55">
        <v>0.34115855567778136</v>
      </c>
      <c r="G189" s="57">
        <f t="shared" si="3"/>
        <v>1.005383363</v>
      </c>
      <c r="H189" s="57">
        <f t="shared" si="4"/>
        <v>8.411980769</v>
      </c>
      <c r="I189" s="57">
        <f t="shared" si="5"/>
        <v>5.211373747</v>
      </c>
      <c r="J189" s="58">
        <v>0.275</v>
      </c>
      <c r="K189" s="59" t="str">
        <f t="shared" si="15"/>
        <v>#REF!</v>
      </c>
      <c r="L189" s="31" t="str">
        <f t="shared" si="16"/>
        <v>#REF!</v>
      </c>
      <c r="M189" s="59"/>
      <c r="N189" s="59">
        <f t="shared" si="6"/>
        <v>3.126824248</v>
      </c>
      <c r="O189" s="32">
        <f>VLOOKUP(A189,Static!$A$2:$L$68,10,0)</f>
        <v>18506.88</v>
      </c>
      <c r="P189" s="32">
        <v>440.64000000000004</v>
      </c>
      <c r="Q189" s="60">
        <v>6639.435000000001</v>
      </c>
      <c r="R189" s="61">
        <v>43.7423</v>
      </c>
      <c r="S189" s="35">
        <f>VLOOKUP(A189,Static!$A$3:$M$69,13,0)</f>
        <v>18506.88</v>
      </c>
      <c r="T189" s="36">
        <v>3084.48</v>
      </c>
      <c r="U189" s="62">
        <v>75.89261424296392</v>
      </c>
      <c r="V189" s="62" t="str">
        <f t="shared" si="8"/>
        <v>#REF!</v>
      </c>
      <c r="W189" s="60" t="str">
        <f t="shared" si="9"/>
        <v>#REF!</v>
      </c>
      <c r="X189" s="63">
        <v>4003.1552000000006</v>
      </c>
      <c r="Y189" s="63">
        <v>951.2448</v>
      </c>
      <c r="Z189" s="63">
        <v>4954.400000000001</v>
      </c>
      <c r="AA189" s="60">
        <v>1498.0005086361157</v>
      </c>
      <c r="AB189" s="64">
        <v>6452.400508636116</v>
      </c>
      <c r="AC189" s="62">
        <v>73.75470092606145</v>
      </c>
      <c r="AD189" s="65">
        <v>50.32409448476369</v>
      </c>
      <c r="AE189" s="66">
        <v>13.33588503846238</v>
      </c>
      <c r="AF189" s="41">
        <f>VLOOKUP(B189,'Check Dimensoins'!$B$2:$C$141,2,0)</f>
        <v>50</v>
      </c>
      <c r="AG189" s="67">
        <v>62.0</v>
      </c>
      <c r="AH189" s="67">
        <v>58.0</v>
      </c>
      <c r="AI189" s="67">
        <v>91.0</v>
      </c>
      <c r="AJ189" s="67">
        <v>50.0</v>
      </c>
      <c r="AK189" s="67"/>
      <c r="AL189" s="67"/>
      <c r="AM189" s="67"/>
      <c r="AN189" s="67"/>
      <c r="AO189" s="67"/>
    </row>
    <row r="190">
      <c r="A190" s="55">
        <v>59.0</v>
      </c>
      <c r="B190" s="55">
        <v>1811114.0</v>
      </c>
      <c r="C190" s="56" t="s">
        <v>49</v>
      </c>
      <c r="D190" s="56" t="s">
        <v>47</v>
      </c>
      <c r="E190" s="56" t="s">
        <v>36</v>
      </c>
      <c r="F190" s="55">
        <v>259.5231739722172</v>
      </c>
      <c r="G190" s="57">
        <f t="shared" si="3"/>
        <v>74.75899267</v>
      </c>
      <c r="H190" s="57">
        <f t="shared" si="4"/>
        <v>625.5038942</v>
      </c>
      <c r="I190" s="57">
        <f t="shared" si="5"/>
        <v>387.5109398</v>
      </c>
      <c r="J190" s="58">
        <v>0.275</v>
      </c>
      <c r="K190" s="59" t="str">
        <f t="shared" si="15"/>
        <v>#REF!</v>
      </c>
      <c r="L190" s="31" t="str">
        <f t="shared" si="16"/>
        <v>#REF!</v>
      </c>
      <c r="M190" s="59"/>
      <c r="N190" s="59">
        <f t="shared" si="6"/>
        <v>232.5065639</v>
      </c>
      <c r="O190" s="32">
        <f>VLOOKUP(A190,Static!$A$2:$L$68,10,0)</f>
        <v>18506.88</v>
      </c>
      <c r="P190" s="32">
        <v>440.64000000000004</v>
      </c>
      <c r="Q190" s="60">
        <v>313490.65</v>
      </c>
      <c r="R190" s="61">
        <v>3252.62025</v>
      </c>
      <c r="S190" s="35">
        <f>VLOOKUP(A190,Static!$A$3:$M$69,13,0)</f>
        <v>18506.88</v>
      </c>
      <c r="T190" s="36">
        <v>3084.48</v>
      </c>
      <c r="U190" s="62">
        <v>48.19047812298408</v>
      </c>
      <c r="V190" s="62" t="str">
        <f t="shared" si="8"/>
        <v>#REF!</v>
      </c>
      <c r="W190" s="60" t="str">
        <f t="shared" si="9"/>
        <v>#REF!</v>
      </c>
      <c r="X190" s="63">
        <v>127815.07640000002</v>
      </c>
      <c r="Y190" s="63">
        <v>32942.030000000006</v>
      </c>
      <c r="Z190" s="63">
        <v>160757.10640000002</v>
      </c>
      <c r="AA190" s="60">
        <v>48606.133367122195</v>
      </c>
      <c r="AB190" s="64">
        <v>209363.2397671222</v>
      </c>
      <c r="AC190" s="62">
        <v>32.183781639913576</v>
      </c>
      <c r="AD190" s="65">
        <v>16704.87432323828</v>
      </c>
      <c r="AE190" s="66">
        <v>4426.791695658145</v>
      </c>
      <c r="AF190" s="41">
        <f>VLOOKUP(B190,'Check Dimensoins'!$B$2:$C$141,2,0)</f>
        <v>54</v>
      </c>
      <c r="AG190" s="67">
        <v>62.0</v>
      </c>
      <c r="AH190" s="67">
        <v>58.0</v>
      </c>
      <c r="AI190" s="67">
        <v>91.0</v>
      </c>
      <c r="AJ190" s="67">
        <v>54.0</v>
      </c>
      <c r="AK190" s="67"/>
      <c r="AL190" s="67"/>
      <c r="AM190" s="67"/>
      <c r="AN190" s="67"/>
      <c r="AO190" s="67"/>
    </row>
    <row r="191">
      <c r="A191" s="55">
        <v>59.0</v>
      </c>
      <c r="B191" s="55">
        <v>1811115.0</v>
      </c>
      <c r="C191" s="56" t="s">
        <v>49</v>
      </c>
      <c r="D191" s="56" t="s">
        <v>47</v>
      </c>
      <c r="E191" s="56" t="s">
        <v>36</v>
      </c>
      <c r="F191" s="55">
        <v>307.7703157738555</v>
      </c>
      <c r="G191" s="57">
        <f t="shared" si="3"/>
        <v>0.9050008597</v>
      </c>
      <c r="H191" s="57">
        <f t="shared" si="4"/>
        <v>7.572086538</v>
      </c>
      <c r="I191" s="57">
        <f t="shared" si="5"/>
        <v>4.691044129</v>
      </c>
      <c r="J191" s="58">
        <v>0.275</v>
      </c>
      <c r="K191" s="59" t="str">
        <f t="shared" si="15"/>
        <v>#REF!</v>
      </c>
      <c r="L191" s="31" t="str">
        <f t="shared" si="16"/>
        <v>#REF!</v>
      </c>
      <c r="M191" s="59"/>
      <c r="N191" s="59">
        <f t="shared" si="6"/>
        <v>2.814626477</v>
      </c>
      <c r="O191" s="32">
        <f>VLOOKUP(A191,Static!$A$2:$L$68,10,0)</f>
        <v>18506.88</v>
      </c>
      <c r="P191" s="32">
        <v>440.64000000000004</v>
      </c>
      <c r="Q191" s="60">
        <v>9160.408</v>
      </c>
      <c r="R191" s="61">
        <v>39.37485</v>
      </c>
      <c r="S191" s="35">
        <f>VLOOKUP(A191,Static!$A$3:$M$69,13,0)</f>
        <v>18506.88</v>
      </c>
      <c r="T191" s="36">
        <v>3084.48</v>
      </c>
      <c r="U191" s="62">
        <v>116.32308440540089</v>
      </c>
      <c r="V191" s="62" t="str">
        <f t="shared" si="8"/>
        <v>#REF!</v>
      </c>
      <c r="W191" s="60" t="str">
        <f t="shared" si="9"/>
        <v>#REF!</v>
      </c>
      <c r="X191" s="63">
        <v>3948.5424000000007</v>
      </c>
      <c r="Y191" s="63">
        <v>967.7800000000002</v>
      </c>
      <c r="Z191" s="63">
        <v>4916.322400000001</v>
      </c>
      <c r="AA191" s="60">
        <v>1486.4874567695645</v>
      </c>
      <c r="AB191" s="64">
        <v>6402.809856769565</v>
      </c>
      <c r="AC191" s="62">
        <v>81.30583172722645</v>
      </c>
      <c r="AD191" s="65">
        <v>50047.04300988888</v>
      </c>
      <c r="AE191" s="66">
        <v>13262.466397620556</v>
      </c>
      <c r="AF191" s="41">
        <f>VLOOKUP(B191,'Check Dimensoins'!$B$2:$C$141,2,0)</f>
        <v>59</v>
      </c>
      <c r="AG191" s="67">
        <v>62.0</v>
      </c>
      <c r="AH191" s="67">
        <v>58.0</v>
      </c>
      <c r="AI191" s="67">
        <v>91.0</v>
      </c>
      <c r="AJ191" s="67">
        <v>59.0</v>
      </c>
      <c r="AK191" s="67"/>
      <c r="AL191" s="67"/>
      <c r="AM191" s="67"/>
      <c r="AN191" s="67"/>
      <c r="AO191" s="67"/>
    </row>
    <row r="192">
      <c r="A192" s="55">
        <v>59.0</v>
      </c>
      <c r="B192" s="55">
        <v>1811121.0</v>
      </c>
      <c r="C192" s="56" t="s">
        <v>49</v>
      </c>
      <c r="D192" s="56" t="s">
        <v>47</v>
      </c>
      <c r="E192" s="56" t="s">
        <v>36</v>
      </c>
      <c r="F192" s="55">
        <v>162.46595992611336</v>
      </c>
      <c r="G192" s="57">
        <f t="shared" si="3"/>
        <v>4.16152354</v>
      </c>
      <c r="H192" s="57">
        <f t="shared" si="4"/>
        <v>34.81921154</v>
      </c>
      <c r="I192" s="57">
        <f t="shared" si="5"/>
        <v>21.57112931</v>
      </c>
      <c r="J192" s="58">
        <v>0.275</v>
      </c>
      <c r="K192" s="59" t="str">
        <f t="shared" si="15"/>
        <v>#REF!</v>
      </c>
      <c r="L192" s="31" t="str">
        <f t="shared" si="16"/>
        <v>#REF!</v>
      </c>
      <c r="M192" s="59"/>
      <c r="N192" s="59">
        <f t="shared" si="6"/>
        <v>12.94267759</v>
      </c>
      <c r="O192" s="32">
        <f>VLOOKUP(A192,Static!$A$2:$L$68,10,0)</f>
        <v>18506.88</v>
      </c>
      <c r="P192" s="32">
        <v>440.64000000000004</v>
      </c>
      <c r="Q192" s="60">
        <v>28777.369500000004</v>
      </c>
      <c r="R192" s="61">
        <v>181.0599</v>
      </c>
      <c r="S192" s="35">
        <f>VLOOKUP(A192,Static!$A$3:$M$69,13,0)</f>
        <v>18506.88</v>
      </c>
      <c r="T192" s="36">
        <v>3084.48</v>
      </c>
      <c r="U192" s="62">
        <v>79.46919638197085</v>
      </c>
      <c r="V192" s="62" t="str">
        <f t="shared" si="8"/>
        <v>#REF!</v>
      </c>
      <c r="W192" s="60" t="str">
        <f t="shared" si="9"/>
        <v>#REF!</v>
      </c>
      <c r="X192" s="63">
        <v>12232.563200000002</v>
      </c>
      <c r="Y192" s="63">
        <v>2881.7096000000006</v>
      </c>
      <c r="Z192" s="63">
        <v>15114.272800000002</v>
      </c>
      <c r="AA192" s="60">
        <v>4569.915295911717</v>
      </c>
      <c r="AB192" s="64">
        <v>19684.18809591172</v>
      </c>
      <c r="AC192" s="62">
        <v>54.35822094210733</v>
      </c>
      <c r="AD192" s="65">
        <v>17662.72109047045</v>
      </c>
      <c r="AE192" s="66">
        <v>4680.62108897467</v>
      </c>
      <c r="AF192" s="41">
        <f>VLOOKUP(B192,'Check Dimensoins'!$B$2:$C$141,2,0)</f>
        <v>55</v>
      </c>
      <c r="AG192" s="67">
        <v>62.0</v>
      </c>
      <c r="AH192" s="67">
        <v>58.0</v>
      </c>
      <c r="AI192" s="67">
        <v>91.0</v>
      </c>
      <c r="AJ192" s="67">
        <v>55.0</v>
      </c>
      <c r="AK192" s="67"/>
      <c r="AL192" s="67"/>
      <c r="AM192" s="67"/>
      <c r="AN192" s="67"/>
      <c r="AO192" s="67"/>
    </row>
    <row r="193">
      <c r="A193" s="55">
        <v>60.0</v>
      </c>
      <c r="B193" s="55">
        <v>1811123.0</v>
      </c>
      <c r="C193" s="56" t="s">
        <v>49</v>
      </c>
      <c r="D193" s="56" t="s">
        <v>47</v>
      </c>
      <c r="E193" s="56" t="s">
        <v>36</v>
      </c>
      <c r="F193" s="55">
        <v>71.43279388818206</v>
      </c>
      <c r="G193" s="57">
        <f t="shared" si="3"/>
        <v>3.397941239</v>
      </c>
      <c r="H193" s="57">
        <f t="shared" si="4"/>
        <v>28.43036538</v>
      </c>
      <c r="I193" s="57">
        <f t="shared" si="5"/>
        <v>17.61312393</v>
      </c>
      <c r="J193" s="58">
        <v>0.275</v>
      </c>
      <c r="K193" s="59" t="str">
        <f t="shared" si="15"/>
        <v>#REF!</v>
      </c>
      <c r="L193" s="31" t="str">
        <f t="shared" si="16"/>
        <v>#REF!</v>
      </c>
      <c r="M193" s="59"/>
      <c r="N193" s="59">
        <f t="shared" si="6"/>
        <v>10.56787436</v>
      </c>
      <c r="O193" s="32">
        <f>VLOOKUP(A193,Static!$A$2:$L$68,10,0)</f>
        <v>13747.968</v>
      </c>
      <c r="P193" s="32">
        <v>352.512</v>
      </c>
      <c r="Q193" s="60">
        <v>30534.84</v>
      </c>
      <c r="R193" s="61">
        <v>147.8379</v>
      </c>
      <c r="S193" s="35">
        <f>VLOOKUP(A193,Static!$A$3:$M$69,13,0)</f>
        <v>13747.968</v>
      </c>
      <c r="T193" s="36">
        <v>2291.328</v>
      </c>
      <c r="U193" s="62">
        <v>103.27135328626828</v>
      </c>
      <c r="V193" s="62" t="str">
        <f t="shared" si="8"/>
        <v>#REF!</v>
      </c>
      <c r="W193" s="60" t="str">
        <f t="shared" si="9"/>
        <v>#REF!</v>
      </c>
      <c r="X193" s="63">
        <v>9321.840000000002</v>
      </c>
      <c r="Y193" s="63">
        <v>2354.0000000000005</v>
      </c>
      <c r="Z193" s="63">
        <v>11675.840000000002</v>
      </c>
      <c r="AA193" s="60">
        <v>3530.27899619609</v>
      </c>
      <c r="AB193" s="64">
        <v>15206.118996196092</v>
      </c>
      <c r="AC193" s="62">
        <v>51.42835158033255</v>
      </c>
      <c r="AD193" s="65">
        <v>7347.341676893715</v>
      </c>
      <c r="AE193" s="66">
        <v>1947.0455443768346</v>
      </c>
      <c r="AF193" s="41">
        <f>VLOOKUP(B193,'Check Dimensoins'!$B$2:$C$141,2,0)</f>
        <v>43</v>
      </c>
      <c r="AG193" s="67">
        <v>65.0</v>
      </c>
      <c r="AH193" s="67">
        <v>60.0</v>
      </c>
      <c r="AI193" s="67">
        <v>92.0</v>
      </c>
      <c r="AJ193" s="67">
        <v>43.0</v>
      </c>
      <c r="AK193" s="67"/>
      <c r="AL193" s="67"/>
      <c r="AM193" s="67"/>
      <c r="AN193" s="67"/>
      <c r="AO193" s="67"/>
    </row>
    <row r="194">
      <c r="A194" s="55">
        <v>60.0</v>
      </c>
      <c r="B194" s="55">
        <v>1811124.0</v>
      </c>
      <c r="C194" s="56" t="s">
        <v>49</v>
      </c>
      <c r="D194" s="56" t="s">
        <v>47</v>
      </c>
      <c r="E194" s="56" t="s">
        <v>36</v>
      </c>
      <c r="F194" s="55">
        <v>12.995517653631286</v>
      </c>
      <c r="G194" s="57">
        <f t="shared" si="3"/>
        <v>6.532524501</v>
      </c>
      <c r="H194" s="57">
        <f t="shared" si="4"/>
        <v>54.65723077</v>
      </c>
      <c r="I194" s="57">
        <f t="shared" si="5"/>
        <v>33.86113989</v>
      </c>
      <c r="J194" s="58">
        <v>0.275</v>
      </c>
      <c r="K194" s="59" t="str">
        <f t="shared" si="15"/>
        <v>#REF!</v>
      </c>
      <c r="L194" s="31" t="str">
        <f t="shared" si="16"/>
        <v>#REF!</v>
      </c>
      <c r="M194" s="59"/>
      <c r="N194" s="59">
        <f t="shared" si="6"/>
        <v>20.31668393</v>
      </c>
      <c r="O194" s="32">
        <f>VLOOKUP(A194,Static!$A$2:$L$68,10,0)</f>
        <v>13747.968</v>
      </c>
      <c r="P194" s="32">
        <v>352.512</v>
      </c>
      <c r="Q194" s="60">
        <v>59782.263999999996</v>
      </c>
      <c r="R194" s="61">
        <v>284.21759999999995</v>
      </c>
      <c r="S194" s="35">
        <f>VLOOKUP(A194,Static!$A$3:$M$69,13,0)</f>
        <v>13747.968</v>
      </c>
      <c r="T194" s="36">
        <v>2291.328</v>
      </c>
      <c r="U194" s="62">
        <v>105.16988391992615</v>
      </c>
      <c r="V194" s="62" t="str">
        <f t="shared" si="8"/>
        <v>#REF!</v>
      </c>
      <c r="W194" s="60" t="str">
        <f t="shared" si="9"/>
        <v>#REF!</v>
      </c>
      <c r="X194" s="63">
        <v>18165.840000000004</v>
      </c>
      <c r="Y194" s="63">
        <v>4723.118400000001</v>
      </c>
      <c r="Z194" s="63">
        <v>22888.958400000003</v>
      </c>
      <c r="AA194" s="60">
        <v>6920.650598528762</v>
      </c>
      <c r="AB194" s="64">
        <v>29809.608998528765</v>
      </c>
      <c r="AC194" s="62">
        <v>52.44152543426018</v>
      </c>
      <c r="AD194" s="65">
        <v>1363.0095391285645</v>
      </c>
      <c r="AE194" s="66">
        <v>361.19752786906963</v>
      </c>
      <c r="AF194" s="41">
        <f>VLOOKUP(B194,'Check Dimensoins'!$B$2:$C$141,2,0)</f>
        <v>47</v>
      </c>
      <c r="AG194" s="67">
        <v>65.0</v>
      </c>
      <c r="AH194" s="67">
        <v>60.0</v>
      </c>
      <c r="AI194" s="67">
        <v>92.0</v>
      </c>
      <c r="AJ194" s="67">
        <v>47.0</v>
      </c>
      <c r="AK194" s="67"/>
      <c r="AL194" s="67"/>
      <c r="AM194" s="67"/>
      <c r="AN194" s="67"/>
      <c r="AO194" s="67"/>
    </row>
    <row r="195">
      <c r="A195" s="55">
        <v>60.0</v>
      </c>
      <c r="B195" s="55">
        <v>1811125.0</v>
      </c>
      <c r="C195" s="56" t="s">
        <v>49</v>
      </c>
      <c r="D195" s="56" t="s">
        <v>47</v>
      </c>
      <c r="E195" s="56" t="s">
        <v>36</v>
      </c>
      <c r="F195" s="55">
        <v>24.165937810412228</v>
      </c>
      <c r="G195" s="57">
        <f t="shared" si="3"/>
        <v>0.6482657902</v>
      </c>
      <c r="H195" s="57">
        <f t="shared" si="4"/>
        <v>5.424</v>
      </c>
      <c r="I195" s="57">
        <f t="shared" si="5"/>
        <v>3.36026579</v>
      </c>
      <c r="J195" s="58">
        <v>0.275</v>
      </c>
      <c r="K195" s="59" t="str">
        <f t="shared" si="15"/>
        <v>#REF!</v>
      </c>
      <c r="L195" s="31" t="str">
        <f t="shared" si="16"/>
        <v>#REF!</v>
      </c>
      <c r="M195" s="59"/>
      <c r="N195" s="59">
        <f t="shared" si="6"/>
        <v>2.016159474</v>
      </c>
      <c r="O195" s="32">
        <f>VLOOKUP(A195,Static!$A$2:$L$68,10,0)</f>
        <v>13747.968</v>
      </c>
      <c r="P195" s="32">
        <v>352.512</v>
      </c>
      <c r="Q195" s="60">
        <v>7510.464000000001</v>
      </c>
      <c r="R195" s="61">
        <v>28.2048</v>
      </c>
      <c r="S195" s="35">
        <f>VLOOKUP(A195,Static!$A$3:$M$69,13,0)</f>
        <v>13747.968</v>
      </c>
      <c r="T195" s="36">
        <v>2291.328</v>
      </c>
      <c r="U195" s="62">
        <v>133.14159292035401</v>
      </c>
      <c r="V195" s="62" t="str">
        <f t="shared" si="8"/>
        <v>#REF!</v>
      </c>
      <c r="W195" s="60" t="str">
        <f t="shared" si="9"/>
        <v>#REF!</v>
      </c>
      <c r="X195" s="63">
        <v>1507.0704000000003</v>
      </c>
      <c r="Y195" s="63">
        <v>350.91100000000006</v>
      </c>
      <c r="Z195" s="63">
        <v>1857.9814000000003</v>
      </c>
      <c r="AA195" s="60">
        <v>561.7748026474331</v>
      </c>
      <c r="AB195" s="64">
        <v>2419.7562026474334</v>
      </c>
      <c r="AC195" s="62">
        <v>42.89617729335846</v>
      </c>
      <c r="AD195" s="65">
        <v>2073.2527055514356</v>
      </c>
      <c r="AE195" s="66">
        <v>549.4119669711304</v>
      </c>
      <c r="AF195" s="41">
        <f>VLOOKUP(B195,'Check Dimensoins'!$B$2:$C$141,2,0)</f>
        <v>49</v>
      </c>
      <c r="AG195" s="67">
        <v>65.0</v>
      </c>
      <c r="AH195" s="67">
        <v>60.0</v>
      </c>
      <c r="AI195" s="67">
        <v>92.0</v>
      </c>
      <c r="AJ195" s="67">
        <v>49.0</v>
      </c>
      <c r="AK195" s="67"/>
      <c r="AL195" s="67"/>
      <c r="AM195" s="67"/>
      <c r="AN195" s="67"/>
      <c r="AO195" s="67"/>
    </row>
    <row r="196">
      <c r="A196" s="55">
        <v>60.0</v>
      </c>
      <c r="B196" s="55">
        <v>1811126.0</v>
      </c>
      <c r="C196" s="56" t="s">
        <v>49</v>
      </c>
      <c r="D196" s="56" t="s">
        <v>47</v>
      </c>
      <c r="E196" s="56" t="s">
        <v>36</v>
      </c>
      <c r="F196" s="55">
        <v>91.51283715103976</v>
      </c>
      <c r="G196" s="57">
        <f t="shared" si="3"/>
        <v>5.847897649</v>
      </c>
      <c r="H196" s="57">
        <f t="shared" si="4"/>
        <v>48.929</v>
      </c>
      <c r="I196" s="57">
        <f t="shared" si="5"/>
        <v>30.31239765</v>
      </c>
      <c r="J196" s="58">
        <v>0.275</v>
      </c>
      <c r="K196" s="59" t="str">
        <f t="shared" si="15"/>
        <v>#REF!</v>
      </c>
      <c r="L196" s="31" t="str">
        <f t="shared" si="16"/>
        <v>#REF!</v>
      </c>
      <c r="M196" s="59"/>
      <c r="N196" s="59">
        <f t="shared" si="6"/>
        <v>18.18743859</v>
      </c>
      <c r="O196" s="32">
        <f>VLOOKUP(A196,Static!$A$2:$L$68,10,0)</f>
        <v>13747.968</v>
      </c>
      <c r="P196" s="32">
        <v>352.512</v>
      </c>
      <c r="Q196" s="60">
        <v>25598.384</v>
      </c>
      <c r="R196" s="61">
        <v>254.43079999999998</v>
      </c>
      <c r="S196" s="35">
        <f>VLOOKUP(A196,Static!$A$3:$M$69,13,0)</f>
        <v>13747.968</v>
      </c>
      <c r="T196" s="36">
        <v>2291.328</v>
      </c>
      <c r="U196" s="62">
        <v>50.30519889887545</v>
      </c>
      <c r="V196" s="62" t="str">
        <f t="shared" si="8"/>
        <v>#REF!</v>
      </c>
      <c r="W196" s="60" t="str">
        <f t="shared" si="9"/>
        <v>#REF!</v>
      </c>
      <c r="X196" s="63">
        <v>11343.948000000002</v>
      </c>
      <c r="Y196" s="63">
        <v>2592.9024000000004</v>
      </c>
      <c r="Z196" s="63">
        <v>13936.850400000003</v>
      </c>
      <c r="AA196" s="60">
        <v>4213.912681250092</v>
      </c>
      <c r="AB196" s="64">
        <v>18150.763081250094</v>
      </c>
      <c r="AC196" s="62">
        <v>35.66935111875232</v>
      </c>
      <c r="AD196" s="65">
        <v>6528.407040427277</v>
      </c>
      <c r="AE196" s="66">
        <v>1730.0278657132285</v>
      </c>
      <c r="AF196" s="41">
        <f>VLOOKUP(B196,'Check Dimensoins'!$B$2:$C$141,2,0)</f>
        <v>47</v>
      </c>
      <c r="AG196" s="67">
        <v>65.0</v>
      </c>
      <c r="AH196" s="67">
        <v>60.0</v>
      </c>
      <c r="AI196" s="67">
        <v>92.0</v>
      </c>
      <c r="AJ196" s="67">
        <v>47.0</v>
      </c>
      <c r="AK196" s="67"/>
      <c r="AL196" s="67"/>
      <c r="AM196" s="67"/>
      <c r="AN196" s="67"/>
      <c r="AO196" s="67"/>
    </row>
    <row r="197">
      <c r="A197" s="55">
        <v>60.0</v>
      </c>
      <c r="B197" s="55">
        <v>1811127.0</v>
      </c>
      <c r="C197" s="56" t="s">
        <v>49</v>
      </c>
      <c r="D197" s="56" t="s">
        <v>47</v>
      </c>
      <c r="E197" s="56" t="s">
        <v>36</v>
      </c>
      <c r="F197" s="55">
        <v>40.57224853105495</v>
      </c>
      <c r="G197" s="57">
        <f t="shared" si="3"/>
        <v>22.69891236</v>
      </c>
      <c r="H197" s="57">
        <f t="shared" si="4"/>
        <v>189.9204038</v>
      </c>
      <c r="I197" s="57">
        <f t="shared" si="5"/>
        <v>117.6591143</v>
      </c>
      <c r="J197" s="58">
        <v>0.275</v>
      </c>
      <c r="K197" s="59" t="str">
        <f t="shared" si="15"/>
        <v>#REF!</v>
      </c>
      <c r="L197" s="31" t="str">
        <f t="shared" si="16"/>
        <v>#REF!</v>
      </c>
      <c r="M197" s="59"/>
      <c r="N197" s="59">
        <f t="shared" si="6"/>
        <v>70.59546857</v>
      </c>
      <c r="O197" s="32">
        <f>VLOOKUP(A197,Static!$A$2:$L$68,10,0)</f>
        <v>13747.968</v>
      </c>
      <c r="P197" s="32">
        <v>352.512</v>
      </c>
      <c r="Q197" s="60">
        <v>114658.95</v>
      </c>
      <c r="R197" s="61">
        <v>987.5860999999999</v>
      </c>
      <c r="S197" s="35">
        <f>VLOOKUP(A197,Static!$A$3:$M$69,13,0)</f>
        <v>13747.968</v>
      </c>
      <c r="T197" s="36">
        <v>2291.328</v>
      </c>
      <c r="U197" s="62">
        <v>58.05010317581424</v>
      </c>
      <c r="V197" s="62" t="str">
        <f t="shared" si="8"/>
        <v>#REF!</v>
      </c>
      <c r="W197" s="60" t="str">
        <f t="shared" si="9"/>
        <v>#REF!</v>
      </c>
      <c r="X197" s="63">
        <v>51621.9484</v>
      </c>
      <c r="Y197" s="63">
        <v>12777.710000000001</v>
      </c>
      <c r="Z197" s="63">
        <v>64399.6584</v>
      </c>
      <c r="AA197" s="60">
        <v>19471.72635217021</v>
      </c>
      <c r="AB197" s="64">
        <v>83871.38475217021</v>
      </c>
      <c r="AC197" s="62">
        <v>42.46282159710947</v>
      </c>
      <c r="AD197" s="65">
        <v>3445.6243023355464</v>
      </c>
      <c r="AE197" s="66">
        <v>913.0904401189198</v>
      </c>
      <c r="AF197" s="41">
        <f>VLOOKUP(B197,'Check Dimensoins'!$B$2:$C$141,2,0)</f>
        <v>58</v>
      </c>
      <c r="AG197" s="67">
        <v>65.0</v>
      </c>
      <c r="AH197" s="67">
        <v>60.0</v>
      </c>
      <c r="AI197" s="67">
        <v>92.0</v>
      </c>
      <c r="AJ197" s="67">
        <v>58.0</v>
      </c>
      <c r="AK197" s="67"/>
      <c r="AL197" s="67"/>
      <c r="AM197" s="67"/>
      <c r="AN197" s="67"/>
      <c r="AO197" s="67"/>
    </row>
    <row r="198">
      <c r="A198" s="55">
        <v>60.0</v>
      </c>
      <c r="B198" s="55">
        <v>1811133.0</v>
      </c>
      <c r="C198" s="56" t="s">
        <v>49</v>
      </c>
      <c r="D198" s="56" t="s">
        <v>47</v>
      </c>
      <c r="E198" s="56" t="s">
        <v>36</v>
      </c>
      <c r="F198" s="55">
        <v>0.0</v>
      </c>
      <c r="G198" s="57">
        <f t="shared" si="3"/>
        <v>21.84234963</v>
      </c>
      <c r="H198" s="57">
        <f t="shared" si="4"/>
        <v>182.7535962</v>
      </c>
      <c r="I198" s="57">
        <f t="shared" si="5"/>
        <v>113.2191477</v>
      </c>
      <c r="J198" s="58">
        <v>0.275</v>
      </c>
      <c r="K198" s="59" t="str">
        <f t="shared" si="15"/>
        <v>#REF!</v>
      </c>
      <c r="L198" s="31" t="str">
        <f t="shared" si="16"/>
        <v>#REF!</v>
      </c>
      <c r="M198" s="59"/>
      <c r="N198" s="59">
        <f t="shared" si="6"/>
        <v>67.93148863</v>
      </c>
      <c r="O198" s="32">
        <f>VLOOKUP(A198,Static!$A$2:$L$68,10,0)</f>
        <v>13747.968</v>
      </c>
      <c r="P198" s="32">
        <v>352.512</v>
      </c>
      <c r="Q198" s="60">
        <v>113555.55833333333</v>
      </c>
      <c r="R198" s="61">
        <v>950.3186999999998</v>
      </c>
      <c r="S198" s="35">
        <f>VLOOKUP(A198,Static!$A$3:$M$69,13,0)</f>
        <v>13747.968</v>
      </c>
      <c r="T198" s="36">
        <v>2291.328</v>
      </c>
      <c r="U198" s="62">
        <v>39.830693406093964</v>
      </c>
      <c r="V198" s="62" t="str">
        <f t="shared" si="8"/>
        <v>#REF!</v>
      </c>
      <c r="W198" s="60" t="str">
        <f t="shared" si="9"/>
        <v>#REF!</v>
      </c>
      <c r="X198" s="63">
        <v>45803.03200000001</v>
      </c>
      <c r="Y198" s="63">
        <v>11001.708666666667</v>
      </c>
      <c r="Z198" s="63">
        <v>56804.74066666667</v>
      </c>
      <c r="AA198" s="60">
        <v>17175.345230827006</v>
      </c>
      <c r="AB198" s="64">
        <v>73980.08589749369</v>
      </c>
      <c r="AC198" s="62">
        <v>25.949219596013318</v>
      </c>
      <c r="AD198" s="65">
        <v>0.0</v>
      </c>
      <c r="AE198" s="66">
        <v>0.0</v>
      </c>
      <c r="AF198" s="41">
        <f>VLOOKUP(B198,'Check Dimensoins'!$B$2:$C$141,2,0)</f>
        <v>50</v>
      </c>
      <c r="AG198" s="67">
        <v>65.0</v>
      </c>
      <c r="AH198" s="67">
        <v>60.0</v>
      </c>
      <c r="AI198" s="67">
        <v>92.0</v>
      </c>
      <c r="AJ198" s="67">
        <v>50.0</v>
      </c>
      <c r="AK198" s="67"/>
      <c r="AL198" s="67"/>
      <c r="AM198" s="67"/>
      <c r="AN198" s="67"/>
      <c r="AO198" s="67"/>
    </row>
    <row r="199">
      <c r="A199" s="55">
        <v>61.0</v>
      </c>
      <c r="B199" s="55">
        <v>1811111.0</v>
      </c>
      <c r="C199" s="56" t="s">
        <v>49</v>
      </c>
      <c r="D199" s="56" t="s">
        <v>47</v>
      </c>
      <c r="E199" s="56" t="s">
        <v>37</v>
      </c>
      <c r="F199" s="55">
        <v>8.225377584901024</v>
      </c>
      <c r="G199" s="57">
        <f t="shared" si="3"/>
        <v>0.5913867004</v>
      </c>
      <c r="H199" s="57">
        <f t="shared" si="4"/>
        <v>4.948096154</v>
      </c>
      <c r="I199" s="57">
        <f t="shared" si="5"/>
        <v>3.065434777</v>
      </c>
      <c r="J199" s="58">
        <v>0.255</v>
      </c>
      <c r="K199" s="59" t="str">
        <f t="shared" si="15"/>
        <v>#REF!</v>
      </c>
      <c r="L199" s="31" t="str">
        <f t="shared" si="16"/>
        <v>#REF!</v>
      </c>
      <c r="M199" s="59"/>
      <c r="N199" s="59">
        <f t="shared" si="6"/>
        <v>1.532717389</v>
      </c>
      <c r="O199" s="32">
        <f>VLOOKUP(A199,Static!$A$2:$L$68,11,0)</f>
        <v>24235.2</v>
      </c>
      <c r="P199" s="32">
        <v>440.64000000000004</v>
      </c>
      <c r="Q199" s="60">
        <v>3535.948</v>
      </c>
      <c r="R199" s="61">
        <v>25.730099999999997</v>
      </c>
      <c r="S199" s="35">
        <f>VLOOKUP(A199,Static!$A$3:$M$69,13,0)</f>
        <v>24235.2</v>
      </c>
      <c r="T199" s="36">
        <v>3462.1714285714293</v>
      </c>
      <c r="U199" s="62">
        <v>68.71228638831563</v>
      </c>
      <c r="V199" s="62" t="str">
        <f t="shared" si="8"/>
        <v>#REF!</v>
      </c>
      <c r="W199" s="60" t="str">
        <f t="shared" si="9"/>
        <v>#REF!</v>
      </c>
      <c r="X199" s="63">
        <v>1437.0972000000004</v>
      </c>
      <c r="Y199" s="63">
        <v>352.2981000000001</v>
      </c>
      <c r="Z199" s="63">
        <v>1789.3953000000006</v>
      </c>
      <c r="AA199" s="60">
        <v>541.0372738477063</v>
      </c>
      <c r="AB199" s="64">
        <v>2330.432573847707</v>
      </c>
      <c r="AC199" s="62">
        <v>45.28611575251762</v>
      </c>
      <c r="AD199" s="65">
        <v>744.9908028359831</v>
      </c>
      <c r="AE199" s="66">
        <v>197.42256275153554</v>
      </c>
      <c r="AF199" s="41">
        <f>VLOOKUP(B199,'Check Dimensoins'!$B$2:$C$141,2,0)</f>
        <v>42</v>
      </c>
      <c r="AG199" s="67">
        <v>62.0</v>
      </c>
      <c r="AH199" s="67">
        <v>58.0</v>
      </c>
      <c r="AI199" s="67">
        <v>91.0</v>
      </c>
      <c r="AJ199" s="67">
        <v>42.0</v>
      </c>
      <c r="AK199" s="67"/>
      <c r="AL199" s="67"/>
      <c r="AM199" s="67"/>
      <c r="AN199" s="67"/>
      <c r="AO199" s="67"/>
    </row>
    <row r="200">
      <c r="A200" s="55">
        <v>61.0</v>
      </c>
      <c r="B200" s="55">
        <v>1811112.0</v>
      </c>
      <c r="C200" s="56" t="s">
        <v>49</v>
      </c>
      <c r="D200" s="56" t="s">
        <v>47</v>
      </c>
      <c r="E200" s="56" t="s">
        <v>37</v>
      </c>
      <c r="F200" s="55">
        <v>1.53811827880718</v>
      </c>
      <c r="G200" s="57">
        <f t="shared" si="3"/>
        <v>1.190435196</v>
      </c>
      <c r="H200" s="57">
        <f t="shared" si="4"/>
        <v>9.960298077</v>
      </c>
      <c r="I200" s="57">
        <f t="shared" si="5"/>
        <v>6.170584234</v>
      </c>
      <c r="J200" s="58">
        <v>0.255</v>
      </c>
      <c r="K200" s="59" t="str">
        <f t="shared" si="15"/>
        <v>#REF!</v>
      </c>
      <c r="L200" s="31" t="str">
        <f t="shared" si="16"/>
        <v>#REF!</v>
      </c>
      <c r="M200" s="59"/>
      <c r="N200" s="59">
        <f t="shared" si="6"/>
        <v>3.085292117</v>
      </c>
      <c r="O200" s="32">
        <f>VLOOKUP(A200,Static!$A$2:$L$68,11,0)</f>
        <v>24235.2</v>
      </c>
      <c r="P200" s="32">
        <v>440.64000000000004</v>
      </c>
      <c r="Q200" s="60">
        <v>5695.8</v>
      </c>
      <c r="R200" s="61">
        <v>51.793549999999996</v>
      </c>
      <c r="S200" s="35">
        <f>VLOOKUP(A200,Static!$A$3:$M$69,13,0)</f>
        <v>24235.2</v>
      </c>
      <c r="T200" s="36">
        <v>3462.1714285714293</v>
      </c>
      <c r="U200" s="62">
        <v>54.98561114270021</v>
      </c>
      <c r="V200" s="62" t="str">
        <f t="shared" si="8"/>
        <v>#REF!</v>
      </c>
      <c r="W200" s="60" t="str">
        <f t="shared" si="9"/>
        <v>#REF!</v>
      </c>
      <c r="X200" s="63">
        <v>3183.2064</v>
      </c>
      <c r="Y200" s="63">
        <v>870.4080000000001</v>
      </c>
      <c r="Z200" s="63">
        <v>4053.6144000000004</v>
      </c>
      <c r="AA200" s="60">
        <v>1225.6411337426698</v>
      </c>
      <c r="AB200" s="64">
        <v>5279.25553374267</v>
      </c>
      <c r="AC200" s="62">
        <v>50.964410952161714</v>
      </c>
      <c r="AD200" s="65">
        <v>156.77858410832155</v>
      </c>
      <c r="AE200" s="66">
        <v>41.54632478870521</v>
      </c>
      <c r="AF200" s="41">
        <f>VLOOKUP(B200,'Check Dimensoins'!$B$2:$C$141,2,0)</f>
        <v>46</v>
      </c>
      <c r="AG200" s="67">
        <v>62.0</v>
      </c>
      <c r="AH200" s="67">
        <v>58.0</v>
      </c>
      <c r="AI200" s="67">
        <v>91.0</v>
      </c>
      <c r="AJ200" s="67">
        <v>46.0</v>
      </c>
      <c r="AK200" s="67"/>
      <c r="AL200" s="67"/>
      <c r="AM200" s="67"/>
      <c r="AN200" s="67"/>
      <c r="AO200" s="67"/>
    </row>
    <row r="201">
      <c r="A201" s="55">
        <v>61.0</v>
      </c>
      <c r="B201" s="55">
        <v>1811113.0</v>
      </c>
      <c r="C201" s="56" t="s">
        <v>49</v>
      </c>
      <c r="D201" s="56" t="s">
        <v>47</v>
      </c>
      <c r="E201" s="56" t="s">
        <v>37</v>
      </c>
      <c r="F201" s="55">
        <v>0.34115855567778136</v>
      </c>
      <c r="G201" s="57">
        <f t="shared" si="3"/>
        <v>1.005383363</v>
      </c>
      <c r="H201" s="57">
        <f t="shared" si="4"/>
        <v>8.411980769</v>
      </c>
      <c r="I201" s="57">
        <f t="shared" si="5"/>
        <v>5.211373747</v>
      </c>
      <c r="J201" s="58">
        <v>0.255</v>
      </c>
      <c r="K201" s="59" t="str">
        <f t="shared" si="15"/>
        <v>#REF!</v>
      </c>
      <c r="L201" s="31" t="str">
        <f t="shared" si="16"/>
        <v>#REF!</v>
      </c>
      <c r="M201" s="59"/>
      <c r="N201" s="59">
        <f t="shared" si="6"/>
        <v>2.605686874</v>
      </c>
      <c r="O201" s="32">
        <f>VLOOKUP(A201,Static!$A$2:$L$68,11,0)</f>
        <v>24235.2</v>
      </c>
      <c r="P201" s="32">
        <v>440.64000000000004</v>
      </c>
      <c r="Q201" s="60">
        <v>6639.435000000001</v>
      </c>
      <c r="R201" s="61">
        <v>43.7423</v>
      </c>
      <c r="S201" s="35">
        <f>VLOOKUP(A201,Static!$A$3:$M$69,13,0)</f>
        <v>24235.2</v>
      </c>
      <c r="T201" s="36">
        <v>3462.1714285714293</v>
      </c>
      <c r="U201" s="62">
        <v>75.89261424296392</v>
      </c>
      <c r="V201" s="62" t="str">
        <f t="shared" si="8"/>
        <v>#REF!</v>
      </c>
      <c r="W201" s="60" t="str">
        <f t="shared" si="9"/>
        <v>#REF!</v>
      </c>
      <c r="X201" s="63">
        <v>4003.1552000000006</v>
      </c>
      <c r="Y201" s="63">
        <v>951.2448</v>
      </c>
      <c r="Z201" s="63">
        <v>4954.400000000001</v>
      </c>
      <c r="AA201" s="60">
        <v>1498.0005086361157</v>
      </c>
      <c r="AB201" s="64">
        <v>6452.400508636116</v>
      </c>
      <c r="AC201" s="62">
        <v>73.75470092606145</v>
      </c>
      <c r="AD201" s="65">
        <v>50.32409448476369</v>
      </c>
      <c r="AE201" s="66">
        <v>13.33588503846238</v>
      </c>
      <c r="AF201" s="41">
        <f>VLOOKUP(B201,'Check Dimensoins'!$B$2:$C$141,2,0)</f>
        <v>50</v>
      </c>
      <c r="AG201" s="67">
        <v>62.0</v>
      </c>
      <c r="AH201" s="67">
        <v>58.0</v>
      </c>
      <c r="AI201" s="67">
        <v>91.0</v>
      </c>
      <c r="AJ201" s="67">
        <v>50.0</v>
      </c>
      <c r="AK201" s="67"/>
      <c r="AL201" s="67"/>
      <c r="AM201" s="67"/>
      <c r="AN201" s="67"/>
      <c r="AO201" s="67"/>
    </row>
    <row r="202">
      <c r="A202" s="55">
        <v>61.0</v>
      </c>
      <c r="B202" s="55">
        <v>1811114.0</v>
      </c>
      <c r="C202" s="56" t="s">
        <v>49</v>
      </c>
      <c r="D202" s="56" t="s">
        <v>47</v>
      </c>
      <c r="E202" s="56" t="s">
        <v>37</v>
      </c>
      <c r="F202" s="55">
        <v>259.5231739722172</v>
      </c>
      <c r="G202" s="57">
        <f t="shared" si="3"/>
        <v>74.75899267</v>
      </c>
      <c r="H202" s="57">
        <f t="shared" si="4"/>
        <v>625.5038942</v>
      </c>
      <c r="I202" s="57">
        <f t="shared" si="5"/>
        <v>387.5109398</v>
      </c>
      <c r="J202" s="58">
        <v>0.255</v>
      </c>
      <c r="K202" s="59" t="str">
        <f t="shared" si="15"/>
        <v>#REF!</v>
      </c>
      <c r="L202" s="31" t="str">
        <f t="shared" si="16"/>
        <v>#REF!</v>
      </c>
      <c r="M202" s="59"/>
      <c r="N202" s="59">
        <f t="shared" si="6"/>
        <v>193.7554699</v>
      </c>
      <c r="O202" s="32">
        <f>VLOOKUP(A202,Static!$A$2:$L$68,11,0)</f>
        <v>24235.2</v>
      </c>
      <c r="P202" s="32">
        <v>440.64000000000004</v>
      </c>
      <c r="Q202" s="60">
        <v>313490.65</v>
      </c>
      <c r="R202" s="61">
        <v>3252.62025</v>
      </c>
      <c r="S202" s="35">
        <f>VLOOKUP(A202,Static!$A$3:$M$69,13,0)</f>
        <v>24235.2</v>
      </c>
      <c r="T202" s="36">
        <v>3462.1714285714293</v>
      </c>
      <c r="U202" s="62">
        <v>48.19047812298408</v>
      </c>
      <c r="V202" s="62" t="str">
        <f t="shared" si="8"/>
        <v>#REF!</v>
      </c>
      <c r="W202" s="60" t="str">
        <f t="shared" si="9"/>
        <v>#REF!</v>
      </c>
      <c r="X202" s="63">
        <v>127815.07640000002</v>
      </c>
      <c r="Y202" s="63">
        <v>32942.030000000006</v>
      </c>
      <c r="Z202" s="63">
        <v>160757.10640000002</v>
      </c>
      <c r="AA202" s="60">
        <v>48606.133367122195</v>
      </c>
      <c r="AB202" s="64">
        <v>209363.2397671222</v>
      </c>
      <c r="AC202" s="62">
        <v>32.183781639913576</v>
      </c>
      <c r="AD202" s="65">
        <v>16704.87432323828</v>
      </c>
      <c r="AE202" s="66">
        <v>4426.791695658145</v>
      </c>
      <c r="AF202" s="41">
        <f>VLOOKUP(B202,'Check Dimensoins'!$B$2:$C$141,2,0)</f>
        <v>54</v>
      </c>
      <c r="AG202" s="67">
        <v>62.0</v>
      </c>
      <c r="AH202" s="67">
        <v>58.0</v>
      </c>
      <c r="AI202" s="67">
        <v>91.0</v>
      </c>
      <c r="AJ202" s="67">
        <v>54.0</v>
      </c>
      <c r="AK202" s="67"/>
      <c r="AL202" s="67"/>
      <c r="AM202" s="67"/>
      <c r="AN202" s="67"/>
      <c r="AO202" s="67"/>
    </row>
    <row r="203">
      <c r="A203" s="55">
        <v>61.0</v>
      </c>
      <c r="B203" s="55">
        <v>1811115.0</v>
      </c>
      <c r="C203" s="56" t="s">
        <v>49</v>
      </c>
      <c r="D203" s="56" t="s">
        <v>47</v>
      </c>
      <c r="E203" s="56" t="s">
        <v>37</v>
      </c>
      <c r="F203" s="55">
        <v>307.7703157738555</v>
      </c>
      <c r="G203" s="57">
        <f t="shared" si="3"/>
        <v>0.9050008597</v>
      </c>
      <c r="H203" s="57">
        <f t="shared" si="4"/>
        <v>7.572086538</v>
      </c>
      <c r="I203" s="57">
        <f t="shared" si="5"/>
        <v>4.691044129</v>
      </c>
      <c r="J203" s="58">
        <v>0.255</v>
      </c>
      <c r="K203" s="59" t="str">
        <f t="shared" si="15"/>
        <v>#REF!</v>
      </c>
      <c r="L203" s="31" t="str">
        <f t="shared" si="16"/>
        <v>#REF!</v>
      </c>
      <c r="M203" s="59"/>
      <c r="N203" s="59">
        <f t="shared" si="6"/>
        <v>2.345522064</v>
      </c>
      <c r="O203" s="32">
        <f>VLOOKUP(A203,Static!$A$2:$L$68,11,0)</f>
        <v>24235.2</v>
      </c>
      <c r="P203" s="32">
        <v>440.64000000000004</v>
      </c>
      <c r="Q203" s="60">
        <v>9160.408</v>
      </c>
      <c r="R203" s="61">
        <v>39.37485</v>
      </c>
      <c r="S203" s="35">
        <f>VLOOKUP(A203,Static!$A$3:$M$69,13,0)</f>
        <v>24235.2</v>
      </c>
      <c r="T203" s="36">
        <v>3462.1714285714293</v>
      </c>
      <c r="U203" s="62">
        <v>116.32308440540089</v>
      </c>
      <c r="V203" s="62" t="str">
        <f t="shared" si="8"/>
        <v>#REF!</v>
      </c>
      <c r="W203" s="60" t="str">
        <f t="shared" si="9"/>
        <v>#REF!</v>
      </c>
      <c r="X203" s="63">
        <v>3948.5424000000007</v>
      </c>
      <c r="Y203" s="63">
        <v>967.7800000000002</v>
      </c>
      <c r="Z203" s="63">
        <v>4916.322400000001</v>
      </c>
      <c r="AA203" s="60">
        <v>1486.4874567695645</v>
      </c>
      <c r="AB203" s="64">
        <v>6402.809856769565</v>
      </c>
      <c r="AC203" s="62">
        <v>81.30583172722645</v>
      </c>
      <c r="AD203" s="65">
        <v>50047.04300988888</v>
      </c>
      <c r="AE203" s="66">
        <v>13262.466397620556</v>
      </c>
      <c r="AF203" s="41">
        <f>VLOOKUP(B203,'Check Dimensoins'!$B$2:$C$141,2,0)</f>
        <v>59</v>
      </c>
      <c r="AG203" s="67">
        <v>62.0</v>
      </c>
      <c r="AH203" s="67">
        <v>58.0</v>
      </c>
      <c r="AI203" s="67">
        <v>91.0</v>
      </c>
      <c r="AJ203" s="67">
        <v>59.0</v>
      </c>
      <c r="AK203" s="67"/>
      <c r="AL203" s="67"/>
      <c r="AM203" s="67"/>
      <c r="AN203" s="67"/>
      <c r="AO203" s="67"/>
    </row>
    <row r="204">
      <c r="A204" s="55">
        <v>61.0</v>
      </c>
      <c r="B204" s="55">
        <v>1811121.0</v>
      </c>
      <c r="C204" s="56" t="s">
        <v>49</v>
      </c>
      <c r="D204" s="56" t="s">
        <v>47</v>
      </c>
      <c r="E204" s="56" t="s">
        <v>37</v>
      </c>
      <c r="F204" s="55">
        <v>162.46595992611336</v>
      </c>
      <c r="G204" s="57">
        <f t="shared" si="3"/>
        <v>4.16152354</v>
      </c>
      <c r="H204" s="57">
        <f t="shared" si="4"/>
        <v>34.81921154</v>
      </c>
      <c r="I204" s="57">
        <f t="shared" si="5"/>
        <v>21.57112931</v>
      </c>
      <c r="J204" s="58">
        <v>0.255</v>
      </c>
      <c r="K204" s="59" t="str">
        <f t="shared" si="15"/>
        <v>#REF!</v>
      </c>
      <c r="L204" s="31" t="str">
        <f t="shared" si="16"/>
        <v>#REF!</v>
      </c>
      <c r="M204" s="59"/>
      <c r="N204" s="59">
        <f t="shared" si="6"/>
        <v>10.78556465</v>
      </c>
      <c r="O204" s="32">
        <f>VLOOKUP(A204,Static!$A$2:$L$68,11,0)</f>
        <v>24235.2</v>
      </c>
      <c r="P204" s="32">
        <v>440.64000000000004</v>
      </c>
      <c r="Q204" s="60">
        <v>28777.369500000004</v>
      </c>
      <c r="R204" s="61">
        <v>181.0599</v>
      </c>
      <c r="S204" s="35">
        <f>VLOOKUP(A204,Static!$A$3:$M$69,13,0)</f>
        <v>24235.2</v>
      </c>
      <c r="T204" s="36">
        <v>3462.1714285714293</v>
      </c>
      <c r="U204" s="62">
        <v>79.46919638197085</v>
      </c>
      <c r="V204" s="62" t="str">
        <f t="shared" si="8"/>
        <v>#REF!</v>
      </c>
      <c r="W204" s="60" t="str">
        <f t="shared" si="9"/>
        <v>#REF!</v>
      </c>
      <c r="X204" s="63">
        <v>12232.563200000002</v>
      </c>
      <c r="Y204" s="63">
        <v>2881.7096000000006</v>
      </c>
      <c r="Z204" s="63">
        <v>15114.272800000002</v>
      </c>
      <c r="AA204" s="60">
        <v>4569.915295911717</v>
      </c>
      <c r="AB204" s="64">
        <v>19684.18809591172</v>
      </c>
      <c r="AC204" s="62">
        <v>54.35822094210733</v>
      </c>
      <c r="AD204" s="65">
        <v>17662.72109047045</v>
      </c>
      <c r="AE204" s="66">
        <v>4680.62108897467</v>
      </c>
      <c r="AF204" s="41">
        <f>VLOOKUP(B204,'Check Dimensoins'!$B$2:$C$141,2,0)</f>
        <v>55</v>
      </c>
      <c r="AG204" s="67">
        <v>62.0</v>
      </c>
      <c r="AH204" s="67">
        <v>58.0</v>
      </c>
      <c r="AI204" s="67">
        <v>91.0</v>
      </c>
      <c r="AJ204" s="67">
        <v>55.0</v>
      </c>
      <c r="AK204" s="67"/>
      <c r="AL204" s="67"/>
      <c r="AM204" s="67"/>
      <c r="AN204" s="67"/>
      <c r="AO204" s="67"/>
    </row>
    <row r="205">
      <c r="A205" s="55">
        <v>61.0</v>
      </c>
      <c r="B205" s="55">
        <v>1811122.0</v>
      </c>
      <c r="C205" s="56" t="s">
        <v>49</v>
      </c>
      <c r="D205" s="56" t="s">
        <v>47</v>
      </c>
      <c r="E205" s="56" t="s">
        <v>37</v>
      </c>
      <c r="F205" s="55">
        <v>313.1627105252834</v>
      </c>
      <c r="G205" s="57">
        <f t="shared" si="3"/>
        <v>47.8057062</v>
      </c>
      <c r="H205" s="57">
        <f t="shared" si="4"/>
        <v>399.9874038</v>
      </c>
      <c r="I205" s="57">
        <f t="shared" si="5"/>
        <v>247.7994081</v>
      </c>
      <c r="J205" s="58">
        <v>0.255</v>
      </c>
      <c r="K205" s="59" t="str">
        <f t="shared" si="15"/>
        <v>#REF!</v>
      </c>
      <c r="L205" s="31" t="str">
        <f t="shared" si="16"/>
        <v>#REF!</v>
      </c>
      <c r="M205" s="59"/>
      <c r="N205" s="59">
        <f t="shared" si="6"/>
        <v>123.8997041</v>
      </c>
      <c r="O205" s="32">
        <f>VLOOKUP(A205,Static!$A$2:$L$68,11,0)</f>
        <v>24235.2</v>
      </c>
      <c r="P205" s="32">
        <v>440.64000000000004</v>
      </c>
      <c r="Q205" s="60">
        <v>209698.731</v>
      </c>
      <c r="R205" s="61">
        <v>2079.9345</v>
      </c>
      <c r="S205" s="35">
        <f>VLOOKUP(A205,Static!$A$3:$M$69,13,0)</f>
        <v>24235.2</v>
      </c>
      <c r="T205" s="36">
        <v>3462.1714285714293</v>
      </c>
      <c r="U205" s="62">
        <v>100.81987245271426</v>
      </c>
      <c r="V205" s="62" t="str">
        <f t="shared" si="8"/>
        <v>#REF!</v>
      </c>
      <c r="W205" s="60" t="str">
        <f t="shared" si="9"/>
        <v>#REF!</v>
      </c>
      <c r="X205" s="63">
        <v>87663.23280000001</v>
      </c>
      <c r="Y205" s="63">
        <v>21915.808200000003</v>
      </c>
      <c r="Z205" s="63">
        <v>109579.04100000001</v>
      </c>
      <c r="AA205" s="60">
        <v>33132.05618316199</v>
      </c>
      <c r="AB205" s="64">
        <v>142711.097183162</v>
      </c>
      <c r="AC205" s="62">
        <v>68.6132650730886</v>
      </c>
      <c r="AD205" s="65">
        <v>21487.11606827818</v>
      </c>
      <c r="AE205" s="66">
        <v>5908.9569187765</v>
      </c>
      <c r="AF205" s="41">
        <f>VLOOKUP(B205,'Check Dimensoins'!$B$2:$C$141,2,0)</f>
        <v>54</v>
      </c>
      <c r="AG205" s="67">
        <v>62.0</v>
      </c>
      <c r="AH205" s="67">
        <v>58.0</v>
      </c>
      <c r="AI205" s="67">
        <v>91.0</v>
      </c>
      <c r="AJ205" s="67">
        <v>54.0</v>
      </c>
      <c r="AK205" s="67"/>
      <c r="AL205" s="67"/>
      <c r="AM205" s="67"/>
      <c r="AN205" s="67"/>
      <c r="AO205" s="67"/>
    </row>
    <row r="206">
      <c r="A206" s="55">
        <v>62.0</v>
      </c>
      <c r="B206" s="55">
        <v>1811123.0</v>
      </c>
      <c r="C206" s="56" t="s">
        <v>49</v>
      </c>
      <c r="D206" s="56" t="s">
        <v>47</v>
      </c>
      <c r="E206" s="56" t="s">
        <v>37</v>
      </c>
      <c r="F206" s="55">
        <v>71.43279388818206</v>
      </c>
      <c r="G206" s="57">
        <f t="shared" si="3"/>
        <v>3.397941239</v>
      </c>
      <c r="H206" s="57">
        <f t="shared" si="4"/>
        <v>28.43036538</v>
      </c>
      <c r="I206" s="57">
        <f t="shared" si="5"/>
        <v>17.61312393</v>
      </c>
      <c r="J206" s="58">
        <v>0.255</v>
      </c>
      <c r="K206" s="59" t="str">
        <f t="shared" si="15"/>
        <v>#REF!</v>
      </c>
      <c r="L206" s="31" t="str">
        <f t="shared" si="16"/>
        <v>#REF!</v>
      </c>
      <c r="M206" s="59"/>
      <c r="N206" s="59">
        <f t="shared" si="6"/>
        <v>8.806561966</v>
      </c>
      <c r="O206" s="32">
        <f>VLOOKUP(A206,Static!$A$2:$L$68,11,0)</f>
        <v>11456.64</v>
      </c>
      <c r="P206" s="32">
        <v>293.76000000000005</v>
      </c>
      <c r="Q206" s="60">
        <v>30534.84</v>
      </c>
      <c r="R206" s="61">
        <v>147.8379</v>
      </c>
      <c r="S206" s="35">
        <f>VLOOKUP(A206,Static!$A$3:$M$69,13,0)</f>
        <v>11456.64</v>
      </c>
      <c r="T206" s="36">
        <v>1909.4400000000005</v>
      </c>
      <c r="U206" s="62">
        <v>103.27135328626828</v>
      </c>
      <c r="V206" s="62" t="str">
        <f t="shared" si="8"/>
        <v>#REF!</v>
      </c>
      <c r="W206" s="60" t="str">
        <f t="shared" si="9"/>
        <v>#REF!</v>
      </c>
      <c r="X206" s="63">
        <v>9321.840000000002</v>
      </c>
      <c r="Y206" s="63">
        <v>2354.0000000000005</v>
      </c>
      <c r="Z206" s="63">
        <v>11675.840000000002</v>
      </c>
      <c r="AA206" s="60">
        <v>3530.27899619609</v>
      </c>
      <c r="AB206" s="64">
        <v>15206.118996196092</v>
      </c>
      <c r="AC206" s="62">
        <v>51.42835158033255</v>
      </c>
      <c r="AD206" s="65">
        <v>7347.341676893715</v>
      </c>
      <c r="AE206" s="66">
        <v>1947.0455443768346</v>
      </c>
      <c r="AF206" s="41">
        <f>VLOOKUP(B206,'Check Dimensoins'!$B$2:$C$141,2,0)</f>
        <v>43</v>
      </c>
      <c r="AG206" s="67">
        <v>65.0</v>
      </c>
      <c r="AH206" s="67">
        <v>60.0</v>
      </c>
      <c r="AI206" s="67">
        <v>92.0</v>
      </c>
      <c r="AJ206" s="67">
        <v>43.0</v>
      </c>
      <c r="AK206" s="67"/>
      <c r="AL206" s="67"/>
      <c r="AM206" s="67"/>
      <c r="AN206" s="67"/>
      <c r="AO206" s="67"/>
    </row>
    <row r="207">
      <c r="A207" s="55">
        <v>62.0</v>
      </c>
      <c r="B207" s="55">
        <v>1811124.0</v>
      </c>
      <c r="C207" s="56" t="s">
        <v>49</v>
      </c>
      <c r="D207" s="56" t="s">
        <v>47</v>
      </c>
      <c r="E207" s="56" t="s">
        <v>37</v>
      </c>
      <c r="F207" s="55">
        <v>12.995517653631286</v>
      </c>
      <c r="G207" s="57">
        <f t="shared" si="3"/>
        <v>6.532524501</v>
      </c>
      <c r="H207" s="57">
        <f t="shared" si="4"/>
        <v>54.65723077</v>
      </c>
      <c r="I207" s="57">
        <f t="shared" si="5"/>
        <v>33.86113989</v>
      </c>
      <c r="J207" s="58">
        <v>0.255</v>
      </c>
      <c r="K207" s="59" t="str">
        <f t="shared" si="15"/>
        <v>#REF!</v>
      </c>
      <c r="L207" s="31" t="str">
        <f t="shared" si="16"/>
        <v>#REF!</v>
      </c>
      <c r="M207" s="59"/>
      <c r="N207" s="59">
        <f t="shared" si="6"/>
        <v>16.93056994</v>
      </c>
      <c r="O207" s="32">
        <f>VLOOKUP(A207,Static!$A$2:$L$68,11,0)</f>
        <v>11456.64</v>
      </c>
      <c r="P207" s="32">
        <v>293.76000000000005</v>
      </c>
      <c r="Q207" s="60">
        <v>59782.263999999996</v>
      </c>
      <c r="R207" s="61">
        <v>284.21759999999995</v>
      </c>
      <c r="S207" s="35">
        <f>VLOOKUP(A207,Static!$A$3:$M$69,13,0)</f>
        <v>11456.64</v>
      </c>
      <c r="T207" s="36">
        <v>1909.4400000000005</v>
      </c>
      <c r="U207" s="62">
        <v>105.16988391992615</v>
      </c>
      <c r="V207" s="62" t="str">
        <f t="shared" si="8"/>
        <v>#REF!</v>
      </c>
      <c r="W207" s="60" t="str">
        <f t="shared" si="9"/>
        <v>#REF!</v>
      </c>
      <c r="X207" s="63">
        <v>18165.840000000004</v>
      </c>
      <c r="Y207" s="63">
        <v>4723.118400000001</v>
      </c>
      <c r="Z207" s="63">
        <v>22888.958400000003</v>
      </c>
      <c r="AA207" s="60">
        <v>6920.650598528762</v>
      </c>
      <c r="AB207" s="64">
        <v>29809.608998528765</v>
      </c>
      <c r="AC207" s="62">
        <v>52.44152543426018</v>
      </c>
      <c r="AD207" s="65">
        <v>1363.0095391285645</v>
      </c>
      <c r="AE207" s="66">
        <v>361.19752786906963</v>
      </c>
      <c r="AF207" s="41">
        <f>VLOOKUP(B207,'Check Dimensoins'!$B$2:$C$141,2,0)</f>
        <v>47</v>
      </c>
      <c r="AG207" s="67">
        <v>65.0</v>
      </c>
      <c r="AH207" s="67">
        <v>60.0</v>
      </c>
      <c r="AI207" s="67">
        <v>92.0</v>
      </c>
      <c r="AJ207" s="67">
        <v>47.0</v>
      </c>
      <c r="AK207" s="67"/>
      <c r="AL207" s="67"/>
      <c r="AM207" s="67"/>
      <c r="AN207" s="67"/>
      <c r="AO207" s="67"/>
    </row>
    <row r="208">
      <c r="A208" s="55">
        <v>62.0</v>
      </c>
      <c r="B208" s="55">
        <v>1811125.0</v>
      </c>
      <c r="C208" s="56" t="s">
        <v>49</v>
      </c>
      <c r="D208" s="56" t="s">
        <v>47</v>
      </c>
      <c r="E208" s="56" t="s">
        <v>37</v>
      </c>
      <c r="F208" s="55">
        <v>24.165937810412228</v>
      </c>
      <c r="G208" s="57">
        <f t="shared" si="3"/>
        <v>0.6482657902</v>
      </c>
      <c r="H208" s="57">
        <f t="shared" si="4"/>
        <v>5.424</v>
      </c>
      <c r="I208" s="57">
        <f t="shared" si="5"/>
        <v>3.36026579</v>
      </c>
      <c r="J208" s="58">
        <v>0.255</v>
      </c>
      <c r="K208" s="59" t="str">
        <f t="shared" si="15"/>
        <v>#REF!</v>
      </c>
      <c r="L208" s="31" t="str">
        <f t="shared" si="16"/>
        <v>#REF!</v>
      </c>
      <c r="M208" s="59"/>
      <c r="N208" s="59">
        <f t="shared" si="6"/>
        <v>1.680132895</v>
      </c>
      <c r="O208" s="32">
        <f>VLOOKUP(A208,Static!$A$2:$L$68,11,0)</f>
        <v>11456.64</v>
      </c>
      <c r="P208" s="32">
        <v>293.76000000000005</v>
      </c>
      <c r="Q208" s="60">
        <v>7510.464000000001</v>
      </c>
      <c r="R208" s="61">
        <v>28.2048</v>
      </c>
      <c r="S208" s="35">
        <f>VLOOKUP(A208,Static!$A$3:$M$69,13,0)</f>
        <v>11456.64</v>
      </c>
      <c r="T208" s="36">
        <v>1909.4400000000005</v>
      </c>
      <c r="U208" s="62">
        <v>133.14159292035401</v>
      </c>
      <c r="V208" s="62" t="str">
        <f t="shared" si="8"/>
        <v>#REF!</v>
      </c>
      <c r="W208" s="60" t="str">
        <f t="shared" si="9"/>
        <v>#REF!</v>
      </c>
      <c r="X208" s="63">
        <v>1507.0704000000003</v>
      </c>
      <c r="Y208" s="63">
        <v>350.91100000000006</v>
      </c>
      <c r="Z208" s="63">
        <v>1857.9814000000003</v>
      </c>
      <c r="AA208" s="60">
        <v>561.7748026474331</v>
      </c>
      <c r="AB208" s="64">
        <v>2419.7562026474334</v>
      </c>
      <c r="AC208" s="62">
        <v>42.89617729335846</v>
      </c>
      <c r="AD208" s="65">
        <v>2073.2527055514356</v>
      </c>
      <c r="AE208" s="66">
        <v>549.4119669711304</v>
      </c>
      <c r="AF208" s="41">
        <f>VLOOKUP(B208,'Check Dimensoins'!$B$2:$C$141,2,0)</f>
        <v>49</v>
      </c>
      <c r="AG208" s="67">
        <v>65.0</v>
      </c>
      <c r="AH208" s="67">
        <v>60.0</v>
      </c>
      <c r="AI208" s="67">
        <v>92.0</v>
      </c>
      <c r="AJ208" s="67">
        <v>49.0</v>
      </c>
      <c r="AK208" s="67"/>
      <c r="AL208" s="67"/>
      <c r="AM208" s="67"/>
      <c r="AN208" s="67"/>
      <c r="AO208" s="67"/>
    </row>
    <row r="209">
      <c r="A209" s="55">
        <v>62.0</v>
      </c>
      <c r="B209" s="55">
        <v>1811126.0</v>
      </c>
      <c r="C209" s="56" t="s">
        <v>49</v>
      </c>
      <c r="D209" s="56" t="s">
        <v>47</v>
      </c>
      <c r="E209" s="56" t="s">
        <v>37</v>
      </c>
      <c r="F209" s="55">
        <v>91.51283715103976</v>
      </c>
      <c r="G209" s="57">
        <f t="shared" si="3"/>
        <v>5.847897649</v>
      </c>
      <c r="H209" s="57">
        <f t="shared" si="4"/>
        <v>48.929</v>
      </c>
      <c r="I209" s="57">
        <f t="shared" si="5"/>
        <v>30.31239765</v>
      </c>
      <c r="J209" s="58">
        <v>0.255</v>
      </c>
      <c r="K209" s="59" t="str">
        <f t="shared" si="15"/>
        <v>#REF!</v>
      </c>
      <c r="L209" s="31" t="str">
        <f t="shared" si="16"/>
        <v>#REF!</v>
      </c>
      <c r="M209" s="59"/>
      <c r="N209" s="59">
        <f t="shared" si="6"/>
        <v>15.15619882</v>
      </c>
      <c r="O209" s="32">
        <f>VLOOKUP(A209,Static!$A$2:$L$68,11,0)</f>
        <v>11456.64</v>
      </c>
      <c r="P209" s="32">
        <v>293.76000000000005</v>
      </c>
      <c r="Q209" s="60">
        <v>25598.384</v>
      </c>
      <c r="R209" s="61">
        <v>254.43079999999998</v>
      </c>
      <c r="S209" s="35">
        <f>VLOOKUP(A209,Static!$A$3:$M$69,13,0)</f>
        <v>11456.64</v>
      </c>
      <c r="T209" s="36">
        <v>1909.4400000000005</v>
      </c>
      <c r="U209" s="62">
        <v>50.30519889887545</v>
      </c>
      <c r="V209" s="62" t="str">
        <f t="shared" si="8"/>
        <v>#REF!</v>
      </c>
      <c r="W209" s="60" t="str">
        <f t="shared" si="9"/>
        <v>#REF!</v>
      </c>
      <c r="X209" s="63">
        <v>11343.948000000002</v>
      </c>
      <c r="Y209" s="63">
        <v>2592.9024000000004</v>
      </c>
      <c r="Z209" s="63">
        <v>13936.850400000003</v>
      </c>
      <c r="AA209" s="60">
        <v>4213.912681250092</v>
      </c>
      <c r="AB209" s="64">
        <v>18150.763081250094</v>
      </c>
      <c r="AC209" s="62">
        <v>35.66935111875232</v>
      </c>
      <c r="AD209" s="65">
        <v>6528.407040427277</v>
      </c>
      <c r="AE209" s="66">
        <v>1730.0278657132285</v>
      </c>
      <c r="AF209" s="41">
        <f>VLOOKUP(B209,'Check Dimensoins'!$B$2:$C$141,2,0)</f>
        <v>47</v>
      </c>
      <c r="AG209" s="67">
        <v>65.0</v>
      </c>
      <c r="AH209" s="67">
        <v>60.0</v>
      </c>
      <c r="AI209" s="67">
        <v>92.0</v>
      </c>
      <c r="AJ209" s="67">
        <v>47.0</v>
      </c>
      <c r="AK209" s="67"/>
      <c r="AL209" s="67"/>
      <c r="AM209" s="67"/>
      <c r="AN209" s="67"/>
      <c r="AO209" s="67"/>
    </row>
    <row r="210">
      <c r="A210" s="55">
        <v>62.0</v>
      </c>
      <c r="B210" s="55">
        <v>1811127.0</v>
      </c>
      <c r="C210" s="56" t="s">
        <v>49</v>
      </c>
      <c r="D210" s="56" t="s">
        <v>47</v>
      </c>
      <c r="E210" s="56" t="s">
        <v>37</v>
      </c>
      <c r="F210" s="55">
        <v>40.57224853105495</v>
      </c>
      <c r="G210" s="57">
        <f t="shared" si="3"/>
        <v>22.69891236</v>
      </c>
      <c r="H210" s="57">
        <f t="shared" si="4"/>
        <v>189.9204038</v>
      </c>
      <c r="I210" s="57">
        <f t="shared" si="5"/>
        <v>117.6591143</v>
      </c>
      <c r="J210" s="58">
        <v>0.255</v>
      </c>
      <c r="K210" s="59" t="str">
        <f t="shared" si="15"/>
        <v>#REF!</v>
      </c>
      <c r="L210" s="31" t="str">
        <f t="shared" si="16"/>
        <v>#REF!</v>
      </c>
      <c r="M210" s="59"/>
      <c r="N210" s="59">
        <f t="shared" si="6"/>
        <v>58.82955714</v>
      </c>
      <c r="O210" s="32">
        <f>VLOOKUP(A210,Static!$A$2:$L$68,11,0)</f>
        <v>11456.64</v>
      </c>
      <c r="P210" s="32">
        <v>293.76000000000005</v>
      </c>
      <c r="Q210" s="60">
        <v>114658.95</v>
      </c>
      <c r="R210" s="61">
        <v>987.5860999999999</v>
      </c>
      <c r="S210" s="35">
        <f>VLOOKUP(A210,Static!$A$3:$M$69,13,0)</f>
        <v>11456.64</v>
      </c>
      <c r="T210" s="36">
        <v>1909.4400000000005</v>
      </c>
      <c r="U210" s="62">
        <v>58.05010317581424</v>
      </c>
      <c r="V210" s="62" t="str">
        <f t="shared" si="8"/>
        <v>#REF!</v>
      </c>
      <c r="W210" s="60" t="str">
        <f t="shared" si="9"/>
        <v>#REF!</v>
      </c>
      <c r="X210" s="63">
        <v>51621.9484</v>
      </c>
      <c r="Y210" s="63">
        <v>12777.710000000001</v>
      </c>
      <c r="Z210" s="63">
        <v>64399.6584</v>
      </c>
      <c r="AA210" s="60">
        <v>19471.72635217021</v>
      </c>
      <c r="AB210" s="64">
        <v>83871.38475217021</v>
      </c>
      <c r="AC210" s="62">
        <v>42.46282159710947</v>
      </c>
      <c r="AD210" s="65">
        <v>3445.6243023355464</v>
      </c>
      <c r="AE210" s="66">
        <v>913.0904401189198</v>
      </c>
      <c r="AF210" s="41">
        <f>VLOOKUP(B210,'Check Dimensoins'!$B$2:$C$141,2,0)</f>
        <v>58</v>
      </c>
      <c r="AG210" s="67">
        <v>65.0</v>
      </c>
      <c r="AH210" s="67">
        <v>60.0</v>
      </c>
      <c r="AI210" s="67">
        <v>92.0</v>
      </c>
      <c r="AJ210" s="67">
        <v>58.0</v>
      </c>
      <c r="AK210" s="67"/>
      <c r="AL210" s="67"/>
      <c r="AM210" s="67"/>
      <c r="AN210" s="67"/>
      <c r="AO210" s="67"/>
    </row>
    <row r="211">
      <c r="A211" s="55">
        <v>62.0</v>
      </c>
      <c r="B211" s="55">
        <v>1811133.0</v>
      </c>
      <c r="C211" s="56" t="s">
        <v>49</v>
      </c>
      <c r="D211" s="56" t="s">
        <v>47</v>
      </c>
      <c r="E211" s="56" t="s">
        <v>37</v>
      </c>
      <c r="F211" s="55">
        <v>0.0</v>
      </c>
      <c r="G211" s="57">
        <f t="shared" si="3"/>
        <v>21.84234963</v>
      </c>
      <c r="H211" s="57">
        <f t="shared" si="4"/>
        <v>182.7535962</v>
      </c>
      <c r="I211" s="57">
        <f t="shared" si="5"/>
        <v>113.2191477</v>
      </c>
      <c r="J211" s="58">
        <v>0.255</v>
      </c>
      <c r="K211" s="59" t="str">
        <f t="shared" si="15"/>
        <v>#REF!</v>
      </c>
      <c r="L211" s="31" t="str">
        <f t="shared" si="16"/>
        <v>#REF!</v>
      </c>
      <c r="M211" s="59"/>
      <c r="N211" s="59">
        <f t="shared" si="6"/>
        <v>56.60957386</v>
      </c>
      <c r="O211" s="32">
        <f>VLOOKUP(A211,Static!$A$2:$L$68,11,0)</f>
        <v>11456.64</v>
      </c>
      <c r="P211" s="32">
        <v>293.76000000000005</v>
      </c>
      <c r="Q211" s="60">
        <v>113555.55833333333</v>
      </c>
      <c r="R211" s="61">
        <v>950.3186999999998</v>
      </c>
      <c r="S211" s="35">
        <f>VLOOKUP(A211,Static!$A$3:$M$69,13,0)</f>
        <v>11456.64</v>
      </c>
      <c r="T211" s="36">
        <v>1909.4400000000005</v>
      </c>
      <c r="U211" s="62">
        <v>39.830693406093964</v>
      </c>
      <c r="V211" s="62" t="str">
        <f t="shared" si="8"/>
        <v>#REF!</v>
      </c>
      <c r="W211" s="60" t="str">
        <f t="shared" si="9"/>
        <v>#REF!</v>
      </c>
      <c r="X211" s="63">
        <v>45803.03200000001</v>
      </c>
      <c r="Y211" s="63">
        <v>11001.708666666667</v>
      </c>
      <c r="Z211" s="63">
        <v>56804.74066666667</v>
      </c>
      <c r="AA211" s="60">
        <v>17175.345230827006</v>
      </c>
      <c r="AB211" s="64">
        <v>73980.08589749369</v>
      </c>
      <c r="AC211" s="62">
        <v>25.949219596013318</v>
      </c>
      <c r="AD211" s="65">
        <v>0.0</v>
      </c>
      <c r="AE211" s="66">
        <v>0.0</v>
      </c>
      <c r="AF211" s="41">
        <f>VLOOKUP(B211,'Check Dimensoins'!$B$2:$C$141,2,0)</f>
        <v>50</v>
      </c>
      <c r="AG211" s="67">
        <v>65.0</v>
      </c>
      <c r="AH211" s="67">
        <v>60.0</v>
      </c>
      <c r="AI211" s="67">
        <v>92.0</v>
      </c>
      <c r="AJ211" s="67">
        <v>50.0</v>
      </c>
      <c r="AK211" s="67"/>
      <c r="AL211" s="67"/>
      <c r="AM211" s="67"/>
      <c r="AN211" s="67"/>
      <c r="AO211" s="67"/>
    </row>
    <row r="212">
      <c r="A212" s="55">
        <v>63.0</v>
      </c>
      <c r="B212" s="55">
        <v>1811116.0</v>
      </c>
      <c r="C212" s="56" t="s">
        <v>49</v>
      </c>
      <c r="D212" s="56" t="s">
        <v>47</v>
      </c>
      <c r="E212" s="56" t="s">
        <v>38</v>
      </c>
      <c r="F212" s="55">
        <v>278.0639697231093</v>
      </c>
      <c r="G212" s="57">
        <f t="shared" si="3"/>
        <v>108.3242785</v>
      </c>
      <c r="H212" s="57">
        <f t="shared" si="4"/>
        <v>906.3425769</v>
      </c>
      <c r="I212" s="57">
        <f t="shared" si="5"/>
        <v>561.495567</v>
      </c>
      <c r="J212" s="58">
        <v>0.245</v>
      </c>
      <c r="K212" s="59" t="str">
        <f t="shared" si="15"/>
        <v>#REF!</v>
      </c>
      <c r="L212" s="31" t="str">
        <f t="shared" si="16"/>
        <v>#REF!</v>
      </c>
      <c r="M212" s="59"/>
      <c r="N212" s="59">
        <f t="shared" si="6"/>
        <v>224.5982268</v>
      </c>
      <c r="O212" s="32">
        <f>VLOOKUP(A212,Static!$A$2:$L$68,12,0)</f>
        <v>38423.808</v>
      </c>
      <c r="P212" s="32">
        <v>916.5312000000001</v>
      </c>
      <c r="Q212" s="60">
        <v>506261.62400000007</v>
      </c>
      <c r="R212" s="61">
        <v>4712.9814</v>
      </c>
      <c r="S212" s="35">
        <f>VLOOKUP(A212,Static!$A$3:$M$69,13,0)</f>
        <v>38423.808</v>
      </c>
      <c r="T212" s="36">
        <v>7684.761600000001</v>
      </c>
      <c r="U212" s="62">
        <v>107.41854911627703</v>
      </c>
      <c r="V212" s="62" t="str">
        <f t="shared" si="8"/>
        <v>#REF!</v>
      </c>
      <c r="W212" s="60" t="str">
        <f t="shared" si="9"/>
        <v>#REF!</v>
      </c>
      <c r="X212" s="63">
        <v>258260.46400000004</v>
      </c>
      <c r="Y212" s="63">
        <v>67283.6472</v>
      </c>
      <c r="Z212" s="63">
        <v>325544.11120000004</v>
      </c>
      <c r="AA212" s="60">
        <v>98430.73715507271</v>
      </c>
      <c r="AB212" s="64">
        <v>423974.8483550728</v>
      </c>
      <c r="AC212" s="62">
        <v>89.95894792945137</v>
      </c>
      <c r="AD212" s="65">
        <v>25014.342173377732</v>
      </c>
      <c r="AE212" s="66">
        <v>6128.513832477544</v>
      </c>
      <c r="AF212" s="41">
        <f>VLOOKUP(B212,'Check Dimensoins'!$B$2:$C$141,2,0)</f>
        <v>42</v>
      </c>
      <c r="AG212" s="67">
        <v>62.0</v>
      </c>
      <c r="AH212" s="67">
        <v>58.0</v>
      </c>
      <c r="AI212" s="67">
        <v>91.0</v>
      </c>
      <c r="AJ212" s="67">
        <v>42.0</v>
      </c>
      <c r="AK212" s="67"/>
      <c r="AL212" s="67"/>
      <c r="AM212" s="67"/>
      <c r="AN212" s="67"/>
      <c r="AO212" s="67"/>
    </row>
    <row r="213">
      <c r="A213" s="55">
        <v>63.0</v>
      </c>
      <c r="B213" s="55">
        <v>1811117.0</v>
      </c>
      <c r="C213" s="56" t="s">
        <v>49</v>
      </c>
      <c r="D213" s="56" t="s">
        <v>47</v>
      </c>
      <c r="E213" s="56" t="s">
        <v>38</v>
      </c>
      <c r="F213" s="55">
        <v>113.25420442469822</v>
      </c>
      <c r="G213" s="57">
        <f t="shared" si="3"/>
        <v>44.94227257</v>
      </c>
      <c r="H213" s="57">
        <f t="shared" si="4"/>
        <v>376.0292308</v>
      </c>
      <c r="I213" s="57">
        <f t="shared" si="5"/>
        <v>232.956888</v>
      </c>
      <c r="J213" s="58">
        <v>0.245</v>
      </c>
      <c r="K213" s="59" t="str">
        <f t="shared" si="15"/>
        <v>#REF!</v>
      </c>
      <c r="L213" s="31" t="str">
        <f t="shared" si="16"/>
        <v>#REF!</v>
      </c>
      <c r="M213" s="59"/>
      <c r="N213" s="59">
        <f t="shared" si="6"/>
        <v>93.18275518</v>
      </c>
      <c r="O213" s="32">
        <f>VLOOKUP(A213,Static!$A$2:$L$68,12,0)</f>
        <v>38423.808</v>
      </c>
      <c r="P213" s="32">
        <v>916.5312000000001</v>
      </c>
      <c r="Q213" s="60">
        <v>191782.272</v>
      </c>
      <c r="R213" s="61">
        <v>1955.3519999999999</v>
      </c>
      <c r="S213" s="35">
        <f>VLOOKUP(A213,Static!$A$3:$M$69,13,0)</f>
        <v>38423.808</v>
      </c>
      <c r="T213" s="36">
        <v>7684.761600000001</v>
      </c>
      <c r="U213" s="62">
        <v>98.08068930811434</v>
      </c>
      <c r="V213" s="62" t="str">
        <f t="shared" si="8"/>
        <v>#REF!</v>
      </c>
      <c r="W213" s="60" t="str">
        <f t="shared" si="9"/>
        <v>#REF!</v>
      </c>
      <c r="X213" s="63">
        <v>95690.8656</v>
      </c>
      <c r="Y213" s="63">
        <v>25130.934400000002</v>
      </c>
      <c r="Z213" s="63">
        <v>120821.8</v>
      </c>
      <c r="AA213" s="60">
        <v>36531.38984626414</v>
      </c>
      <c r="AB213" s="64">
        <v>157353.18984626414</v>
      </c>
      <c r="AC213" s="62">
        <v>80.47307586882779</v>
      </c>
      <c r="AD213" s="65">
        <v>9113.914185132471</v>
      </c>
      <c r="AE213" s="66">
        <v>2232.9089753574553</v>
      </c>
      <c r="AF213" s="41">
        <f>VLOOKUP(B213,'Check Dimensoins'!$B$2:$C$141,2,0)</f>
        <v>46</v>
      </c>
      <c r="AG213" s="67">
        <v>62.0</v>
      </c>
      <c r="AH213" s="67">
        <v>58.0</v>
      </c>
      <c r="AI213" s="67">
        <v>91.0</v>
      </c>
      <c r="AJ213" s="67">
        <v>46.0</v>
      </c>
      <c r="AK213" s="67"/>
      <c r="AL213" s="67"/>
      <c r="AM213" s="67"/>
      <c r="AN213" s="67"/>
      <c r="AO213" s="67"/>
    </row>
    <row r="214">
      <c r="A214" s="55">
        <v>63.0</v>
      </c>
      <c r="B214" s="55">
        <v>1811118.0</v>
      </c>
      <c r="C214" s="56" t="s">
        <v>49</v>
      </c>
      <c r="D214" s="56" t="s">
        <v>47</v>
      </c>
      <c r="E214" s="56" t="s">
        <v>38</v>
      </c>
      <c r="F214" s="55">
        <v>404.8427145681537</v>
      </c>
      <c r="G214" s="57">
        <f t="shared" si="3"/>
        <v>40.90307803</v>
      </c>
      <c r="H214" s="57">
        <f t="shared" si="4"/>
        <v>342.2335385</v>
      </c>
      <c r="I214" s="57">
        <f t="shared" si="5"/>
        <v>212.0198473</v>
      </c>
      <c r="J214" s="58">
        <v>0.245</v>
      </c>
      <c r="K214" s="59" t="str">
        <f t="shared" si="15"/>
        <v>#REF!</v>
      </c>
      <c r="L214" s="31" t="str">
        <f t="shared" si="16"/>
        <v>#REF!</v>
      </c>
      <c r="M214" s="59"/>
      <c r="N214" s="59">
        <f t="shared" si="6"/>
        <v>84.8079389</v>
      </c>
      <c r="O214" s="32">
        <f>VLOOKUP(A214,Static!$A$2:$L$68,12,0)</f>
        <v>38423.808</v>
      </c>
      <c r="P214" s="32">
        <v>916.5312000000001</v>
      </c>
      <c r="Q214" s="60">
        <v>217977.1</v>
      </c>
      <c r="R214" s="61">
        <v>1779.6144</v>
      </c>
      <c r="S214" s="35">
        <f>VLOOKUP(A214,Static!$A$3:$M$69,13,0)</f>
        <v>38423.808</v>
      </c>
      <c r="T214" s="36">
        <v>7684.761600000001</v>
      </c>
      <c r="U214" s="62">
        <v>122.48557889844002</v>
      </c>
      <c r="V214" s="62" t="str">
        <f t="shared" si="8"/>
        <v>#REF!</v>
      </c>
      <c r="W214" s="60" t="str">
        <f t="shared" si="9"/>
        <v>#REF!</v>
      </c>
      <c r="X214" s="63">
        <v>78511.2768</v>
      </c>
      <c r="Y214" s="63">
        <v>18665.6712</v>
      </c>
      <c r="Z214" s="63">
        <v>97176.948</v>
      </c>
      <c r="AA214" s="60">
        <v>29382.18907066554</v>
      </c>
      <c r="AB214" s="64">
        <v>126559.13707066554</v>
      </c>
      <c r="AC214" s="62">
        <v>71.11604461655601</v>
      </c>
      <c r="AD214" s="65">
        <v>28790.81255191647</v>
      </c>
      <c r="AE214" s="66">
        <v>7053.749075219535</v>
      </c>
      <c r="AF214" s="41">
        <f>VLOOKUP(B214,'Check Dimensoins'!$B$2:$C$141,2,0)</f>
        <v>48</v>
      </c>
      <c r="AG214" s="67">
        <v>62.0</v>
      </c>
      <c r="AH214" s="67">
        <v>58.0</v>
      </c>
      <c r="AI214" s="67">
        <v>91.0</v>
      </c>
      <c r="AJ214" s="67">
        <v>48.0</v>
      </c>
      <c r="AK214" s="67"/>
      <c r="AL214" s="67"/>
      <c r="AM214" s="67"/>
      <c r="AN214" s="67"/>
      <c r="AO214" s="67"/>
    </row>
    <row r="215">
      <c r="A215" s="55">
        <v>63.0</v>
      </c>
      <c r="B215" s="55">
        <v>1811119.0</v>
      </c>
      <c r="C215" s="56" t="s">
        <v>49</v>
      </c>
      <c r="D215" s="56" t="s">
        <v>47</v>
      </c>
      <c r="E215" s="56" t="s">
        <v>38</v>
      </c>
      <c r="F215" s="55">
        <v>1108.4173509882862</v>
      </c>
      <c r="G215" s="57">
        <f t="shared" si="3"/>
        <v>1.97388622</v>
      </c>
      <c r="H215" s="57">
        <f t="shared" si="4"/>
        <v>16.51538462</v>
      </c>
      <c r="I215" s="57">
        <f t="shared" si="5"/>
        <v>10.23157853</v>
      </c>
      <c r="J215" s="58">
        <v>0.245</v>
      </c>
      <c r="K215" s="59" t="str">
        <f t="shared" si="15"/>
        <v>#REF!</v>
      </c>
      <c r="L215" s="31" t="str">
        <f t="shared" si="16"/>
        <v>#REF!</v>
      </c>
      <c r="M215" s="59"/>
      <c r="N215" s="59">
        <f t="shared" si="6"/>
        <v>4.092631411</v>
      </c>
      <c r="O215" s="32">
        <f>VLOOKUP(A215,Static!$A$2:$L$68,12,0)</f>
        <v>38423.808</v>
      </c>
      <c r="P215" s="32">
        <v>916.5312000000001</v>
      </c>
      <c r="Q215" s="60">
        <v>13992.447</v>
      </c>
      <c r="R215" s="61">
        <v>85.87999999999998</v>
      </c>
      <c r="S215" s="35">
        <f>VLOOKUP(A215,Static!$A$3:$M$69,13,0)</f>
        <v>38423.808</v>
      </c>
      <c r="T215" s="36">
        <v>7684.761600000001</v>
      </c>
      <c r="U215" s="62">
        <v>162.93021658127623</v>
      </c>
      <c r="V215" s="62" t="str">
        <f t="shared" si="8"/>
        <v>#REF!</v>
      </c>
      <c r="W215" s="60" t="str">
        <f t="shared" si="9"/>
        <v>#REF!</v>
      </c>
      <c r="X215" s="63">
        <v>5119.884000000001</v>
      </c>
      <c r="Y215" s="63">
        <v>1243.4004000000002</v>
      </c>
      <c r="Z215" s="63">
        <v>6363.284400000001</v>
      </c>
      <c r="AA215" s="60">
        <v>1923.9874188188808</v>
      </c>
      <c r="AB215" s="64">
        <v>8287.271818818883</v>
      </c>
      <c r="AC215" s="62">
        <v>96.49827455541319</v>
      </c>
      <c r="AD215" s="65">
        <v>106960.36185765143</v>
      </c>
      <c r="AE215" s="66">
        <v>26205.288655124597</v>
      </c>
      <c r="AF215" s="41">
        <f>VLOOKUP(B215,'Check Dimensoins'!$B$2:$C$141,2,0)</f>
        <v>50</v>
      </c>
      <c r="AG215" s="67">
        <v>62.0</v>
      </c>
      <c r="AH215" s="67">
        <v>58.0</v>
      </c>
      <c r="AI215" s="67">
        <v>91.0</v>
      </c>
      <c r="AJ215" s="67">
        <v>50.0</v>
      </c>
      <c r="AK215" s="67"/>
      <c r="AL215" s="67"/>
      <c r="AM215" s="67"/>
      <c r="AN215" s="67"/>
      <c r="AO215" s="67"/>
    </row>
    <row r="216">
      <c r="A216" s="55">
        <v>63.0</v>
      </c>
      <c r="B216" s="55">
        <v>1811120.0</v>
      </c>
      <c r="C216" s="56" t="s">
        <v>49</v>
      </c>
      <c r="D216" s="56" t="s">
        <v>47</v>
      </c>
      <c r="E216" s="56" t="s">
        <v>38</v>
      </c>
      <c r="F216" s="55">
        <v>109.36014737086526</v>
      </c>
      <c r="G216" s="57">
        <f t="shared" si="3"/>
        <v>62.4228531</v>
      </c>
      <c r="H216" s="57">
        <f t="shared" si="4"/>
        <v>522.2881731</v>
      </c>
      <c r="I216" s="57">
        <f t="shared" si="5"/>
        <v>323.5669396</v>
      </c>
      <c r="J216" s="58">
        <v>0.245</v>
      </c>
      <c r="K216" s="59" t="str">
        <f t="shared" si="15"/>
        <v>#REF!</v>
      </c>
      <c r="L216" s="31" t="str">
        <f t="shared" si="16"/>
        <v>#REF!</v>
      </c>
      <c r="M216" s="59"/>
      <c r="N216" s="59">
        <f t="shared" si="6"/>
        <v>129.4267759</v>
      </c>
      <c r="O216" s="32">
        <f>VLOOKUP(A216,Static!$A$2:$L$68,12,0)</f>
        <v>38423.808</v>
      </c>
      <c r="P216" s="32">
        <v>916.5312000000001</v>
      </c>
      <c r="Q216" s="60">
        <v>268203.642</v>
      </c>
      <c r="R216" s="61">
        <v>2715.8985</v>
      </c>
      <c r="S216" s="35">
        <f>VLOOKUP(A216,Static!$A$3:$M$69,13,0)</f>
        <v>38423.808</v>
      </c>
      <c r="T216" s="36">
        <v>7684.761600000001</v>
      </c>
      <c r="U216" s="62">
        <v>98.75319051871784</v>
      </c>
      <c r="V216" s="62" t="str">
        <f t="shared" si="8"/>
        <v>#REF!</v>
      </c>
      <c r="W216" s="60" t="str">
        <f t="shared" si="9"/>
        <v>#REF!</v>
      </c>
      <c r="X216" s="63">
        <v>120362.03520000001</v>
      </c>
      <c r="Y216" s="63">
        <v>31971.165600000008</v>
      </c>
      <c r="Z216" s="63">
        <v>152333.20080000002</v>
      </c>
      <c r="AA216" s="60">
        <v>46059.10146144187</v>
      </c>
      <c r="AB216" s="64">
        <v>198392.3022614419</v>
      </c>
      <c r="AC216" s="62">
        <v>73.04849656989829</v>
      </c>
      <c r="AD216" s="65">
        <v>7988.594350104223</v>
      </c>
      <c r="AE216" s="66">
        <v>1957.2056157755346</v>
      </c>
      <c r="AF216" s="41">
        <f>VLOOKUP(B216,'Check Dimensoins'!$B$2:$C$141,2,0)</f>
        <v>54</v>
      </c>
      <c r="AG216" s="67">
        <v>62.0</v>
      </c>
      <c r="AH216" s="67">
        <v>58.0</v>
      </c>
      <c r="AI216" s="67">
        <v>91.0</v>
      </c>
      <c r="AJ216" s="67">
        <v>54.0</v>
      </c>
      <c r="AK216" s="67"/>
      <c r="AL216" s="67"/>
      <c r="AM216" s="67"/>
      <c r="AN216" s="67"/>
      <c r="AO216" s="67"/>
    </row>
    <row r="217">
      <c r="A217" s="55">
        <v>64.0</v>
      </c>
      <c r="B217" s="55">
        <v>1811128.0</v>
      </c>
      <c r="C217" s="56" t="s">
        <v>49</v>
      </c>
      <c r="D217" s="56" t="s">
        <v>47</v>
      </c>
      <c r="E217" s="56" t="s">
        <v>38</v>
      </c>
      <c r="F217" s="55">
        <v>66.52754709677419</v>
      </c>
      <c r="G217" s="57">
        <f t="shared" si="3"/>
        <v>11.54723439</v>
      </c>
      <c r="H217" s="57">
        <f t="shared" si="4"/>
        <v>96.615</v>
      </c>
      <c r="I217" s="57">
        <f t="shared" si="5"/>
        <v>59.85473439</v>
      </c>
      <c r="J217" s="58">
        <v>0.245</v>
      </c>
      <c r="K217" s="59" t="str">
        <f t="shared" si="15"/>
        <v>#REF!</v>
      </c>
      <c r="L217" s="31" t="str">
        <f t="shared" si="16"/>
        <v>#REF!</v>
      </c>
      <c r="M217" s="59"/>
      <c r="N217" s="59">
        <f t="shared" si="6"/>
        <v>23.94189375</v>
      </c>
      <c r="O217" s="32">
        <f>VLOOKUP(A217,Static!$A$2:$L$68,12,0)</f>
        <v>65567.232</v>
      </c>
      <c r="P217" s="32">
        <v>1351.2960000000003</v>
      </c>
      <c r="Q217" s="60">
        <v>82791.91500000001</v>
      </c>
      <c r="R217" s="61">
        <v>502.3979999999999</v>
      </c>
      <c r="S217" s="35">
        <f>VLOOKUP(A217,Static!$A$3:$M$69,13,0)</f>
        <v>65567.232</v>
      </c>
      <c r="T217" s="36">
        <v>10927.872000000001</v>
      </c>
      <c r="U217" s="62">
        <v>164.79348046767706</v>
      </c>
      <c r="V217" s="62" t="str">
        <f t="shared" si="8"/>
        <v>#REF!</v>
      </c>
      <c r="W217" s="60" t="str">
        <f t="shared" si="9"/>
        <v>#REF!</v>
      </c>
      <c r="X217" s="63">
        <v>25001.856000000003</v>
      </c>
      <c r="Y217" s="63">
        <v>6315.573000000001</v>
      </c>
      <c r="Z217" s="63">
        <v>31317.429000000004</v>
      </c>
      <c r="AA217" s="60">
        <v>9469.062766667092</v>
      </c>
      <c r="AB217" s="64">
        <v>40786.491766667095</v>
      </c>
      <c r="AC217" s="62">
        <v>81.18362685891883</v>
      </c>
      <c r="AD217" s="65">
        <v>5400.947559343664</v>
      </c>
      <c r="AE217" s="66">
        <v>1323.2321520391977</v>
      </c>
      <c r="AF217" s="41">
        <f>VLOOKUP(B217,'Check Dimensoins'!$B$2:$C$141,2,0)</f>
        <v>43</v>
      </c>
      <c r="AG217" s="67">
        <v>65.0</v>
      </c>
      <c r="AH217" s="67">
        <v>60.0</v>
      </c>
      <c r="AI217" s="67">
        <v>92.0</v>
      </c>
      <c r="AJ217" s="67">
        <v>43.0</v>
      </c>
      <c r="AK217" s="67"/>
      <c r="AL217" s="67"/>
      <c r="AM217" s="67"/>
      <c r="AN217" s="67"/>
      <c r="AO217" s="67"/>
    </row>
    <row r="218">
      <c r="A218" s="55">
        <v>64.0</v>
      </c>
      <c r="B218" s="55">
        <v>1811129.0</v>
      </c>
      <c r="C218" s="56" t="s">
        <v>49</v>
      </c>
      <c r="D218" s="56" t="s">
        <v>47</v>
      </c>
      <c r="E218" s="56" t="s">
        <v>38</v>
      </c>
      <c r="F218" s="55">
        <v>204.53748356332753</v>
      </c>
      <c r="G218" s="57">
        <f t="shared" si="3"/>
        <v>130.7517815</v>
      </c>
      <c r="H218" s="57">
        <f t="shared" si="4"/>
        <v>1093.992115</v>
      </c>
      <c r="I218" s="57">
        <f t="shared" si="5"/>
        <v>677.7478392</v>
      </c>
      <c r="J218" s="58">
        <v>0.245</v>
      </c>
      <c r="K218" s="59" t="str">
        <f t="shared" si="15"/>
        <v>#REF!</v>
      </c>
      <c r="L218" s="31" t="str">
        <f t="shared" si="16"/>
        <v>#REF!</v>
      </c>
      <c r="M218" s="59"/>
      <c r="N218" s="59">
        <f t="shared" si="6"/>
        <v>271.0991357</v>
      </c>
      <c r="O218" s="32">
        <f>VLOOKUP(A218,Static!$A$2:$L$68,12,0)</f>
        <v>65567.232</v>
      </c>
      <c r="P218" s="32">
        <v>1351.2960000000003</v>
      </c>
      <c r="Q218" s="60">
        <v>750754.323</v>
      </c>
      <c r="R218" s="61">
        <v>5688.759</v>
      </c>
      <c r="S218" s="35">
        <f>VLOOKUP(A218,Static!$A$3:$M$69,13,0)</f>
        <v>65567.232</v>
      </c>
      <c r="T218" s="36">
        <v>10927.872000000001</v>
      </c>
      <c r="U218" s="62">
        <v>131.97154651831795</v>
      </c>
      <c r="V218" s="62" t="str">
        <f t="shared" si="8"/>
        <v>#REF!</v>
      </c>
      <c r="W218" s="60" t="str">
        <f t="shared" si="9"/>
        <v>#REF!</v>
      </c>
      <c r="X218" s="63">
        <v>180617.05200000003</v>
      </c>
      <c r="Y218" s="63">
        <v>45154.263000000006</v>
      </c>
      <c r="Z218" s="63">
        <v>225771.31500000003</v>
      </c>
      <c r="AA218" s="60">
        <v>68263.67364472887</v>
      </c>
      <c r="AB218" s="64">
        <v>294034.9886447289</v>
      </c>
      <c r="AC218" s="62">
        <v>51.687017967315704</v>
      </c>
      <c r="AD218" s="65">
        <v>10571.932587927251</v>
      </c>
      <c r="AE218" s="66">
        <v>2590.1234840421766</v>
      </c>
      <c r="AF218" s="41">
        <f>VLOOKUP(B218,'Check Dimensoins'!$B$2:$C$141,2,0)</f>
        <v>47</v>
      </c>
      <c r="AG218" s="67">
        <v>65.0</v>
      </c>
      <c r="AH218" s="67">
        <v>60.0</v>
      </c>
      <c r="AI218" s="67">
        <v>92.0</v>
      </c>
      <c r="AJ218" s="67">
        <v>47.0</v>
      </c>
      <c r="AK218" s="67"/>
      <c r="AL218" s="67"/>
      <c r="AM218" s="67"/>
      <c r="AN218" s="67"/>
      <c r="AO218" s="67"/>
    </row>
    <row r="219">
      <c r="A219" s="55">
        <v>64.0</v>
      </c>
      <c r="B219" s="55">
        <v>1811130.0</v>
      </c>
      <c r="C219" s="56" t="s">
        <v>49</v>
      </c>
      <c r="D219" s="56" t="s">
        <v>47</v>
      </c>
      <c r="E219" s="56" t="s">
        <v>38</v>
      </c>
      <c r="F219" s="55">
        <v>20.276164761592895</v>
      </c>
      <c r="G219" s="57">
        <f t="shared" si="3"/>
        <v>86.97436157</v>
      </c>
      <c r="H219" s="57">
        <f t="shared" si="4"/>
        <v>727.7091346</v>
      </c>
      <c r="I219" s="57">
        <f t="shared" si="5"/>
        <v>450.8289289</v>
      </c>
      <c r="J219" s="58">
        <v>0.245</v>
      </c>
      <c r="K219" s="59" t="str">
        <f t="shared" si="15"/>
        <v>#REF!</v>
      </c>
      <c r="L219" s="31" t="str">
        <f t="shared" si="16"/>
        <v>#REF!</v>
      </c>
      <c r="M219" s="59"/>
      <c r="N219" s="59">
        <f t="shared" si="6"/>
        <v>180.3315716</v>
      </c>
      <c r="O219" s="32">
        <f>VLOOKUP(A219,Static!$A$2:$L$68,12,0)</f>
        <v>65567.232</v>
      </c>
      <c r="P219" s="32">
        <v>1351.2960000000003</v>
      </c>
      <c r="Q219" s="60">
        <v>498317.532</v>
      </c>
      <c r="R219" s="61">
        <v>3784.087499999999</v>
      </c>
      <c r="S219" s="35">
        <f>VLOOKUP(A219,Static!$A$3:$M$69,13,0)</f>
        <v>65567.232</v>
      </c>
      <c r="T219" s="36">
        <v>10927.872000000001</v>
      </c>
      <c r="U219" s="62">
        <v>131.68763460147264</v>
      </c>
      <c r="V219" s="62" t="str">
        <f t="shared" si="8"/>
        <v>#REF!</v>
      </c>
      <c r="W219" s="60" t="str">
        <f t="shared" si="9"/>
        <v>#REF!</v>
      </c>
      <c r="X219" s="63">
        <v>118000.64320000002</v>
      </c>
      <c r="Y219" s="63">
        <v>29792.241600000005</v>
      </c>
      <c r="Z219" s="63">
        <v>147792.88480000003</v>
      </c>
      <c r="AA219" s="60">
        <v>44686.30239851423</v>
      </c>
      <c r="AB219" s="64">
        <v>192479.18719851426</v>
      </c>
      <c r="AC219" s="62">
        <v>50.86541661589863</v>
      </c>
      <c r="AD219" s="65">
        <v>1031.3555679710255</v>
      </c>
      <c r="AE219" s="66">
        <v>252.68211415290125</v>
      </c>
      <c r="AF219" s="41">
        <f>VLOOKUP(B219,'Check Dimensoins'!$B$2:$C$141,2,0)</f>
        <v>49</v>
      </c>
      <c r="AG219" s="67">
        <v>65.0</v>
      </c>
      <c r="AH219" s="67">
        <v>60.0</v>
      </c>
      <c r="AI219" s="67">
        <v>92.0</v>
      </c>
      <c r="AJ219" s="67">
        <v>49.0</v>
      </c>
      <c r="AK219" s="67"/>
      <c r="AL219" s="67"/>
      <c r="AM219" s="67"/>
      <c r="AN219" s="67"/>
      <c r="AO219" s="67"/>
    </row>
    <row r="220">
      <c r="A220" s="55">
        <v>64.0</v>
      </c>
      <c r="B220" s="55">
        <v>1811131.0</v>
      </c>
      <c r="C220" s="56" t="s">
        <v>49</v>
      </c>
      <c r="D220" s="56" t="s">
        <v>47</v>
      </c>
      <c r="E220" s="56" t="s">
        <v>38</v>
      </c>
      <c r="F220" s="55">
        <v>43.98046524125125</v>
      </c>
      <c r="G220" s="57">
        <f t="shared" si="3"/>
        <v>146.3350938</v>
      </c>
      <c r="H220" s="57">
        <f t="shared" si="4"/>
        <v>1224.376731</v>
      </c>
      <c r="I220" s="57">
        <f t="shared" si="5"/>
        <v>758.5234592</v>
      </c>
      <c r="J220" s="58">
        <v>0.245</v>
      </c>
      <c r="K220" s="59" t="str">
        <f t="shared" si="15"/>
        <v>#REF!</v>
      </c>
      <c r="L220" s="31" t="str">
        <f t="shared" si="16"/>
        <v>#REF!</v>
      </c>
      <c r="M220" s="59"/>
      <c r="N220" s="59">
        <f t="shared" si="6"/>
        <v>303.4093837</v>
      </c>
      <c r="O220" s="32">
        <f>VLOOKUP(A220,Static!$A$2:$L$68,12,0)</f>
        <v>65567.232</v>
      </c>
      <c r="P220" s="32">
        <v>1351.2960000000003</v>
      </c>
      <c r="Q220" s="60">
        <v>629329.283</v>
      </c>
      <c r="R220" s="61">
        <v>6366.758999999999</v>
      </c>
      <c r="S220" s="35">
        <f>VLOOKUP(A220,Static!$A$3:$M$69,13,0)</f>
        <v>65567.232</v>
      </c>
      <c r="T220" s="36">
        <v>10927.872000000001</v>
      </c>
      <c r="U220" s="62">
        <v>98.84609783407855</v>
      </c>
      <c r="V220" s="62" t="str">
        <f t="shared" si="8"/>
        <v>#REF!</v>
      </c>
      <c r="W220" s="60" t="str">
        <f t="shared" si="9"/>
        <v>#REF!</v>
      </c>
      <c r="X220" s="63">
        <v>309053.36000000004</v>
      </c>
      <c r="Y220" s="63">
        <v>74172.8064</v>
      </c>
      <c r="Z220" s="63">
        <v>383226.16640000005</v>
      </c>
      <c r="AA220" s="60">
        <v>115871.34510533439</v>
      </c>
      <c r="AB220" s="64">
        <v>499097.5115053344</v>
      </c>
      <c r="AC220" s="62">
        <v>78.39114241725413</v>
      </c>
      <c r="AD220" s="65">
        <v>3447.678914304022</v>
      </c>
      <c r="AE220" s="66">
        <v>844.6813340044854</v>
      </c>
      <c r="AF220" s="41">
        <f>VLOOKUP(B220,'Check Dimensoins'!$B$2:$C$141,2,0)</f>
        <v>55</v>
      </c>
      <c r="AG220" s="67">
        <v>65.0</v>
      </c>
      <c r="AH220" s="67">
        <v>60.0</v>
      </c>
      <c r="AI220" s="67">
        <v>92.0</v>
      </c>
      <c r="AJ220" s="67">
        <v>55.0</v>
      </c>
      <c r="AK220" s="67"/>
      <c r="AL220" s="67"/>
      <c r="AM220" s="67"/>
      <c r="AN220" s="67"/>
      <c r="AO220" s="67"/>
    </row>
    <row r="221">
      <c r="A221" s="55">
        <v>64.0</v>
      </c>
      <c r="B221" s="55">
        <v>1811132.0</v>
      </c>
      <c r="C221" s="56" t="s">
        <v>49</v>
      </c>
      <c r="D221" s="56" t="s">
        <v>47</v>
      </c>
      <c r="E221" s="56" t="s">
        <v>38</v>
      </c>
      <c r="F221" s="55">
        <v>141.9108627049536</v>
      </c>
      <c r="G221" s="57">
        <f t="shared" si="3"/>
        <v>46.28763186</v>
      </c>
      <c r="H221" s="57">
        <f t="shared" si="4"/>
        <v>387.2857692</v>
      </c>
      <c r="I221" s="57">
        <f t="shared" si="5"/>
        <v>239.9305165</v>
      </c>
      <c r="J221" s="58">
        <v>0.245</v>
      </c>
      <c r="K221" s="59" t="str">
        <f t="shared" si="15"/>
        <v>#REF!</v>
      </c>
      <c r="L221" s="31" t="str">
        <f t="shared" si="16"/>
        <v>#REF!</v>
      </c>
      <c r="M221" s="59"/>
      <c r="N221" s="59">
        <f t="shared" si="6"/>
        <v>95.97220659</v>
      </c>
      <c r="O221" s="32">
        <f>VLOOKUP(A221,Static!$A$2:$L$68,12,0)</f>
        <v>65567.232</v>
      </c>
      <c r="P221" s="32">
        <v>1351.2960000000003</v>
      </c>
      <c r="Q221" s="60">
        <v>260508.3</v>
      </c>
      <c r="R221" s="61">
        <v>2013.8859999999995</v>
      </c>
      <c r="S221" s="35">
        <f>VLOOKUP(A221,Static!$A$3:$M$69,13,0)</f>
        <v>65567.232</v>
      </c>
      <c r="T221" s="36">
        <v>10927.872000000001</v>
      </c>
      <c r="U221" s="62">
        <v>129.3560310762377</v>
      </c>
      <c r="V221" s="62" t="str">
        <f t="shared" si="8"/>
        <v>#REF!</v>
      </c>
      <c r="W221" s="60" t="str">
        <f t="shared" si="9"/>
        <v>#REF!</v>
      </c>
      <c r="X221" s="63">
        <v>127942.21440000003</v>
      </c>
      <c r="Y221" s="63">
        <v>30755.340000000004</v>
      </c>
      <c r="Z221" s="63">
        <v>158697.55440000002</v>
      </c>
      <c r="AA221" s="60">
        <v>47983.41216100995</v>
      </c>
      <c r="AB221" s="64">
        <v>206680.96656100996</v>
      </c>
      <c r="AC221" s="62">
        <v>102.6279375103705</v>
      </c>
      <c r="AD221" s="65">
        <v>14564.019149726744</v>
      </c>
      <c r="AE221" s="66">
        <v>3568.1846916830523</v>
      </c>
      <c r="AF221" s="41">
        <f>VLOOKUP(B221,'Check Dimensoins'!$B$2:$C$141,2,0)</f>
        <v>58</v>
      </c>
      <c r="AG221" s="67">
        <v>65.0</v>
      </c>
      <c r="AH221" s="67">
        <v>60.0</v>
      </c>
      <c r="AI221" s="67">
        <v>92.0</v>
      </c>
      <c r="AJ221" s="67">
        <v>58.0</v>
      </c>
      <c r="AK221" s="67"/>
      <c r="AL221" s="67"/>
      <c r="AM221" s="67"/>
      <c r="AN221" s="67"/>
      <c r="AO221" s="67"/>
    </row>
    <row r="222">
      <c r="A222" s="55">
        <v>64.0</v>
      </c>
      <c r="B222" s="55">
        <v>1811133.0</v>
      </c>
      <c r="C222" s="56" t="s">
        <v>49</v>
      </c>
      <c r="D222" s="56" t="s">
        <v>47</v>
      </c>
      <c r="E222" s="56" t="s">
        <v>38</v>
      </c>
      <c r="F222" s="55">
        <v>0.0</v>
      </c>
      <c r="G222" s="57">
        <f t="shared" si="3"/>
        <v>21.84234963</v>
      </c>
      <c r="H222" s="57">
        <f t="shared" si="4"/>
        <v>182.7535962</v>
      </c>
      <c r="I222" s="57">
        <f t="shared" si="5"/>
        <v>113.2191477</v>
      </c>
      <c r="J222" s="58">
        <v>0.245</v>
      </c>
      <c r="K222" s="59" t="str">
        <f t="shared" si="15"/>
        <v>#REF!</v>
      </c>
      <c r="L222" s="31" t="str">
        <f t="shared" si="16"/>
        <v>#REF!</v>
      </c>
      <c r="M222" s="59"/>
      <c r="N222" s="59">
        <f t="shared" si="6"/>
        <v>45.28765908</v>
      </c>
      <c r="O222" s="32">
        <f>VLOOKUP(A222,Static!$A$2:$L$68,12,0)</f>
        <v>65567.232</v>
      </c>
      <c r="P222" s="32">
        <v>1351.2960000000003</v>
      </c>
      <c r="Q222" s="60">
        <v>113555.55833333333</v>
      </c>
      <c r="R222" s="61">
        <v>950.3186999999998</v>
      </c>
      <c r="S222" s="35">
        <f>VLOOKUP(A222,Static!$A$3:$M$69,13,0)</f>
        <v>65567.232</v>
      </c>
      <c r="T222" s="36">
        <v>10927.872000000001</v>
      </c>
      <c r="U222" s="62">
        <v>39.830693406093964</v>
      </c>
      <c r="V222" s="62" t="str">
        <f t="shared" si="8"/>
        <v>#REF!</v>
      </c>
      <c r="W222" s="60" t="str">
        <f t="shared" si="9"/>
        <v>#REF!</v>
      </c>
      <c r="X222" s="63">
        <v>45803.03200000001</v>
      </c>
      <c r="Y222" s="63">
        <v>11001.708666666667</v>
      </c>
      <c r="Z222" s="63">
        <v>56804.74066666667</v>
      </c>
      <c r="AA222" s="60">
        <v>17175.345230827006</v>
      </c>
      <c r="AB222" s="64">
        <v>73980.08589749369</v>
      </c>
      <c r="AC222" s="62">
        <v>25.949219596013318</v>
      </c>
      <c r="AD222" s="65">
        <v>0.0</v>
      </c>
      <c r="AE222" s="66">
        <v>0.0</v>
      </c>
      <c r="AF222" s="41">
        <f>VLOOKUP(B222,'Check Dimensoins'!$B$2:$C$141,2,0)</f>
        <v>50</v>
      </c>
      <c r="AG222" s="67">
        <v>65.0</v>
      </c>
      <c r="AH222" s="67">
        <v>60.0</v>
      </c>
      <c r="AI222" s="67">
        <v>92.0</v>
      </c>
      <c r="AJ222" s="67">
        <v>50.0</v>
      </c>
      <c r="AK222" s="67"/>
      <c r="AL222" s="67"/>
      <c r="AM222" s="67"/>
      <c r="AN222" s="67"/>
      <c r="AO222" s="67"/>
    </row>
    <row r="223">
      <c r="A223" s="55">
        <v>65.0</v>
      </c>
      <c r="B223" s="55">
        <v>1811134.0</v>
      </c>
      <c r="C223" s="56" t="s">
        <v>50</v>
      </c>
      <c r="D223" s="56" t="s">
        <v>35</v>
      </c>
      <c r="E223" s="56" t="s">
        <v>36</v>
      </c>
      <c r="F223" s="55">
        <v>69.58944204885786</v>
      </c>
      <c r="G223" s="57">
        <f t="shared" si="3"/>
        <v>1.314538963</v>
      </c>
      <c r="H223" s="57">
        <f t="shared" si="4"/>
        <v>10.99866667</v>
      </c>
      <c r="I223" s="57">
        <f t="shared" si="5"/>
        <v>6.813872297</v>
      </c>
      <c r="J223" s="58">
        <v>0.275</v>
      </c>
      <c r="K223" s="59" t="str">
        <f t="shared" si="15"/>
        <v>#REF!</v>
      </c>
      <c r="L223" s="31" t="str">
        <f t="shared" si="16"/>
        <v>#REF!</v>
      </c>
      <c r="M223" s="59"/>
      <c r="N223" s="59">
        <f t="shared" si="6"/>
        <v>4.088323378</v>
      </c>
      <c r="O223" s="32">
        <f>VLOOKUP(A223,Static!$A$2:$L$68,10,0)</f>
        <v>12337.92</v>
      </c>
      <c r="P223" s="32">
        <v>264.38400000000007</v>
      </c>
      <c r="Q223" s="60">
        <v>1920.0299999999997</v>
      </c>
      <c r="R223" s="61">
        <v>57.19306666666666</v>
      </c>
      <c r="S223" s="35">
        <f>VLOOKUP(A223,Static!$A$3:$M$69,13,0)</f>
        <v>12337.92</v>
      </c>
      <c r="T223" s="36">
        <v>2056.32</v>
      </c>
      <c r="U223" s="62">
        <v>11.190342419127726</v>
      </c>
      <c r="V223" s="62" t="str">
        <f t="shared" si="8"/>
        <v>#REF!</v>
      </c>
      <c r="W223" s="60" t="str">
        <f t="shared" si="9"/>
        <v>#REF!</v>
      </c>
      <c r="X223" s="63">
        <v>881.9712000000001</v>
      </c>
      <c r="Y223" s="63">
        <v>236.57040000000003</v>
      </c>
      <c r="Z223" s="63">
        <v>1118.5416000000002</v>
      </c>
      <c r="AA223" s="60">
        <v>338.1995571069463</v>
      </c>
      <c r="AB223" s="64">
        <v>1456.7411571069467</v>
      </c>
      <c r="AC223" s="62">
        <v>8.49019669695946</v>
      </c>
      <c r="AD223" s="65">
        <v>1772.4841530793944</v>
      </c>
      <c r="AE223" s="66">
        <v>457.89173954551023</v>
      </c>
      <c r="AF223" s="41">
        <f>VLOOKUP(B223,'Check Dimensoins'!$B$2:$C$141,2,0)</f>
        <v>8</v>
      </c>
      <c r="AG223" s="67">
        <v>40.0</v>
      </c>
      <c r="AH223" s="67">
        <v>30.0</v>
      </c>
      <c r="AI223" s="67">
        <v>89.0</v>
      </c>
      <c r="AJ223" s="67">
        <v>8.0</v>
      </c>
      <c r="AK223" s="67"/>
      <c r="AL223" s="67"/>
      <c r="AM223" s="67"/>
      <c r="AN223" s="67"/>
      <c r="AO223" s="67"/>
    </row>
    <row r="224">
      <c r="A224" s="55">
        <v>65.0</v>
      </c>
      <c r="B224" s="55">
        <v>1811135.0</v>
      </c>
      <c r="C224" s="56" t="s">
        <v>50</v>
      </c>
      <c r="D224" s="56" t="s">
        <v>35</v>
      </c>
      <c r="E224" s="56" t="s">
        <v>36</v>
      </c>
      <c r="F224" s="55">
        <v>5.204988123113256</v>
      </c>
      <c r="G224" s="57">
        <f t="shared" si="3"/>
        <v>21.9179287</v>
      </c>
      <c r="H224" s="57">
        <f t="shared" si="4"/>
        <v>183.3859615</v>
      </c>
      <c r="I224" s="57">
        <f t="shared" si="5"/>
        <v>113.6109095</v>
      </c>
      <c r="J224" s="58">
        <v>0.275</v>
      </c>
      <c r="K224" s="59" t="str">
        <f t="shared" si="15"/>
        <v>#REF!</v>
      </c>
      <c r="L224" s="31" t="str">
        <f t="shared" si="16"/>
        <v>#REF!</v>
      </c>
      <c r="M224" s="59"/>
      <c r="N224" s="59">
        <f t="shared" si="6"/>
        <v>68.16654568</v>
      </c>
      <c r="O224" s="32">
        <f>VLOOKUP(A224,Static!$A$2:$L$68,10,0)</f>
        <v>12337.92</v>
      </c>
      <c r="P224" s="32">
        <v>264.38400000000007</v>
      </c>
      <c r="Q224" s="60">
        <v>36319.67166666667</v>
      </c>
      <c r="R224" s="61">
        <v>953.6069999999999</v>
      </c>
      <c r="S224" s="35">
        <f>VLOOKUP(A224,Static!$A$3:$M$69,13,0)</f>
        <v>12337.92</v>
      </c>
      <c r="T224" s="36">
        <v>2056.32</v>
      </c>
      <c r="U224" s="62">
        <v>12.695541478011618</v>
      </c>
      <c r="V224" s="62" t="str">
        <f t="shared" si="8"/>
        <v>#REF!</v>
      </c>
      <c r="W224" s="60" t="str">
        <f t="shared" si="9"/>
        <v>#REF!</v>
      </c>
      <c r="X224" s="63">
        <v>22860.616533333337</v>
      </c>
      <c r="Y224" s="63">
        <v>5659.667200000001</v>
      </c>
      <c r="Z224" s="63">
        <v>28520.28373333334</v>
      </c>
      <c r="AA224" s="60">
        <v>8623.324628407008</v>
      </c>
      <c r="AB224" s="64">
        <v>37143.60836174035</v>
      </c>
      <c r="AC224" s="62">
        <v>12.98354855537636</v>
      </c>
      <c r="AD224" s="65">
        <v>202.73764807979467</v>
      </c>
      <c r="AE224" s="66">
        <v>52.37389242061363</v>
      </c>
      <c r="AF224" s="41">
        <f>VLOOKUP(B224,'Check Dimensoins'!$B$2:$C$141,2,0)</f>
        <v>9</v>
      </c>
      <c r="AG224" s="67">
        <v>40.0</v>
      </c>
      <c r="AH224" s="67">
        <v>30.0</v>
      </c>
      <c r="AI224" s="67">
        <v>89.0</v>
      </c>
      <c r="AJ224" s="67">
        <v>9.0</v>
      </c>
      <c r="AK224" s="67"/>
      <c r="AL224" s="67"/>
      <c r="AM224" s="67"/>
      <c r="AN224" s="67"/>
      <c r="AO224" s="67"/>
    </row>
    <row r="225">
      <c r="A225" s="55">
        <v>65.0</v>
      </c>
      <c r="B225" s="55">
        <v>1811136.0</v>
      </c>
      <c r="C225" s="56" t="s">
        <v>50</v>
      </c>
      <c r="D225" s="56" t="s">
        <v>35</v>
      </c>
      <c r="E225" s="56" t="s">
        <v>36</v>
      </c>
      <c r="F225" s="55">
        <v>6.617459044902464</v>
      </c>
      <c r="G225" s="57">
        <f t="shared" si="3"/>
        <v>50.03974716</v>
      </c>
      <c r="H225" s="57">
        <f t="shared" si="4"/>
        <v>418.6794872</v>
      </c>
      <c r="I225" s="57">
        <f t="shared" si="5"/>
        <v>259.3794907</v>
      </c>
      <c r="J225" s="58">
        <v>0.275</v>
      </c>
      <c r="K225" s="59" t="str">
        <f t="shared" si="15"/>
        <v>#REF!</v>
      </c>
      <c r="L225" s="31" t="str">
        <f t="shared" si="16"/>
        <v>#REF!</v>
      </c>
      <c r="M225" s="59"/>
      <c r="N225" s="59">
        <f t="shared" si="6"/>
        <v>155.6276944</v>
      </c>
      <c r="O225" s="32">
        <f>VLOOKUP(A225,Static!$A$2:$L$68,10,0)</f>
        <v>12337.92</v>
      </c>
      <c r="P225" s="32">
        <v>264.38400000000007</v>
      </c>
      <c r="Q225" s="60">
        <v>63058.03699999999</v>
      </c>
      <c r="R225" s="61">
        <v>2177.133333333333</v>
      </c>
      <c r="S225" s="35">
        <f>VLOOKUP(A225,Static!$A$3:$M$69,13,0)</f>
        <v>12337.92</v>
      </c>
      <c r="T225" s="36">
        <v>2056.32</v>
      </c>
      <c r="U225" s="62">
        <v>9.65459732982209</v>
      </c>
      <c r="V225" s="62" t="str">
        <f t="shared" si="8"/>
        <v>#REF!</v>
      </c>
      <c r="W225" s="60" t="str">
        <f t="shared" si="9"/>
        <v>#REF!</v>
      </c>
      <c r="X225" s="63">
        <v>30703.70746666667</v>
      </c>
      <c r="Y225" s="63">
        <v>8308.993</v>
      </c>
      <c r="Z225" s="63">
        <v>39012.70046666667</v>
      </c>
      <c r="AA225" s="60">
        <v>11795.786602279812</v>
      </c>
      <c r="AB225" s="64">
        <v>50808.48706894648</v>
      </c>
      <c r="AC225" s="62">
        <v>7.779111227140657</v>
      </c>
      <c r="AD225" s="65">
        <v>154.43384985403273</v>
      </c>
      <c r="AE225" s="66">
        <v>39.8954112122918</v>
      </c>
      <c r="AF225" s="41">
        <f>VLOOKUP(B225,'Check Dimensoins'!$B$2:$C$141,2,0)</f>
        <v>10</v>
      </c>
      <c r="AG225" s="67">
        <v>40.0</v>
      </c>
      <c r="AH225" s="67">
        <v>30.0</v>
      </c>
      <c r="AI225" s="67">
        <v>89.0</v>
      </c>
      <c r="AJ225" s="67">
        <v>10.0</v>
      </c>
      <c r="AK225" s="67"/>
      <c r="AL225" s="67"/>
      <c r="AM225" s="67"/>
      <c r="AN225" s="67"/>
      <c r="AO225" s="67"/>
    </row>
    <row r="226">
      <c r="A226" s="55">
        <v>65.0</v>
      </c>
      <c r="B226" s="55">
        <v>1811137.0</v>
      </c>
      <c r="C226" s="56" t="s">
        <v>50</v>
      </c>
      <c r="D226" s="56" t="s">
        <v>35</v>
      </c>
      <c r="E226" s="56" t="s">
        <v>36</v>
      </c>
      <c r="F226" s="55">
        <v>45.080918677648846</v>
      </c>
      <c r="G226" s="57">
        <f t="shared" si="3"/>
        <v>3.631950645</v>
      </c>
      <c r="H226" s="57">
        <f t="shared" si="4"/>
        <v>30.38830769</v>
      </c>
      <c r="I226" s="57">
        <f t="shared" si="5"/>
        <v>18.82610449</v>
      </c>
      <c r="J226" s="58">
        <v>0.275</v>
      </c>
      <c r="K226" s="59" t="str">
        <f t="shared" si="15"/>
        <v>#REF!</v>
      </c>
      <c r="L226" s="31" t="str">
        <f t="shared" si="16"/>
        <v>#REF!</v>
      </c>
      <c r="M226" s="59"/>
      <c r="N226" s="59">
        <f t="shared" si="6"/>
        <v>11.29566269</v>
      </c>
      <c r="O226" s="32">
        <f>VLOOKUP(A226,Static!$A$2:$L$68,10,0)</f>
        <v>12337.92</v>
      </c>
      <c r="P226" s="32">
        <v>264.38400000000007</v>
      </c>
      <c r="Q226" s="60">
        <v>6899.833333333333</v>
      </c>
      <c r="R226" s="61">
        <v>158.01919999999998</v>
      </c>
      <c r="S226" s="35">
        <f>VLOOKUP(A226,Static!$A$3:$M$69,13,0)</f>
        <v>12337.92</v>
      </c>
      <c r="T226" s="36">
        <v>2056.32</v>
      </c>
      <c r="U226" s="62">
        <v>14.554841718249712</v>
      </c>
      <c r="V226" s="62" t="str">
        <f t="shared" si="8"/>
        <v>#REF!</v>
      </c>
      <c r="W226" s="60" t="str">
        <f t="shared" si="9"/>
        <v>#REF!</v>
      </c>
      <c r="X226" s="63">
        <v>4011.3920000000003</v>
      </c>
      <c r="Y226" s="63">
        <v>1096.8650000000002</v>
      </c>
      <c r="Z226" s="63">
        <v>5108.2570000000005</v>
      </c>
      <c r="AA226" s="60">
        <v>1544.5203423712253</v>
      </c>
      <c r="AB226" s="64">
        <v>6652.777342371225</v>
      </c>
      <c r="AC226" s="62">
        <v>14.033689877287541</v>
      </c>
      <c r="AD226" s="65">
        <v>1897.9548963160305</v>
      </c>
      <c r="AE226" s="66">
        <v>490.3050148816412</v>
      </c>
      <c r="AF226" s="41">
        <f>VLOOKUP(B226,'Check Dimensoins'!$B$2:$C$141,2,0)</f>
        <v>11</v>
      </c>
      <c r="AG226" s="67">
        <v>40.0</v>
      </c>
      <c r="AH226" s="67">
        <v>30.0</v>
      </c>
      <c r="AI226" s="67">
        <v>89.0</v>
      </c>
      <c r="AJ226" s="67">
        <v>11.0</v>
      </c>
      <c r="AK226" s="67"/>
      <c r="AL226" s="67"/>
      <c r="AM226" s="67"/>
      <c r="AN226" s="67"/>
      <c r="AO226" s="67"/>
    </row>
    <row r="227">
      <c r="A227" s="55">
        <v>65.0</v>
      </c>
      <c r="B227" s="55">
        <v>1811138.0</v>
      </c>
      <c r="C227" s="56" t="s">
        <v>50</v>
      </c>
      <c r="D227" s="56" t="s">
        <v>35</v>
      </c>
      <c r="E227" s="56" t="s">
        <v>36</v>
      </c>
      <c r="F227" s="55">
        <v>0.5620746335403726</v>
      </c>
      <c r="G227" s="57">
        <f t="shared" si="3"/>
        <v>88.0051088</v>
      </c>
      <c r="H227" s="57">
        <f t="shared" si="4"/>
        <v>736.3333333</v>
      </c>
      <c r="I227" s="57">
        <f t="shared" si="5"/>
        <v>456.1717755</v>
      </c>
      <c r="J227" s="58">
        <v>0.275</v>
      </c>
      <c r="K227" s="59" t="str">
        <f t="shared" si="15"/>
        <v>#REF!</v>
      </c>
      <c r="L227" s="31" t="str">
        <f t="shared" si="16"/>
        <v>#REF!</v>
      </c>
      <c r="M227" s="59"/>
      <c r="N227" s="59">
        <f t="shared" si="6"/>
        <v>273.7030653</v>
      </c>
      <c r="O227" s="32">
        <f>VLOOKUP(A227,Static!$A$2:$L$68,10,0)</f>
        <v>12337.92</v>
      </c>
      <c r="P227" s="32">
        <v>264.38400000000007</v>
      </c>
      <c r="Q227" s="60">
        <v>168516.14333333334</v>
      </c>
      <c r="R227" s="61">
        <v>3828.933333333334</v>
      </c>
      <c r="S227" s="35">
        <f>VLOOKUP(A227,Static!$A$3:$M$69,13,0)</f>
        <v>12337.92</v>
      </c>
      <c r="T227" s="36">
        <v>2056.32</v>
      </c>
      <c r="U227" s="62">
        <v>14.67041676823252</v>
      </c>
      <c r="V227" s="62" t="str">
        <f t="shared" si="8"/>
        <v>#REF!</v>
      </c>
      <c r="W227" s="60" t="str">
        <f t="shared" si="9"/>
        <v>#REF!</v>
      </c>
      <c r="X227" s="63">
        <v>83280.56</v>
      </c>
      <c r="Y227" s="63">
        <v>21026.280000000002</v>
      </c>
      <c r="Z227" s="63">
        <v>104306.84000000001</v>
      </c>
      <c r="AA227" s="60">
        <v>31537.96612591352</v>
      </c>
      <c r="AB227" s="64">
        <v>135844.80612591354</v>
      </c>
      <c r="AC227" s="62">
        <v>11.826166219130961</v>
      </c>
      <c r="AD227" s="65">
        <v>19.941564131416705</v>
      </c>
      <c r="AE227" s="66">
        <v>5.151570733949316</v>
      </c>
      <c r="AF227" s="41">
        <f>VLOOKUP(B227,'Check Dimensoins'!$B$2:$C$141,2,0)</f>
        <v>12</v>
      </c>
      <c r="AG227" s="67">
        <v>40.0</v>
      </c>
      <c r="AH227" s="67">
        <v>30.0</v>
      </c>
      <c r="AI227" s="67">
        <v>89.0</v>
      </c>
      <c r="AJ227" s="67">
        <v>12.0</v>
      </c>
      <c r="AK227" s="67"/>
      <c r="AL227" s="67"/>
      <c r="AM227" s="67"/>
      <c r="AN227" s="67"/>
      <c r="AO227" s="67"/>
    </row>
    <row r="228">
      <c r="A228" s="55">
        <v>65.0</v>
      </c>
      <c r="B228" s="55">
        <v>1811139.0</v>
      </c>
      <c r="C228" s="56" t="s">
        <v>50</v>
      </c>
      <c r="D228" s="56" t="s">
        <v>35</v>
      </c>
      <c r="E228" s="56" t="s">
        <v>36</v>
      </c>
      <c r="F228" s="55">
        <v>1.5342379474940329</v>
      </c>
      <c r="G228" s="57">
        <f t="shared" si="3"/>
        <v>1.09940268</v>
      </c>
      <c r="H228" s="57">
        <f t="shared" si="4"/>
        <v>9.198634615</v>
      </c>
      <c r="I228" s="57">
        <f t="shared" si="5"/>
        <v>5.698719988</v>
      </c>
      <c r="J228" s="58">
        <v>0.275</v>
      </c>
      <c r="K228" s="59" t="str">
        <f t="shared" si="15"/>
        <v>#REF!</v>
      </c>
      <c r="L228" s="31" t="str">
        <f t="shared" si="16"/>
        <v>#REF!</v>
      </c>
      <c r="M228" s="59"/>
      <c r="N228" s="59">
        <f t="shared" si="6"/>
        <v>3.419231993</v>
      </c>
      <c r="O228" s="32">
        <f>VLOOKUP(A228,Static!$A$2:$L$68,10,0)</f>
        <v>12337.92</v>
      </c>
      <c r="P228" s="32">
        <v>264.38400000000007</v>
      </c>
      <c r="Q228" s="60">
        <v>2141.3175</v>
      </c>
      <c r="R228" s="61">
        <v>47.832899999999995</v>
      </c>
      <c r="S228" s="35">
        <f>VLOOKUP(A228,Static!$A$3:$M$69,13,0)</f>
        <v>12337.92</v>
      </c>
      <c r="T228" s="36">
        <v>2056.32</v>
      </c>
      <c r="U228" s="62">
        <v>22.383312531751162</v>
      </c>
      <c r="V228" s="62" t="str">
        <f t="shared" si="8"/>
        <v>#REF!</v>
      </c>
      <c r="W228" s="60" t="str">
        <f t="shared" si="9"/>
        <v>#REF!</v>
      </c>
      <c r="X228" s="63">
        <v>947.4432</v>
      </c>
      <c r="Y228" s="63">
        <v>246.73000000000002</v>
      </c>
      <c r="Z228" s="63">
        <v>1194.1732000000002</v>
      </c>
      <c r="AA228" s="60">
        <v>361.0673463990833</v>
      </c>
      <c r="AB228" s="64">
        <v>1555.2405463990835</v>
      </c>
      <c r="AC228" s="62">
        <v>16.25701709910003</v>
      </c>
      <c r="AD228" s="65">
        <v>49.884265092997246</v>
      </c>
      <c r="AE228" s="66">
        <v>13.21933024964427</v>
      </c>
      <c r="AF228" s="41">
        <f>VLOOKUP(B228,'Check Dimensoins'!$B$2:$C$141,2,0)</f>
        <v>7</v>
      </c>
      <c r="AG228" s="67">
        <v>40.0</v>
      </c>
      <c r="AH228" s="67">
        <v>30.0</v>
      </c>
      <c r="AI228" s="67">
        <v>89.0</v>
      </c>
      <c r="AJ228" s="67">
        <v>7.0</v>
      </c>
      <c r="AK228" s="67"/>
      <c r="AL228" s="67"/>
      <c r="AM228" s="67"/>
      <c r="AN228" s="67"/>
      <c r="AO228" s="67"/>
    </row>
    <row r="229">
      <c r="A229" s="55">
        <v>66.0</v>
      </c>
      <c r="B229" s="55">
        <v>1811134.0</v>
      </c>
      <c r="C229" s="56" t="s">
        <v>50</v>
      </c>
      <c r="D229" s="56" t="s">
        <v>35</v>
      </c>
      <c r="E229" s="56" t="s">
        <v>37</v>
      </c>
      <c r="F229" s="55">
        <v>69.58944204885786</v>
      </c>
      <c r="G229" s="57">
        <f t="shared" si="3"/>
        <v>1.314538963</v>
      </c>
      <c r="H229" s="57">
        <f t="shared" si="4"/>
        <v>10.99866667</v>
      </c>
      <c r="I229" s="57">
        <f t="shared" si="5"/>
        <v>6.813872297</v>
      </c>
      <c r="J229" s="58">
        <v>0.255</v>
      </c>
      <c r="K229" s="59" t="str">
        <f t="shared" si="15"/>
        <v>#REF!</v>
      </c>
      <c r="L229" s="31" t="str">
        <f t="shared" si="16"/>
        <v>#REF!</v>
      </c>
      <c r="M229" s="59"/>
      <c r="N229" s="59">
        <f t="shared" si="6"/>
        <v>3.406936148</v>
      </c>
      <c r="O229" s="32">
        <f>VLOOKUP(A229,Static!$A$2:$L$68,11,0)</f>
        <v>18506.88</v>
      </c>
      <c r="P229" s="32">
        <v>396.576</v>
      </c>
      <c r="Q229" s="60">
        <v>1920.0299999999997</v>
      </c>
      <c r="R229" s="61">
        <v>57.19306666666666</v>
      </c>
      <c r="S229" s="35">
        <f>VLOOKUP(A229,Static!$A$3:$M$69,13,0)</f>
        <v>18506.88</v>
      </c>
      <c r="T229" s="36">
        <v>3084.48</v>
      </c>
      <c r="U229" s="62">
        <v>11.190342419127726</v>
      </c>
      <c r="V229" s="62" t="str">
        <f t="shared" si="8"/>
        <v>#REF!</v>
      </c>
      <c r="W229" s="60" t="str">
        <f t="shared" si="9"/>
        <v>#REF!</v>
      </c>
      <c r="X229" s="63">
        <v>881.9712000000001</v>
      </c>
      <c r="Y229" s="63">
        <v>236.57040000000003</v>
      </c>
      <c r="Z229" s="63">
        <v>1118.5416000000002</v>
      </c>
      <c r="AA229" s="60">
        <v>338.1995571069463</v>
      </c>
      <c r="AB229" s="64">
        <v>1456.7411571069467</v>
      </c>
      <c r="AC229" s="62">
        <v>8.49019669695946</v>
      </c>
      <c r="AD229" s="65">
        <v>1772.4841530793944</v>
      </c>
      <c r="AE229" s="66">
        <v>457.89173954551023</v>
      </c>
      <c r="AF229" s="41">
        <f>VLOOKUP(B229,'Check Dimensoins'!$B$2:$C$141,2,0)</f>
        <v>8</v>
      </c>
      <c r="AG229" s="67">
        <v>40.0</v>
      </c>
      <c r="AH229" s="67">
        <v>30.0</v>
      </c>
      <c r="AI229" s="67">
        <v>89.0</v>
      </c>
      <c r="AJ229" s="67">
        <v>8.0</v>
      </c>
      <c r="AK229" s="67"/>
      <c r="AL229" s="67"/>
      <c r="AM229" s="67"/>
      <c r="AN229" s="67"/>
      <c r="AO229" s="67"/>
    </row>
    <row r="230">
      <c r="A230" s="55">
        <v>66.0</v>
      </c>
      <c r="B230" s="55">
        <v>1811135.0</v>
      </c>
      <c r="C230" s="56" t="s">
        <v>50</v>
      </c>
      <c r="D230" s="56" t="s">
        <v>35</v>
      </c>
      <c r="E230" s="56" t="s">
        <v>37</v>
      </c>
      <c r="F230" s="55">
        <v>5.204988123113256</v>
      </c>
      <c r="G230" s="57">
        <f t="shared" si="3"/>
        <v>21.9179287</v>
      </c>
      <c r="H230" s="57">
        <f t="shared" si="4"/>
        <v>183.3859615</v>
      </c>
      <c r="I230" s="57">
        <f t="shared" si="5"/>
        <v>113.6109095</v>
      </c>
      <c r="J230" s="58">
        <v>0.255</v>
      </c>
      <c r="K230" s="59" t="str">
        <f t="shared" si="15"/>
        <v>#REF!</v>
      </c>
      <c r="L230" s="31" t="str">
        <f t="shared" si="16"/>
        <v>#REF!</v>
      </c>
      <c r="M230" s="59"/>
      <c r="N230" s="59">
        <f t="shared" si="6"/>
        <v>56.80545473</v>
      </c>
      <c r="O230" s="32">
        <f>VLOOKUP(A230,Static!$A$2:$L$68,11,0)</f>
        <v>18506.88</v>
      </c>
      <c r="P230" s="32">
        <v>396.576</v>
      </c>
      <c r="Q230" s="60">
        <v>36319.67166666667</v>
      </c>
      <c r="R230" s="61">
        <v>953.6069999999999</v>
      </c>
      <c r="S230" s="35">
        <f>VLOOKUP(A230,Static!$A$3:$M$69,13,0)</f>
        <v>18506.88</v>
      </c>
      <c r="T230" s="36">
        <v>3084.48</v>
      </c>
      <c r="U230" s="62">
        <v>12.695541478011618</v>
      </c>
      <c r="V230" s="62" t="str">
        <f t="shared" si="8"/>
        <v>#REF!</v>
      </c>
      <c r="W230" s="60" t="str">
        <f t="shared" si="9"/>
        <v>#REF!</v>
      </c>
      <c r="X230" s="63">
        <v>22860.616533333337</v>
      </c>
      <c r="Y230" s="63">
        <v>5659.667200000001</v>
      </c>
      <c r="Z230" s="63">
        <v>28520.28373333334</v>
      </c>
      <c r="AA230" s="60">
        <v>8623.324628407008</v>
      </c>
      <c r="AB230" s="64">
        <v>37143.60836174035</v>
      </c>
      <c r="AC230" s="62">
        <v>12.98354855537636</v>
      </c>
      <c r="AD230" s="65">
        <v>202.73764807979467</v>
      </c>
      <c r="AE230" s="66">
        <v>52.37389242061363</v>
      </c>
      <c r="AF230" s="41">
        <f>VLOOKUP(B230,'Check Dimensoins'!$B$2:$C$141,2,0)</f>
        <v>9</v>
      </c>
      <c r="AG230" s="67">
        <v>40.0</v>
      </c>
      <c r="AH230" s="67">
        <v>30.0</v>
      </c>
      <c r="AI230" s="67">
        <v>89.0</v>
      </c>
      <c r="AJ230" s="67">
        <v>9.0</v>
      </c>
      <c r="AK230" s="67"/>
      <c r="AL230" s="67"/>
      <c r="AM230" s="67"/>
      <c r="AN230" s="67"/>
      <c r="AO230" s="67"/>
    </row>
    <row r="231">
      <c r="A231" s="55">
        <v>66.0</v>
      </c>
      <c r="B231" s="55">
        <v>1811136.0</v>
      </c>
      <c r="C231" s="56" t="s">
        <v>50</v>
      </c>
      <c r="D231" s="56" t="s">
        <v>35</v>
      </c>
      <c r="E231" s="56" t="s">
        <v>37</v>
      </c>
      <c r="F231" s="55">
        <v>6.617459044902464</v>
      </c>
      <c r="G231" s="57">
        <f t="shared" si="3"/>
        <v>50.03974716</v>
      </c>
      <c r="H231" s="57">
        <f t="shared" si="4"/>
        <v>418.6794872</v>
      </c>
      <c r="I231" s="57">
        <f t="shared" si="5"/>
        <v>259.3794907</v>
      </c>
      <c r="J231" s="58">
        <v>0.255</v>
      </c>
      <c r="K231" s="59" t="str">
        <f t="shared" si="15"/>
        <v>#REF!</v>
      </c>
      <c r="L231" s="31" t="str">
        <f t="shared" si="16"/>
        <v>#REF!</v>
      </c>
      <c r="M231" s="59"/>
      <c r="N231" s="59">
        <f t="shared" si="6"/>
        <v>129.6897454</v>
      </c>
      <c r="O231" s="32">
        <f>VLOOKUP(A231,Static!$A$2:$L$68,11,0)</f>
        <v>18506.88</v>
      </c>
      <c r="P231" s="32">
        <v>396.576</v>
      </c>
      <c r="Q231" s="60">
        <v>63058.03699999999</v>
      </c>
      <c r="R231" s="61">
        <v>2177.133333333333</v>
      </c>
      <c r="S231" s="35">
        <f>VLOOKUP(A231,Static!$A$3:$M$69,13,0)</f>
        <v>18506.88</v>
      </c>
      <c r="T231" s="36">
        <v>3084.48</v>
      </c>
      <c r="U231" s="62">
        <v>9.65459732982209</v>
      </c>
      <c r="V231" s="62" t="str">
        <f t="shared" si="8"/>
        <v>#REF!</v>
      </c>
      <c r="W231" s="60" t="str">
        <f t="shared" si="9"/>
        <v>#REF!</v>
      </c>
      <c r="X231" s="63">
        <v>30703.70746666667</v>
      </c>
      <c r="Y231" s="63">
        <v>8308.993</v>
      </c>
      <c r="Z231" s="63">
        <v>39012.70046666667</v>
      </c>
      <c r="AA231" s="60">
        <v>11795.786602279812</v>
      </c>
      <c r="AB231" s="64">
        <v>50808.48706894648</v>
      </c>
      <c r="AC231" s="62">
        <v>7.779111227140657</v>
      </c>
      <c r="AD231" s="65">
        <v>154.43384985403273</v>
      </c>
      <c r="AE231" s="66">
        <v>39.8954112122918</v>
      </c>
      <c r="AF231" s="41">
        <f>VLOOKUP(B231,'Check Dimensoins'!$B$2:$C$141,2,0)</f>
        <v>10</v>
      </c>
      <c r="AG231" s="67">
        <v>40.0</v>
      </c>
      <c r="AH231" s="67">
        <v>30.0</v>
      </c>
      <c r="AI231" s="67">
        <v>89.0</v>
      </c>
      <c r="AJ231" s="67">
        <v>10.0</v>
      </c>
      <c r="AK231" s="67"/>
      <c r="AL231" s="67"/>
      <c r="AM231" s="67"/>
      <c r="AN231" s="67"/>
      <c r="AO231" s="67"/>
    </row>
    <row r="232">
      <c r="A232" s="55">
        <v>66.0</v>
      </c>
      <c r="B232" s="55">
        <v>1811137.0</v>
      </c>
      <c r="C232" s="56" t="s">
        <v>50</v>
      </c>
      <c r="D232" s="56" t="s">
        <v>35</v>
      </c>
      <c r="E232" s="56" t="s">
        <v>37</v>
      </c>
      <c r="F232" s="55">
        <v>45.080918677648846</v>
      </c>
      <c r="G232" s="57">
        <f t="shared" si="3"/>
        <v>3.631950645</v>
      </c>
      <c r="H232" s="57">
        <f t="shared" si="4"/>
        <v>30.38830769</v>
      </c>
      <c r="I232" s="57">
        <f t="shared" si="5"/>
        <v>18.82610449</v>
      </c>
      <c r="J232" s="58">
        <v>0.255</v>
      </c>
      <c r="K232" s="59" t="str">
        <f t="shared" si="15"/>
        <v>#REF!</v>
      </c>
      <c r="L232" s="31" t="str">
        <f t="shared" si="16"/>
        <v>#REF!</v>
      </c>
      <c r="M232" s="59"/>
      <c r="N232" s="59">
        <f t="shared" si="6"/>
        <v>9.413052246</v>
      </c>
      <c r="O232" s="32">
        <f>VLOOKUP(A232,Static!$A$2:$L$68,11,0)</f>
        <v>18506.88</v>
      </c>
      <c r="P232" s="32">
        <v>396.576</v>
      </c>
      <c r="Q232" s="60">
        <v>6899.833333333333</v>
      </c>
      <c r="R232" s="61">
        <v>158.01919999999998</v>
      </c>
      <c r="S232" s="35">
        <f>VLOOKUP(A232,Static!$A$3:$M$69,13,0)</f>
        <v>18506.88</v>
      </c>
      <c r="T232" s="36">
        <v>3084.48</v>
      </c>
      <c r="U232" s="62">
        <v>14.554841718249712</v>
      </c>
      <c r="V232" s="62" t="str">
        <f t="shared" si="8"/>
        <v>#REF!</v>
      </c>
      <c r="W232" s="60" t="str">
        <f t="shared" si="9"/>
        <v>#REF!</v>
      </c>
      <c r="X232" s="63">
        <v>4011.3920000000003</v>
      </c>
      <c r="Y232" s="63">
        <v>1096.8650000000002</v>
      </c>
      <c r="Z232" s="63">
        <v>5108.2570000000005</v>
      </c>
      <c r="AA232" s="60">
        <v>1544.5203423712253</v>
      </c>
      <c r="AB232" s="64">
        <v>6652.777342371225</v>
      </c>
      <c r="AC232" s="62">
        <v>14.033689877287541</v>
      </c>
      <c r="AD232" s="65">
        <v>1897.9548963160305</v>
      </c>
      <c r="AE232" s="66">
        <v>490.3050148816412</v>
      </c>
      <c r="AF232" s="41">
        <f>VLOOKUP(B232,'Check Dimensoins'!$B$2:$C$141,2,0)</f>
        <v>11</v>
      </c>
      <c r="AG232" s="67">
        <v>40.0</v>
      </c>
      <c r="AH232" s="67">
        <v>30.0</v>
      </c>
      <c r="AI232" s="67">
        <v>89.0</v>
      </c>
      <c r="AJ232" s="67">
        <v>11.0</v>
      </c>
      <c r="AK232" s="67"/>
      <c r="AL232" s="67"/>
      <c r="AM232" s="67"/>
      <c r="AN232" s="67"/>
      <c r="AO232" s="67"/>
    </row>
    <row r="233">
      <c r="A233" s="55">
        <v>66.0</v>
      </c>
      <c r="B233" s="55">
        <v>1811138.0</v>
      </c>
      <c r="C233" s="56" t="s">
        <v>50</v>
      </c>
      <c r="D233" s="56" t="s">
        <v>35</v>
      </c>
      <c r="E233" s="56" t="s">
        <v>37</v>
      </c>
      <c r="F233" s="55">
        <v>0.5620746335403726</v>
      </c>
      <c r="G233" s="57">
        <f t="shared" si="3"/>
        <v>88.0051088</v>
      </c>
      <c r="H233" s="57">
        <f t="shared" si="4"/>
        <v>736.3333333</v>
      </c>
      <c r="I233" s="57">
        <f t="shared" si="5"/>
        <v>456.1717755</v>
      </c>
      <c r="J233" s="58">
        <v>0.255</v>
      </c>
      <c r="K233" s="59" t="str">
        <f t="shared" si="15"/>
        <v>#REF!</v>
      </c>
      <c r="L233" s="31" t="str">
        <f t="shared" si="16"/>
        <v>#REF!</v>
      </c>
      <c r="M233" s="59"/>
      <c r="N233" s="59">
        <f t="shared" si="6"/>
        <v>228.0858877</v>
      </c>
      <c r="O233" s="32">
        <f>VLOOKUP(A233,Static!$A$2:$L$68,11,0)</f>
        <v>18506.88</v>
      </c>
      <c r="P233" s="32">
        <v>396.576</v>
      </c>
      <c r="Q233" s="60">
        <v>168516.14333333334</v>
      </c>
      <c r="R233" s="61">
        <v>3828.933333333334</v>
      </c>
      <c r="S233" s="35">
        <f>VLOOKUP(A233,Static!$A$3:$M$69,13,0)</f>
        <v>18506.88</v>
      </c>
      <c r="T233" s="36">
        <v>3084.48</v>
      </c>
      <c r="U233" s="62">
        <v>14.67041676823252</v>
      </c>
      <c r="V233" s="62" t="str">
        <f t="shared" si="8"/>
        <v>#REF!</v>
      </c>
      <c r="W233" s="60" t="str">
        <f t="shared" si="9"/>
        <v>#REF!</v>
      </c>
      <c r="X233" s="63">
        <v>83280.56</v>
      </c>
      <c r="Y233" s="63">
        <v>21026.280000000002</v>
      </c>
      <c r="Z233" s="63">
        <v>104306.84000000001</v>
      </c>
      <c r="AA233" s="60">
        <v>31537.96612591352</v>
      </c>
      <c r="AB233" s="64">
        <v>135844.80612591354</v>
      </c>
      <c r="AC233" s="62">
        <v>11.826166219130961</v>
      </c>
      <c r="AD233" s="65">
        <v>19.941564131416705</v>
      </c>
      <c r="AE233" s="66">
        <v>5.151570733949316</v>
      </c>
      <c r="AF233" s="41">
        <f>VLOOKUP(B233,'Check Dimensoins'!$B$2:$C$141,2,0)</f>
        <v>12</v>
      </c>
      <c r="AG233" s="67">
        <v>40.0</v>
      </c>
      <c r="AH233" s="67">
        <v>30.0</v>
      </c>
      <c r="AI233" s="67">
        <v>89.0</v>
      </c>
      <c r="AJ233" s="67">
        <v>12.0</v>
      </c>
      <c r="AK233" s="67"/>
      <c r="AL233" s="67"/>
      <c r="AM233" s="67"/>
      <c r="AN233" s="67"/>
      <c r="AO233" s="67"/>
    </row>
    <row r="234">
      <c r="A234" s="55">
        <v>66.0</v>
      </c>
      <c r="B234" s="55">
        <v>1811139.0</v>
      </c>
      <c r="C234" s="56" t="s">
        <v>50</v>
      </c>
      <c r="D234" s="56" t="s">
        <v>35</v>
      </c>
      <c r="E234" s="56" t="s">
        <v>37</v>
      </c>
      <c r="F234" s="55">
        <v>1.5342379474940329</v>
      </c>
      <c r="G234" s="57">
        <f t="shared" si="3"/>
        <v>1.09940268</v>
      </c>
      <c r="H234" s="57">
        <f t="shared" si="4"/>
        <v>9.198634615</v>
      </c>
      <c r="I234" s="57">
        <f t="shared" si="5"/>
        <v>5.698719988</v>
      </c>
      <c r="J234" s="58">
        <v>0.255</v>
      </c>
      <c r="K234" s="59" t="str">
        <f t="shared" si="15"/>
        <v>#REF!</v>
      </c>
      <c r="L234" s="31" t="str">
        <f t="shared" si="16"/>
        <v>#REF!</v>
      </c>
      <c r="M234" s="59"/>
      <c r="N234" s="59">
        <f t="shared" si="6"/>
        <v>2.849359994</v>
      </c>
      <c r="O234" s="32">
        <f>VLOOKUP(A234,Static!$A$2:$L$68,11,0)</f>
        <v>18506.88</v>
      </c>
      <c r="P234" s="32">
        <v>396.576</v>
      </c>
      <c r="Q234" s="60">
        <v>2141.3175</v>
      </c>
      <c r="R234" s="61">
        <v>47.832899999999995</v>
      </c>
      <c r="S234" s="35">
        <f>VLOOKUP(A234,Static!$A$3:$M$69,13,0)</f>
        <v>18506.88</v>
      </c>
      <c r="T234" s="36">
        <v>3084.48</v>
      </c>
      <c r="U234" s="62">
        <v>22.383312531751162</v>
      </c>
      <c r="V234" s="62" t="str">
        <f t="shared" si="8"/>
        <v>#REF!</v>
      </c>
      <c r="W234" s="60" t="str">
        <f t="shared" si="9"/>
        <v>#REF!</v>
      </c>
      <c r="X234" s="63">
        <v>947.4432</v>
      </c>
      <c r="Y234" s="63">
        <v>246.73000000000002</v>
      </c>
      <c r="Z234" s="63">
        <v>1194.1732000000002</v>
      </c>
      <c r="AA234" s="60">
        <v>361.0673463990833</v>
      </c>
      <c r="AB234" s="64">
        <v>1555.2405463990835</v>
      </c>
      <c r="AC234" s="62">
        <v>16.25701709910003</v>
      </c>
      <c r="AD234" s="65">
        <v>49.884265092997246</v>
      </c>
      <c r="AE234" s="66">
        <v>13.21933024964427</v>
      </c>
      <c r="AF234" s="41">
        <f>VLOOKUP(B234,'Check Dimensoins'!$B$2:$C$141,2,0)</f>
        <v>7</v>
      </c>
      <c r="AG234" s="67">
        <v>40.0</v>
      </c>
      <c r="AH234" s="67">
        <v>30.0</v>
      </c>
      <c r="AI234" s="67">
        <v>89.0</v>
      </c>
      <c r="AJ234" s="67">
        <v>7.0</v>
      </c>
      <c r="AK234" s="67"/>
      <c r="AL234" s="67"/>
      <c r="AM234" s="67"/>
      <c r="AN234" s="67"/>
      <c r="AO234" s="67"/>
    </row>
    <row r="235">
      <c r="A235" s="55">
        <v>67.0</v>
      </c>
      <c r="B235" s="55">
        <v>1811134.0</v>
      </c>
      <c r="C235" s="56" t="s">
        <v>50</v>
      </c>
      <c r="D235" s="56" t="s">
        <v>35</v>
      </c>
      <c r="E235" s="56" t="s">
        <v>38</v>
      </c>
      <c r="F235" s="55">
        <v>69.58944204885786</v>
      </c>
      <c r="G235" s="57">
        <f t="shared" si="3"/>
        <v>1.314538963</v>
      </c>
      <c r="H235" s="57">
        <f t="shared" si="4"/>
        <v>10.99866667</v>
      </c>
      <c r="I235" s="57">
        <f t="shared" si="5"/>
        <v>6.813872297</v>
      </c>
      <c r="J235" s="58">
        <v>0.245</v>
      </c>
      <c r="K235" s="59" t="str">
        <f t="shared" si="15"/>
        <v>#REF!</v>
      </c>
      <c r="L235" s="31" t="str">
        <f t="shared" si="16"/>
        <v>#REF!</v>
      </c>
      <c r="M235" s="59"/>
      <c r="N235" s="59">
        <f t="shared" si="6"/>
        <v>2.725548919</v>
      </c>
      <c r="O235" s="32" t="str">
        <f>VLOOKUP(A235,Static!$A$2:$L$68,11,0)</f>
        <v>#N/A</v>
      </c>
      <c r="P235" s="32">
        <v>528.7680000000001</v>
      </c>
      <c r="Q235" s="60">
        <v>1920.0299999999997</v>
      </c>
      <c r="R235" s="61">
        <v>57.19306666666666</v>
      </c>
      <c r="S235" s="35">
        <f>VLOOKUP(A235,Static!$A$3:$M$69,13,0)</f>
        <v>26438.4</v>
      </c>
      <c r="T235" s="36">
        <v>4406.400000000001</v>
      </c>
      <c r="U235" s="62">
        <v>11.190342419127726</v>
      </c>
      <c r="V235" s="62" t="str">
        <f t="shared" si="8"/>
        <v>#REF!</v>
      </c>
      <c r="W235" s="60" t="str">
        <f t="shared" si="9"/>
        <v>#REF!</v>
      </c>
      <c r="X235" s="63">
        <v>881.9712000000001</v>
      </c>
      <c r="Y235" s="63">
        <v>236.57040000000003</v>
      </c>
      <c r="Z235" s="63">
        <v>1118.5416000000002</v>
      </c>
      <c r="AA235" s="60">
        <v>338.1995571069463</v>
      </c>
      <c r="AB235" s="64">
        <v>1456.7411571069467</v>
      </c>
      <c r="AC235" s="62">
        <v>8.49019669695946</v>
      </c>
      <c r="AD235" s="65">
        <v>1772.4841530793944</v>
      </c>
      <c r="AE235" s="66">
        <v>457.89173954551023</v>
      </c>
      <c r="AF235" s="41">
        <f>VLOOKUP(B235,'Check Dimensoins'!$B$2:$C$141,2,0)</f>
        <v>8</v>
      </c>
      <c r="AG235" s="67">
        <v>40.0</v>
      </c>
      <c r="AH235" s="67">
        <v>30.0</v>
      </c>
      <c r="AI235" s="67">
        <v>89.0</v>
      </c>
      <c r="AJ235" s="67">
        <v>8.0</v>
      </c>
      <c r="AK235" s="67"/>
      <c r="AL235" s="67"/>
      <c r="AM235" s="67"/>
      <c r="AN235" s="67"/>
      <c r="AO235" s="67"/>
    </row>
    <row r="236">
      <c r="A236" s="55">
        <v>67.0</v>
      </c>
      <c r="B236" s="55">
        <v>1811135.0</v>
      </c>
      <c r="C236" s="56" t="s">
        <v>50</v>
      </c>
      <c r="D236" s="56" t="s">
        <v>35</v>
      </c>
      <c r="E236" s="56" t="s">
        <v>38</v>
      </c>
      <c r="F236" s="55">
        <v>5.204988123113256</v>
      </c>
      <c r="G236" s="57">
        <f t="shared" si="3"/>
        <v>21.9179287</v>
      </c>
      <c r="H236" s="57">
        <f t="shared" si="4"/>
        <v>183.3859615</v>
      </c>
      <c r="I236" s="57">
        <f t="shared" si="5"/>
        <v>113.6109095</v>
      </c>
      <c r="J236" s="58">
        <v>0.245</v>
      </c>
      <c r="K236" s="59" t="str">
        <f t="shared" si="15"/>
        <v>#REF!</v>
      </c>
      <c r="L236" s="31" t="str">
        <f t="shared" si="16"/>
        <v>#REF!</v>
      </c>
      <c r="M236" s="59"/>
      <c r="N236" s="59">
        <f t="shared" si="6"/>
        <v>45.44436379</v>
      </c>
      <c r="O236" s="32" t="str">
        <f>VLOOKUP(A236,Static!$A$2:$L$68,12,0)</f>
        <v>#N/A</v>
      </c>
      <c r="P236" s="32">
        <v>528.7680000000001</v>
      </c>
      <c r="Q236" s="60">
        <v>36319.67166666667</v>
      </c>
      <c r="R236" s="61">
        <v>953.6069999999999</v>
      </c>
      <c r="S236" s="35">
        <f>VLOOKUP(A236,Static!$A$3:$M$69,13,0)</f>
        <v>26438.4</v>
      </c>
      <c r="T236" s="36">
        <v>4406.400000000001</v>
      </c>
      <c r="U236" s="62">
        <v>12.695541478011618</v>
      </c>
      <c r="V236" s="62" t="str">
        <f t="shared" si="8"/>
        <v>#REF!</v>
      </c>
      <c r="W236" s="60" t="str">
        <f t="shared" si="9"/>
        <v>#REF!</v>
      </c>
      <c r="X236" s="63">
        <v>22860.616533333337</v>
      </c>
      <c r="Y236" s="63">
        <v>5659.667200000001</v>
      </c>
      <c r="Z236" s="63">
        <v>28520.28373333334</v>
      </c>
      <c r="AA236" s="60">
        <v>8623.324628407008</v>
      </c>
      <c r="AB236" s="64">
        <v>37143.60836174035</v>
      </c>
      <c r="AC236" s="62">
        <v>12.98354855537636</v>
      </c>
      <c r="AD236" s="65">
        <v>202.73764807979467</v>
      </c>
      <c r="AE236" s="66">
        <v>52.37389242061363</v>
      </c>
      <c r="AF236" s="41">
        <f>VLOOKUP(B236,'Check Dimensoins'!$B$2:$C$141,2,0)</f>
        <v>9</v>
      </c>
      <c r="AG236" s="67">
        <v>40.0</v>
      </c>
      <c r="AH236" s="67">
        <v>30.0</v>
      </c>
      <c r="AI236" s="67">
        <v>89.0</v>
      </c>
      <c r="AJ236" s="67">
        <v>9.0</v>
      </c>
      <c r="AK236" s="67"/>
      <c r="AL236" s="67"/>
      <c r="AM236" s="67"/>
      <c r="AN236" s="67"/>
      <c r="AO236" s="67"/>
    </row>
    <row r="237">
      <c r="A237" s="55">
        <v>67.0</v>
      </c>
      <c r="B237" s="55">
        <v>1811136.0</v>
      </c>
      <c r="C237" s="56" t="s">
        <v>50</v>
      </c>
      <c r="D237" s="56" t="s">
        <v>35</v>
      </c>
      <c r="E237" s="56" t="s">
        <v>38</v>
      </c>
      <c r="F237" s="55">
        <v>6.617459044902464</v>
      </c>
      <c r="G237" s="57">
        <f t="shared" si="3"/>
        <v>50.03974716</v>
      </c>
      <c r="H237" s="57">
        <f t="shared" si="4"/>
        <v>418.6794872</v>
      </c>
      <c r="I237" s="57">
        <f t="shared" si="5"/>
        <v>259.3794907</v>
      </c>
      <c r="J237" s="58">
        <v>0.245</v>
      </c>
      <c r="K237" s="59" t="str">
        <f t="shared" si="15"/>
        <v>#REF!</v>
      </c>
      <c r="L237" s="31" t="str">
        <f t="shared" si="16"/>
        <v>#REF!</v>
      </c>
      <c r="M237" s="59"/>
      <c r="N237" s="59">
        <f t="shared" si="6"/>
        <v>103.7517963</v>
      </c>
      <c r="O237" s="32" t="str">
        <f>VLOOKUP(A237,Static!$A$2:$L$68,12,0)</f>
        <v>#N/A</v>
      </c>
      <c r="P237" s="32">
        <v>528.7680000000001</v>
      </c>
      <c r="Q237" s="60">
        <v>63058.03699999999</v>
      </c>
      <c r="R237" s="61">
        <v>2177.133333333333</v>
      </c>
      <c r="S237" s="35">
        <f>VLOOKUP(A237,Static!$A$3:$M$69,13,0)</f>
        <v>26438.4</v>
      </c>
      <c r="T237" s="36">
        <v>4406.400000000001</v>
      </c>
      <c r="U237" s="62">
        <v>9.65459732982209</v>
      </c>
      <c r="V237" s="62" t="str">
        <f t="shared" si="8"/>
        <v>#REF!</v>
      </c>
      <c r="W237" s="60" t="str">
        <f t="shared" si="9"/>
        <v>#REF!</v>
      </c>
      <c r="X237" s="63">
        <v>30703.70746666667</v>
      </c>
      <c r="Y237" s="63">
        <v>8308.993</v>
      </c>
      <c r="Z237" s="63">
        <v>39012.70046666667</v>
      </c>
      <c r="AA237" s="60">
        <v>11795.786602279812</v>
      </c>
      <c r="AB237" s="64">
        <v>50808.48706894648</v>
      </c>
      <c r="AC237" s="62">
        <v>7.779111227140657</v>
      </c>
      <c r="AD237" s="65">
        <v>154.43384985403273</v>
      </c>
      <c r="AE237" s="66">
        <v>39.8954112122918</v>
      </c>
      <c r="AF237" s="41">
        <f>VLOOKUP(B237,'Check Dimensoins'!$B$2:$C$141,2,0)</f>
        <v>10</v>
      </c>
      <c r="AG237" s="67">
        <v>40.0</v>
      </c>
      <c r="AH237" s="67">
        <v>30.0</v>
      </c>
      <c r="AI237" s="67">
        <v>89.0</v>
      </c>
      <c r="AJ237" s="67">
        <v>10.0</v>
      </c>
      <c r="AK237" s="67"/>
      <c r="AL237" s="67"/>
      <c r="AM237" s="67"/>
      <c r="AN237" s="67"/>
      <c r="AO237" s="67"/>
    </row>
    <row r="238">
      <c r="A238" s="55">
        <v>67.0</v>
      </c>
      <c r="B238" s="55">
        <v>1811137.0</v>
      </c>
      <c r="C238" s="56" t="s">
        <v>50</v>
      </c>
      <c r="D238" s="56" t="s">
        <v>35</v>
      </c>
      <c r="E238" s="56" t="s">
        <v>38</v>
      </c>
      <c r="F238" s="55">
        <v>45.080918677648846</v>
      </c>
      <c r="G238" s="57">
        <f t="shared" si="3"/>
        <v>3.631950645</v>
      </c>
      <c r="H238" s="57">
        <f t="shared" si="4"/>
        <v>30.38830769</v>
      </c>
      <c r="I238" s="57">
        <f t="shared" si="5"/>
        <v>18.82610449</v>
      </c>
      <c r="J238" s="58">
        <v>0.245</v>
      </c>
      <c r="K238" s="59" t="str">
        <f t="shared" si="15"/>
        <v>#REF!</v>
      </c>
      <c r="L238" s="31" t="str">
        <f t="shared" si="16"/>
        <v>#REF!</v>
      </c>
      <c r="M238" s="59"/>
      <c r="N238" s="59">
        <f t="shared" si="6"/>
        <v>7.530441796</v>
      </c>
      <c r="O238" s="32" t="str">
        <f>VLOOKUP(A238,Static!$A$2:$L$68,12,0)</f>
        <v>#N/A</v>
      </c>
      <c r="P238" s="32">
        <v>528.7680000000001</v>
      </c>
      <c r="Q238" s="60">
        <v>6899.833333333333</v>
      </c>
      <c r="R238" s="61">
        <v>158.01919999999998</v>
      </c>
      <c r="S238" s="35">
        <f>VLOOKUP(A238,Static!$A$3:$M$69,13,0)</f>
        <v>26438.4</v>
      </c>
      <c r="T238" s="36">
        <v>4406.400000000001</v>
      </c>
      <c r="U238" s="62">
        <v>14.554841718249712</v>
      </c>
      <c r="V238" s="62" t="str">
        <f t="shared" si="8"/>
        <v>#REF!</v>
      </c>
      <c r="W238" s="60" t="str">
        <f t="shared" si="9"/>
        <v>#REF!</v>
      </c>
      <c r="X238" s="63">
        <v>4011.3920000000003</v>
      </c>
      <c r="Y238" s="63">
        <v>1096.8650000000002</v>
      </c>
      <c r="Z238" s="63">
        <v>5108.2570000000005</v>
      </c>
      <c r="AA238" s="60">
        <v>1544.5203423712253</v>
      </c>
      <c r="AB238" s="64">
        <v>6652.777342371225</v>
      </c>
      <c r="AC238" s="62">
        <v>14.033689877287541</v>
      </c>
      <c r="AD238" s="65">
        <v>1897.9548963160305</v>
      </c>
      <c r="AE238" s="66">
        <v>490.3050148816412</v>
      </c>
      <c r="AF238" s="41">
        <f>VLOOKUP(B238,'Check Dimensoins'!$B$2:$C$141,2,0)</f>
        <v>11</v>
      </c>
      <c r="AG238" s="67">
        <v>40.0</v>
      </c>
      <c r="AH238" s="67">
        <v>30.0</v>
      </c>
      <c r="AI238" s="67">
        <v>89.0</v>
      </c>
      <c r="AJ238" s="67">
        <v>11.0</v>
      </c>
      <c r="AK238" s="67"/>
      <c r="AL238" s="67"/>
      <c r="AM238" s="67"/>
      <c r="AN238" s="67"/>
      <c r="AO238" s="67"/>
    </row>
    <row r="239">
      <c r="A239" s="55">
        <v>67.0</v>
      </c>
      <c r="B239" s="55">
        <v>1811138.0</v>
      </c>
      <c r="C239" s="56" t="s">
        <v>50</v>
      </c>
      <c r="D239" s="56" t="s">
        <v>35</v>
      </c>
      <c r="E239" s="56" t="s">
        <v>38</v>
      </c>
      <c r="F239" s="55">
        <v>0.5620746335403726</v>
      </c>
      <c r="G239" s="57">
        <f t="shared" si="3"/>
        <v>88.0051088</v>
      </c>
      <c r="H239" s="57">
        <f t="shared" si="4"/>
        <v>736.3333333</v>
      </c>
      <c r="I239" s="57">
        <f t="shared" si="5"/>
        <v>456.1717755</v>
      </c>
      <c r="J239" s="58">
        <v>0.245</v>
      </c>
      <c r="K239" s="59" t="str">
        <f t="shared" si="15"/>
        <v>#REF!</v>
      </c>
      <c r="L239" s="31" t="str">
        <f t="shared" si="16"/>
        <v>#REF!</v>
      </c>
      <c r="M239" s="59"/>
      <c r="N239" s="59">
        <f t="shared" si="6"/>
        <v>182.4687102</v>
      </c>
      <c r="O239" s="32" t="str">
        <f>VLOOKUP(A239,Static!$A$2:$L$68,12,0)</f>
        <v>#N/A</v>
      </c>
      <c r="P239" s="32">
        <v>528.7680000000001</v>
      </c>
      <c r="Q239" s="60">
        <v>168516.14333333334</v>
      </c>
      <c r="R239" s="61">
        <v>3828.933333333334</v>
      </c>
      <c r="S239" s="35">
        <f>VLOOKUP(A239,Static!$A$3:$M$69,13,0)</f>
        <v>26438.4</v>
      </c>
      <c r="T239" s="36">
        <v>4406.400000000001</v>
      </c>
      <c r="U239" s="62">
        <v>14.67041676823252</v>
      </c>
      <c r="V239" s="62" t="str">
        <f t="shared" si="8"/>
        <v>#REF!</v>
      </c>
      <c r="W239" s="60" t="str">
        <f t="shared" si="9"/>
        <v>#REF!</v>
      </c>
      <c r="X239" s="63">
        <v>83280.56</v>
      </c>
      <c r="Y239" s="63">
        <v>21026.280000000002</v>
      </c>
      <c r="Z239" s="63">
        <v>104306.84000000001</v>
      </c>
      <c r="AA239" s="60">
        <v>31537.96612591352</v>
      </c>
      <c r="AB239" s="64">
        <v>135844.80612591354</v>
      </c>
      <c r="AC239" s="62">
        <v>11.826166219130961</v>
      </c>
      <c r="AD239" s="65">
        <v>19.941564131416705</v>
      </c>
      <c r="AE239" s="66">
        <v>5.151570733949316</v>
      </c>
      <c r="AF239" s="41">
        <f>VLOOKUP(B239,'Check Dimensoins'!$B$2:$C$141,2,0)</f>
        <v>12</v>
      </c>
      <c r="AG239" s="67">
        <v>40.0</v>
      </c>
      <c r="AH239" s="67">
        <v>30.0</v>
      </c>
      <c r="AI239" s="67">
        <v>89.0</v>
      </c>
      <c r="AJ239" s="67">
        <v>12.0</v>
      </c>
      <c r="AK239" s="67"/>
      <c r="AL239" s="67"/>
      <c r="AM239" s="67"/>
      <c r="AN239" s="67"/>
      <c r="AO239" s="67"/>
    </row>
    <row r="240">
      <c r="A240" s="55">
        <v>67.0</v>
      </c>
      <c r="B240" s="55">
        <v>1811140.0</v>
      </c>
      <c r="C240" s="56" t="s">
        <v>50</v>
      </c>
      <c r="D240" s="56" t="s">
        <v>35</v>
      </c>
      <c r="E240" s="56" t="s">
        <v>38</v>
      </c>
      <c r="F240" s="55">
        <v>2.309682302174261</v>
      </c>
      <c r="G240" s="57">
        <f t="shared" si="3"/>
        <v>14.14185588</v>
      </c>
      <c r="H240" s="57">
        <f t="shared" si="4"/>
        <v>118.3240385</v>
      </c>
      <c r="I240" s="57">
        <f t="shared" si="5"/>
        <v>73.30387511</v>
      </c>
      <c r="J240" s="58">
        <v>0.245</v>
      </c>
      <c r="K240" s="59" t="str">
        <f t="shared" si="15"/>
        <v>#REF!</v>
      </c>
      <c r="L240" s="31" t="str">
        <f t="shared" si="16"/>
        <v>#REF!</v>
      </c>
      <c r="M240" s="59"/>
      <c r="N240" s="59">
        <f t="shared" si="6"/>
        <v>29.32155004</v>
      </c>
      <c r="O240" s="32" t="str">
        <f>VLOOKUP(A240,Static!$A$2:$L$68,12,0)</f>
        <v>#N/A</v>
      </c>
      <c r="P240" s="32">
        <v>528.7680000000001</v>
      </c>
      <c r="Q240" s="60">
        <v>14909.821999999998</v>
      </c>
      <c r="R240" s="61">
        <v>615.2849999999999</v>
      </c>
      <c r="S240" s="35">
        <f>VLOOKUP(A240,Static!$A$3:$M$69,13,0)</f>
        <v>26438.4</v>
      </c>
      <c r="T240" s="36">
        <v>4406.400000000001</v>
      </c>
      <c r="U240" s="62">
        <v>24.232383367057544</v>
      </c>
      <c r="V240" s="62" t="str">
        <f t="shared" si="8"/>
        <v>#REF!</v>
      </c>
      <c r="W240" s="60" t="str">
        <f t="shared" si="9"/>
        <v>#REF!</v>
      </c>
      <c r="X240" s="63">
        <v>9306.915200000003</v>
      </c>
      <c r="Y240" s="63">
        <v>2213.7808000000005</v>
      </c>
      <c r="Z240" s="63">
        <v>11520.696000000004</v>
      </c>
      <c r="AA240" s="60">
        <v>3483.3700282258333</v>
      </c>
      <c r="AB240" s="64">
        <v>15004.066028225836</v>
      </c>
      <c r="AC240" s="62">
        <v>24.38555470753527</v>
      </c>
      <c r="AD240" s="65">
        <v>56.32288413669646</v>
      </c>
      <c r="AE240" s="66">
        <v>13.799106613490633</v>
      </c>
      <c r="AF240" s="41">
        <f>VLOOKUP(B240,'Check Dimensoins'!$B$2:$C$141,2,0)</f>
        <v>7</v>
      </c>
      <c r="AG240" s="67">
        <v>40.0</v>
      </c>
      <c r="AH240" s="67">
        <v>30.0</v>
      </c>
      <c r="AI240" s="67">
        <v>89.0</v>
      </c>
      <c r="AJ240" s="67">
        <v>7.0</v>
      </c>
      <c r="AK240" s="67"/>
      <c r="AL240" s="67"/>
      <c r="AM240" s="67"/>
      <c r="AN240" s="67"/>
      <c r="AO240" s="67"/>
    </row>
    <row r="241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4" t="str">
        <f>SUM(O3:O240)+'Pivot-Tabelle 2'!C63</f>
        <v>#N/A</v>
      </c>
      <c r="P241" s="32" t="str">
        <f>O241/VLOOKUP(A241,$A$245:$B$311,2,0)</f>
        <v>#N/A</v>
      </c>
      <c r="Q241" s="73"/>
      <c r="R241" s="73"/>
      <c r="S241" s="73"/>
      <c r="T241" s="73"/>
      <c r="U241" s="73"/>
      <c r="V241" s="75"/>
      <c r="W241" s="75"/>
      <c r="X241" s="73"/>
      <c r="Y241" s="76"/>
      <c r="Z241" s="76"/>
      <c r="AA241" s="76"/>
      <c r="AB241" s="73"/>
      <c r="AC241" s="73"/>
      <c r="AD241" s="77">
        <f t="shared" ref="AD241:AE241" si="66">SUM(AD3:AD240)</f>
        <v>4966400.099</v>
      </c>
      <c r="AE241" s="78">
        <f t="shared" si="66"/>
        <v>1289250.42</v>
      </c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</row>
    <row r="24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9"/>
      <c r="R242" s="73"/>
      <c r="S242" s="73"/>
      <c r="T242" s="73"/>
      <c r="U242" s="73"/>
      <c r="V242" s="75"/>
      <c r="W242" s="75"/>
      <c r="X242" s="73"/>
      <c r="Y242" s="76"/>
      <c r="Z242" s="76"/>
      <c r="AA242" s="76"/>
      <c r="AB242" s="73"/>
      <c r="AC242" s="73"/>
      <c r="AD242" s="80"/>
      <c r="AE242" s="81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</row>
    <row r="24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5"/>
      <c r="W243" s="75"/>
      <c r="X243" s="73"/>
      <c r="Y243" s="76"/>
      <c r="Z243" s="76"/>
      <c r="AA243" s="76"/>
      <c r="AB243" s="73"/>
      <c r="AC243" s="73"/>
      <c r="AD243" s="80"/>
      <c r="AE243" s="81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</row>
    <row r="244">
      <c r="A244" s="73"/>
      <c r="B244" s="82"/>
      <c r="C244" s="82"/>
      <c r="D244" s="82"/>
      <c r="E244" s="82"/>
      <c r="F244" s="82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82"/>
      <c r="R244" s="82"/>
      <c r="S244" s="82"/>
      <c r="T244" s="82"/>
      <c r="U244" s="82"/>
      <c r="V244" s="75"/>
      <c r="W244" s="75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</row>
    <row r="245">
      <c r="A245" s="83">
        <v>1.0</v>
      </c>
      <c r="B245" s="73">
        <f t="shared" ref="B245:B311" si="67">COUNTIF($A$3:$A$240,A245)</f>
        <v>2</v>
      </c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5"/>
      <c r="W245" s="75"/>
      <c r="X245" s="73"/>
      <c r="Y245" s="76"/>
      <c r="Z245" s="76"/>
      <c r="AA245" s="76"/>
      <c r="AB245" s="73"/>
      <c r="AC245" s="73"/>
      <c r="AD245" s="80"/>
      <c r="AE245" s="81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</row>
    <row r="246">
      <c r="A246" s="83">
        <v>2.0</v>
      </c>
      <c r="B246" s="73">
        <f t="shared" si="67"/>
        <v>4</v>
      </c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5"/>
      <c r="W246" s="75"/>
      <c r="X246" s="73"/>
      <c r="Y246" s="76"/>
      <c r="Z246" s="76"/>
      <c r="AA246" s="76"/>
      <c r="AB246" s="73"/>
      <c r="AC246" s="73"/>
      <c r="AD246" s="80"/>
      <c r="AE246" s="81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</row>
    <row r="247">
      <c r="A247" s="83">
        <v>3.0</v>
      </c>
      <c r="B247" s="73">
        <f t="shared" si="67"/>
        <v>2</v>
      </c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5"/>
      <c r="W247" s="75"/>
      <c r="X247" s="73"/>
      <c r="Y247" s="76"/>
      <c r="Z247" s="76"/>
      <c r="AA247" s="76"/>
      <c r="AB247" s="73"/>
      <c r="AC247" s="73"/>
      <c r="AD247" s="80"/>
      <c r="AE247" s="81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</row>
    <row r="248">
      <c r="A248" s="83">
        <v>4.0</v>
      </c>
      <c r="B248" s="73">
        <f t="shared" si="67"/>
        <v>3</v>
      </c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5"/>
      <c r="W248" s="75"/>
      <c r="X248" s="73"/>
      <c r="Y248" s="76"/>
      <c r="Z248" s="76"/>
      <c r="AA248" s="76"/>
      <c r="AB248" s="73"/>
      <c r="AC248" s="73"/>
      <c r="AD248" s="80"/>
      <c r="AE248" s="81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</row>
    <row r="249">
      <c r="A249" s="83">
        <v>5.0</v>
      </c>
      <c r="B249" s="73">
        <f t="shared" si="67"/>
        <v>4</v>
      </c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5"/>
      <c r="W249" s="75"/>
      <c r="X249" s="73"/>
      <c r="Y249" s="76"/>
      <c r="Z249" s="76"/>
      <c r="AA249" s="76"/>
      <c r="AB249" s="73"/>
      <c r="AC249" s="73"/>
      <c r="AD249" s="80"/>
      <c r="AE249" s="81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</row>
    <row r="250">
      <c r="A250" s="83">
        <v>6.0</v>
      </c>
      <c r="B250" s="73">
        <f t="shared" si="67"/>
        <v>4</v>
      </c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5"/>
      <c r="W250" s="75"/>
      <c r="X250" s="73"/>
      <c r="Y250" s="76"/>
      <c r="Z250" s="76"/>
      <c r="AA250" s="76"/>
      <c r="AB250" s="73"/>
      <c r="AC250" s="73"/>
      <c r="AD250" s="80"/>
      <c r="AE250" s="81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</row>
    <row r="251">
      <c r="A251" s="83">
        <v>7.0</v>
      </c>
      <c r="B251" s="73">
        <f t="shared" si="67"/>
        <v>1</v>
      </c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5"/>
      <c r="W251" s="75"/>
      <c r="X251" s="73"/>
      <c r="Y251" s="76"/>
      <c r="Z251" s="76"/>
      <c r="AA251" s="76"/>
      <c r="AB251" s="73"/>
      <c r="AC251" s="73"/>
      <c r="AD251" s="80"/>
      <c r="AE251" s="81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</row>
    <row r="252">
      <c r="A252" s="83">
        <v>8.0</v>
      </c>
      <c r="B252" s="73">
        <f t="shared" si="67"/>
        <v>2</v>
      </c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5"/>
      <c r="W252" s="75"/>
      <c r="X252" s="73"/>
      <c r="Y252" s="76"/>
      <c r="Z252" s="76"/>
      <c r="AA252" s="76"/>
      <c r="AB252" s="73"/>
      <c r="AC252" s="73"/>
      <c r="AD252" s="80"/>
      <c r="AE252" s="81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</row>
    <row r="253">
      <c r="A253" s="83">
        <v>9.0</v>
      </c>
      <c r="B253" s="73">
        <f t="shared" si="67"/>
        <v>4</v>
      </c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5"/>
      <c r="W253" s="75"/>
      <c r="X253" s="73"/>
      <c r="Y253" s="76"/>
      <c r="Z253" s="76"/>
      <c r="AA253" s="76"/>
      <c r="AB253" s="73"/>
      <c r="AC253" s="73"/>
      <c r="AD253" s="80"/>
      <c r="AE253" s="81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</row>
    <row r="254">
      <c r="A254" s="83">
        <v>10.0</v>
      </c>
      <c r="B254" s="73">
        <f t="shared" si="67"/>
        <v>1</v>
      </c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5"/>
      <c r="W254" s="75"/>
      <c r="X254" s="73"/>
      <c r="Y254" s="76"/>
      <c r="Z254" s="76"/>
      <c r="AA254" s="76"/>
      <c r="AB254" s="73"/>
      <c r="AC254" s="73"/>
      <c r="AD254" s="80"/>
      <c r="AE254" s="81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</row>
    <row r="255">
      <c r="A255" s="83">
        <v>11.0</v>
      </c>
      <c r="B255" s="73">
        <f t="shared" si="67"/>
        <v>2</v>
      </c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5"/>
      <c r="W255" s="75"/>
      <c r="X255" s="73"/>
      <c r="Y255" s="76"/>
      <c r="Z255" s="76"/>
      <c r="AA255" s="76"/>
      <c r="AB255" s="73"/>
      <c r="AC255" s="73"/>
      <c r="AD255" s="80"/>
      <c r="AE255" s="81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</row>
    <row r="256">
      <c r="A256" s="83">
        <v>12.0</v>
      </c>
      <c r="B256" s="73">
        <f t="shared" si="67"/>
        <v>1</v>
      </c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5"/>
      <c r="W256" s="75"/>
      <c r="X256" s="73"/>
      <c r="Y256" s="76"/>
      <c r="Z256" s="76"/>
      <c r="AA256" s="76"/>
      <c r="AB256" s="73"/>
      <c r="AC256" s="73"/>
      <c r="AD256" s="80"/>
      <c r="AE256" s="81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</row>
    <row r="257">
      <c r="A257" s="83">
        <v>13.0</v>
      </c>
      <c r="B257" s="73">
        <f t="shared" si="67"/>
        <v>1</v>
      </c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5"/>
      <c r="W257" s="75"/>
      <c r="X257" s="73"/>
      <c r="Y257" s="76"/>
      <c r="Z257" s="76"/>
      <c r="AA257" s="76"/>
      <c r="AB257" s="73"/>
      <c r="AC257" s="73"/>
      <c r="AD257" s="80"/>
      <c r="AE257" s="81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</row>
    <row r="258">
      <c r="A258" s="83">
        <v>14.0</v>
      </c>
      <c r="B258" s="73">
        <f t="shared" si="67"/>
        <v>3</v>
      </c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5"/>
      <c r="W258" s="75"/>
      <c r="X258" s="73"/>
      <c r="Y258" s="76"/>
      <c r="Z258" s="76"/>
      <c r="AA258" s="76"/>
      <c r="AB258" s="73"/>
      <c r="AC258" s="73"/>
      <c r="AD258" s="80"/>
      <c r="AE258" s="81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</row>
    <row r="259">
      <c r="A259" s="83">
        <v>15.0</v>
      </c>
      <c r="B259" s="73">
        <f t="shared" si="67"/>
        <v>2</v>
      </c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5"/>
      <c r="W259" s="75"/>
      <c r="X259" s="73"/>
      <c r="Y259" s="76"/>
      <c r="Z259" s="76"/>
      <c r="AA259" s="76"/>
      <c r="AB259" s="73"/>
      <c r="AC259" s="73"/>
      <c r="AD259" s="80"/>
      <c r="AE259" s="81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</row>
    <row r="260">
      <c r="A260" s="83">
        <v>16.0</v>
      </c>
      <c r="B260" s="73">
        <f t="shared" si="67"/>
        <v>2</v>
      </c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5"/>
      <c r="W260" s="75"/>
      <c r="X260" s="73"/>
      <c r="Y260" s="76"/>
      <c r="Z260" s="76"/>
      <c r="AA260" s="76"/>
      <c r="AB260" s="73"/>
      <c r="AC260" s="73"/>
      <c r="AD260" s="80"/>
      <c r="AE260" s="81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</row>
    <row r="261">
      <c r="A261" s="83">
        <v>17.0</v>
      </c>
      <c r="B261" s="73">
        <f t="shared" si="67"/>
        <v>3</v>
      </c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5"/>
      <c r="W261" s="75"/>
      <c r="X261" s="73"/>
      <c r="Y261" s="76"/>
      <c r="Z261" s="76"/>
      <c r="AA261" s="76"/>
      <c r="AB261" s="73"/>
      <c r="AC261" s="73"/>
      <c r="AD261" s="80"/>
      <c r="AE261" s="81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</row>
    <row r="262">
      <c r="A262" s="83">
        <v>18.0</v>
      </c>
      <c r="B262" s="73">
        <f t="shared" si="67"/>
        <v>1</v>
      </c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5"/>
      <c r="W262" s="75"/>
      <c r="X262" s="73"/>
      <c r="Y262" s="76"/>
      <c r="Z262" s="76"/>
      <c r="AA262" s="76"/>
      <c r="AB262" s="73"/>
      <c r="AC262" s="73"/>
      <c r="AD262" s="80"/>
      <c r="AE262" s="81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</row>
    <row r="263">
      <c r="A263" s="83">
        <v>19.0</v>
      </c>
      <c r="B263" s="73">
        <f t="shared" si="67"/>
        <v>1</v>
      </c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5"/>
      <c r="W263" s="75"/>
      <c r="X263" s="73"/>
      <c r="Y263" s="76"/>
      <c r="Z263" s="76"/>
      <c r="AA263" s="76"/>
      <c r="AB263" s="73"/>
      <c r="AC263" s="73"/>
      <c r="AD263" s="80"/>
      <c r="AE263" s="81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</row>
    <row r="264">
      <c r="A264" s="83">
        <v>20.0</v>
      </c>
      <c r="B264" s="73">
        <f t="shared" si="67"/>
        <v>1</v>
      </c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5"/>
      <c r="W264" s="75"/>
      <c r="X264" s="73"/>
      <c r="Y264" s="76"/>
      <c r="Z264" s="76"/>
      <c r="AA264" s="76"/>
      <c r="AB264" s="73"/>
      <c r="AC264" s="73"/>
      <c r="AD264" s="80"/>
      <c r="AE264" s="81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</row>
    <row r="265">
      <c r="A265" s="83">
        <v>21.0</v>
      </c>
      <c r="B265" s="73">
        <f t="shared" si="67"/>
        <v>1</v>
      </c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5"/>
      <c r="W265" s="75"/>
      <c r="X265" s="73"/>
      <c r="Y265" s="76"/>
      <c r="Z265" s="76"/>
      <c r="AA265" s="76"/>
      <c r="AB265" s="73"/>
      <c r="AC265" s="73"/>
      <c r="AD265" s="80"/>
      <c r="AE265" s="81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</row>
    <row r="266">
      <c r="A266" s="83">
        <v>22.0</v>
      </c>
      <c r="B266" s="73">
        <f t="shared" si="67"/>
        <v>3</v>
      </c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5"/>
      <c r="W266" s="75"/>
      <c r="X266" s="73"/>
      <c r="Y266" s="76"/>
      <c r="Z266" s="76"/>
      <c r="AA266" s="76"/>
      <c r="AB266" s="73"/>
      <c r="AC266" s="73"/>
      <c r="AD266" s="80"/>
      <c r="AE266" s="81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</row>
    <row r="267">
      <c r="A267" s="83">
        <v>23.0</v>
      </c>
      <c r="B267" s="73">
        <f t="shared" si="67"/>
        <v>1</v>
      </c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5"/>
      <c r="W267" s="75"/>
      <c r="X267" s="73"/>
      <c r="Y267" s="76"/>
      <c r="Z267" s="76"/>
      <c r="AA267" s="76"/>
      <c r="AB267" s="73"/>
      <c r="AC267" s="73"/>
      <c r="AD267" s="80"/>
      <c r="AE267" s="81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</row>
    <row r="268">
      <c r="A268" s="83">
        <v>24.0</v>
      </c>
      <c r="B268" s="73">
        <f t="shared" si="67"/>
        <v>1</v>
      </c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5"/>
      <c r="W268" s="75"/>
      <c r="X268" s="73"/>
      <c r="Y268" s="76"/>
      <c r="Z268" s="76"/>
      <c r="AA268" s="76"/>
      <c r="AB268" s="73"/>
      <c r="AC268" s="73"/>
      <c r="AD268" s="80"/>
      <c r="AE268" s="81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</row>
    <row r="269">
      <c r="A269" s="83">
        <v>25.0</v>
      </c>
      <c r="B269" s="73">
        <f t="shared" si="67"/>
        <v>4</v>
      </c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5"/>
      <c r="W269" s="75"/>
      <c r="X269" s="73"/>
      <c r="Y269" s="76"/>
      <c r="Z269" s="76"/>
      <c r="AA269" s="76"/>
      <c r="AB269" s="73"/>
      <c r="AC269" s="73"/>
      <c r="AD269" s="80"/>
      <c r="AE269" s="81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</row>
    <row r="270">
      <c r="A270" s="83">
        <v>26.0</v>
      </c>
      <c r="B270" s="73">
        <f t="shared" si="67"/>
        <v>2</v>
      </c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5"/>
      <c r="W270" s="75"/>
      <c r="X270" s="73"/>
      <c r="Y270" s="76"/>
      <c r="Z270" s="76"/>
      <c r="AA270" s="76"/>
      <c r="AB270" s="73"/>
      <c r="AC270" s="73"/>
      <c r="AD270" s="80"/>
      <c r="AE270" s="81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</row>
    <row r="271">
      <c r="A271" s="83">
        <v>27.0</v>
      </c>
      <c r="B271" s="73">
        <f t="shared" si="67"/>
        <v>1</v>
      </c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5"/>
      <c r="W271" s="75"/>
      <c r="X271" s="73"/>
      <c r="Y271" s="76"/>
      <c r="Z271" s="76"/>
      <c r="AA271" s="76"/>
      <c r="AB271" s="73"/>
      <c r="AC271" s="73"/>
      <c r="AD271" s="80"/>
      <c r="AE271" s="81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</row>
    <row r="272">
      <c r="A272" s="83">
        <v>28.0</v>
      </c>
      <c r="B272" s="73">
        <f t="shared" si="67"/>
        <v>3</v>
      </c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5"/>
      <c r="W272" s="75"/>
      <c r="X272" s="73"/>
      <c r="Y272" s="76"/>
      <c r="Z272" s="76"/>
      <c r="AA272" s="76"/>
      <c r="AB272" s="73"/>
      <c r="AC272" s="73"/>
      <c r="AD272" s="80"/>
      <c r="AE272" s="81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</row>
    <row r="273">
      <c r="A273" s="83">
        <v>29.0</v>
      </c>
      <c r="B273" s="73">
        <f t="shared" si="67"/>
        <v>2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5"/>
      <c r="W273" s="75"/>
      <c r="X273" s="73"/>
      <c r="Y273" s="76"/>
      <c r="Z273" s="76"/>
      <c r="AA273" s="76"/>
      <c r="AB273" s="73"/>
      <c r="AC273" s="73"/>
      <c r="AD273" s="80"/>
      <c r="AE273" s="81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</row>
    <row r="274">
      <c r="A274" s="83">
        <v>30.0</v>
      </c>
      <c r="B274" s="73">
        <f t="shared" si="67"/>
        <v>1</v>
      </c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5"/>
      <c r="W274" s="75"/>
      <c r="X274" s="73"/>
      <c r="Y274" s="76"/>
      <c r="Z274" s="76"/>
      <c r="AA274" s="76"/>
      <c r="AB274" s="73"/>
      <c r="AC274" s="73"/>
      <c r="AD274" s="80"/>
      <c r="AE274" s="81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</row>
    <row r="275">
      <c r="A275" s="83">
        <v>31.0</v>
      </c>
      <c r="B275" s="73">
        <f t="shared" si="67"/>
        <v>3</v>
      </c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5"/>
      <c r="W275" s="75"/>
      <c r="X275" s="73"/>
      <c r="Y275" s="76"/>
      <c r="Z275" s="76"/>
      <c r="AA275" s="76"/>
      <c r="AB275" s="73"/>
      <c r="AC275" s="73"/>
      <c r="AD275" s="80"/>
      <c r="AE275" s="81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</row>
    <row r="276">
      <c r="A276" s="83">
        <v>32.0</v>
      </c>
      <c r="B276" s="73">
        <f t="shared" si="67"/>
        <v>5</v>
      </c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5"/>
      <c r="W276" s="75"/>
      <c r="X276" s="73"/>
      <c r="Y276" s="76"/>
      <c r="Z276" s="76"/>
      <c r="AA276" s="76"/>
      <c r="AB276" s="73"/>
      <c r="AC276" s="73"/>
      <c r="AD276" s="80"/>
      <c r="AE276" s="81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</row>
    <row r="277">
      <c r="A277" s="83">
        <v>33.0</v>
      </c>
      <c r="B277" s="73">
        <f t="shared" si="67"/>
        <v>1</v>
      </c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5"/>
      <c r="W277" s="75"/>
      <c r="X277" s="73"/>
      <c r="Y277" s="76"/>
      <c r="Z277" s="76"/>
      <c r="AA277" s="76"/>
      <c r="AB277" s="73"/>
      <c r="AC277" s="73"/>
      <c r="AD277" s="80"/>
      <c r="AE277" s="81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</row>
    <row r="278">
      <c r="A278" s="83">
        <v>34.0</v>
      </c>
      <c r="B278" s="73">
        <f t="shared" si="67"/>
        <v>1</v>
      </c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5"/>
      <c r="W278" s="75"/>
      <c r="X278" s="73"/>
      <c r="Y278" s="76"/>
      <c r="Z278" s="76"/>
      <c r="AA278" s="76"/>
      <c r="AB278" s="73"/>
      <c r="AC278" s="73"/>
      <c r="AD278" s="80"/>
      <c r="AE278" s="81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</row>
    <row r="279">
      <c r="A279" s="83">
        <v>35.0</v>
      </c>
      <c r="B279" s="73">
        <f t="shared" si="67"/>
        <v>1</v>
      </c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5"/>
      <c r="W279" s="75"/>
      <c r="X279" s="73"/>
      <c r="Y279" s="76"/>
      <c r="Z279" s="76"/>
      <c r="AA279" s="76"/>
      <c r="AB279" s="73"/>
      <c r="AC279" s="73"/>
      <c r="AD279" s="80"/>
      <c r="AE279" s="81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</row>
    <row r="280">
      <c r="A280" s="83">
        <v>36.0</v>
      </c>
      <c r="B280" s="73">
        <f t="shared" si="67"/>
        <v>3</v>
      </c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5"/>
      <c r="W280" s="75"/>
      <c r="X280" s="73"/>
      <c r="Y280" s="76"/>
      <c r="Z280" s="76"/>
      <c r="AA280" s="76"/>
      <c r="AB280" s="73"/>
      <c r="AC280" s="73"/>
      <c r="AD280" s="80"/>
      <c r="AE280" s="81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</row>
    <row r="281">
      <c r="A281" s="83">
        <v>37.0</v>
      </c>
      <c r="B281" s="73">
        <f t="shared" si="67"/>
        <v>5</v>
      </c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5"/>
      <c r="W281" s="75"/>
      <c r="X281" s="73"/>
      <c r="Y281" s="76"/>
      <c r="Z281" s="76"/>
      <c r="AA281" s="76"/>
      <c r="AB281" s="73"/>
      <c r="AC281" s="73"/>
      <c r="AD281" s="80"/>
      <c r="AE281" s="81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</row>
    <row r="282">
      <c r="A282" s="83">
        <v>38.0</v>
      </c>
      <c r="B282" s="73">
        <f t="shared" si="67"/>
        <v>1</v>
      </c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5"/>
      <c r="W282" s="75"/>
      <c r="X282" s="73"/>
      <c r="Y282" s="76"/>
      <c r="Z282" s="76"/>
      <c r="AA282" s="76"/>
      <c r="AB282" s="73"/>
      <c r="AC282" s="73"/>
      <c r="AD282" s="80"/>
      <c r="AE282" s="81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</row>
    <row r="283">
      <c r="A283" s="83">
        <v>39.0</v>
      </c>
      <c r="B283" s="73">
        <f t="shared" si="67"/>
        <v>1</v>
      </c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5"/>
      <c r="W283" s="75"/>
      <c r="X283" s="73"/>
      <c r="Y283" s="76"/>
      <c r="Z283" s="76"/>
      <c r="AA283" s="76"/>
      <c r="AB283" s="73"/>
      <c r="AC283" s="73"/>
      <c r="AD283" s="80"/>
      <c r="AE283" s="81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</row>
    <row r="284">
      <c r="A284" s="83">
        <v>40.0</v>
      </c>
      <c r="B284" s="73">
        <f t="shared" si="67"/>
        <v>1</v>
      </c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5"/>
      <c r="W284" s="75"/>
      <c r="X284" s="73"/>
      <c r="Y284" s="76"/>
      <c r="Z284" s="76"/>
      <c r="AA284" s="76"/>
      <c r="AB284" s="73"/>
      <c r="AC284" s="73"/>
      <c r="AD284" s="80"/>
      <c r="AE284" s="81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</row>
    <row r="285">
      <c r="A285" s="83">
        <v>41.0</v>
      </c>
      <c r="B285" s="73">
        <f t="shared" si="67"/>
        <v>3</v>
      </c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5"/>
      <c r="W285" s="75"/>
      <c r="X285" s="73"/>
      <c r="Y285" s="76"/>
      <c r="Z285" s="76"/>
      <c r="AA285" s="76"/>
      <c r="AB285" s="73"/>
      <c r="AC285" s="73"/>
      <c r="AD285" s="80"/>
      <c r="AE285" s="81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</row>
    <row r="286">
      <c r="A286" s="83">
        <v>42.0</v>
      </c>
      <c r="B286" s="73">
        <f t="shared" si="67"/>
        <v>4</v>
      </c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5"/>
      <c r="W286" s="75"/>
      <c r="X286" s="73"/>
      <c r="Y286" s="76"/>
      <c r="Z286" s="76"/>
      <c r="AA286" s="76"/>
      <c r="AB286" s="73"/>
      <c r="AC286" s="73"/>
      <c r="AD286" s="80"/>
      <c r="AE286" s="81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</row>
    <row r="287">
      <c r="A287" s="83">
        <v>43.0</v>
      </c>
      <c r="B287" s="73">
        <f t="shared" si="67"/>
        <v>1</v>
      </c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5"/>
      <c r="W287" s="75"/>
      <c r="X287" s="73"/>
      <c r="Y287" s="76"/>
      <c r="Z287" s="76"/>
      <c r="AA287" s="76"/>
      <c r="AB287" s="73"/>
      <c r="AC287" s="73"/>
      <c r="AD287" s="80"/>
      <c r="AE287" s="81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</row>
    <row r="288">
      <c r="A288" s="83">
        <v>44.0</v>
      </c>
      <c r="B288" s="73">
        <f t="shared" si="67"/>
        <v>8</v>
      </c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5"/>
      <c r="W288" s="75"/>
      <c r="X288" s="73"/>
      <c r="Y288" s="76"/>
      <c r="Z288" s="76"/>
      <c r="AA288" s="76"/>
      <c r="AB288" s="73"/>
      <c r="AC288" s="73"/>
      <c r="AD288" s="80"/>
      <c r="AE288" s="81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</row>
    <row r="289">
      <c r="A289" s="83">
        <v>45.0</v>
      </c>
      <c r="B289" s="73">
        <f t="shared" si="67"/>
        <v>8</v>
      </c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5"/>
      <c r="W289" s="75"/>
      <c r="X289" s="73"/>
      <c r="Y289" s="76"/>
      <c r="Z289" s="76"/>
      <c r="AA289" s="76"/>
      <c r="AB289" s="73"/>
      <c r="AC289" s="73"/>
      <c r="AD289" s="80"/>
      <c r="AE289" s="81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</row>
    <row r="290">
      <c r="A290" s="83">
        <v>46.0</v>
      </c>
      <c r="B290" s="73">
        <f t="shared" si="67"/>
        <v>8</v>
      </c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5"/>
      <c r="W290" s="75"/>
      <c r="X290" s="73"/>
      <c r="Y290" s="76"/>
      <c r="Z290" s="76"/>
      <c r="AA290" s="76"/>
      <c r="AB290" s="73"/>
      <c r="AC290" s="73"/>
      <c r="AD290" s="80"/>
      <c r="AE290" s="81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</row>
    <row r="291">
      <c r="A291" s="83">
        <v>47.0</v>
      </c>
      <c r="B291" s="73">
        <f t="shared" si="67"/>
        <v>8</v>
      </c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5"/>
      <c r="W291" s="75"/>
      <c r="X291" s="73"/>
      <c r="Y291" s="76"/>
      <c r="Z291" s="76"/>
      <c r="AA291" s="76"/>
      <c r="AB291" s="73"/>
      <c r="AC291" s="73"/>
      <c r="AD291" s="80"/>
      <c r="AE291" s="81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</row>
    <row r="292">
      <c r="A292" s="83">
        <v>48.0</v>
      </c>
      <c r="B292" s="73">
        <f t="shared" si="67"/>
        <v>8</v>
      </c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5"/>
      <c r="W292" s="75"/>
      <c r="X292" s="73"/>
      <c r="Y292" s="76"/>
      <c r="Z292" s="76"/>
      <c r="AA292" s="76"/>
      <c r="AB292" s="73"/>
      <c r="AC292" s="73"/>
      <c r="AD292" s="80"/>
      <c r="AE292" s="81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</row>
    <row r="293">
      <c r="A293" s="83">
        <v>49.0</v>
      </c>
      <c r="B293" s="73">
        <f t="shared" si="67"/>
        <v>7</v>
      </c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5"/>
      <c r="W293" s="75"/>
      <c r="X293" s="73"/>
      <c r="Y293" s="76"/>
      <c r="Z293" s="76"/>
      <c r="AA293" s="76"/>
      <c r="AB293" s="73"/>
      <c r="AC293" s="73"/>
      <c r="AD293" s="80"/>
      <c r="AE293" s="81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</row>
    <row r="294">
      <c r="A294" s="83">
        <v>50.0</v>
      </c>
      <c r="B294" s="73">
        <f t="shared" si="67"/>
        <v>4</v>
      </c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5"/>
      <c r="W294" s="75"/>
      <c r="X294" s="73"/>
      <c r="Y294" s="76"/>
      <c r="Z294" s="76"/>
      <c r="AA294" s="76"/>
      <c r="AB294" s="73"/>
      <c r="AC294" s="73"/>
      <c r="AD294" s="80"/>
      <c r="AE294" s="81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</row>
    <row r="295">
      <c r="A295" s="83">
        <v>51.0</v>
      </c>
      <c r="B295" s="73">
        <f t="shared" si="67"/>
        <v>4</v>
      </c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5"/>
      <c r="W295" s="75"/>
      <c r="X295" s="73"/>
      <c r="Y295" s="76"/>
      <c r="Z295" s="76"/>
      <c r="AA295" s="76"/>
      <c r="AB295" s="73"/>
      <c r="AC295" s="73"/>
      <c r="AD295" s="80"/>
      <c r="AE295" s="81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</row>
    <row r="296">
      <c r="A296" s="83">
        <v>52.0</v>
      </c>
      <c r="B296" s="73">
        <f t="shared" si="67"/>
        <v>4</v>
      </c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5"/>
      <c r="W296" s="75"/>
      <c r="X296" s="73"/>
      <c r="Y296" s="76"/>
      <c r="Z296" s="76"/>
      <c r="AA296" s="76"/>
      <c r="AB296" s="73"/>
      <c r="AC296" s="73"/>
      <c r="AD296" s="80"/>
      <c r="AE296" s="81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</row>
    <row r="297">
      <c r="A297" s="83">
        <v>53.0</v>
      </c>
      <c r="B297" s="73">
        <f t="shared" si="67"/>
        <v>6</v>
      </c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5"/>
      <c r="W297" s="75"/>
      <c r="X297" s="73"/>
      <c r="Y297" s="76"/>
      <c r="Z297" s="76"/>
      <c r="AA297" s="76"/>
      <c r="AB297" s="73"/>
      <c r="AC297" s="73"/>
      <c r="AD297" s="80"/>
      <c r="AE297" s="81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</row>
    <row r="298">
      <c r="A298" s="83">
        <v>54.0</v>
      </c>
      <c r="B298" s="73">
        <f t="shared" si="67"/>
        <v>5</v>
      </c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5"/>
      <c r="W298" s="75"/>
      <c r="X298" s="73"/>
      <c r="Y298" s="76"/>
      <c r="Z298" s="76"/>
      <c r="AA298" s="76"/>
      <c r="AB298" s="73"/>
      <c r="AC298" s="73"/>
      <c r="AD298" s="80"/>
      <c r="AE298" s="81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</row>
    <row r="299">
      <c r="A299" s="83">
        <v>55.0</v>
      </c>
      <c r="B299" s="73">
        <f t="shared" si="67"/>
        <v>5</v>
      </c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5"/>
      <c r="W299" s="75"/>
      <c r="X299" s="73"/>
      <c r="Y299" s="76"/>
      <c r="Z299" s="76"/>
      <c r="AA299" s="76"/>
      <c r="AB299" s="73"/>
      <c r="AC299" s="73"/>
      <c r="AD299" s="80"/>
      <c r="AE299" s="81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</row>
    <row r="300">
      <c r="A300" s="83">
        <v>56.0</v>
      </c>
      <c r="B300" s="73">
        <f t="shared" si="67"/>
        <v>6</v>
      </c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5"/>
      <c r="W300" s="75"/>
      <c r="X300" s="73"/>
      <c r="Y300" s="76"/>
      <c r="Z300" s="76"/>
      <c r="AA300" s="76"/>
      <c r="AB300" s="73"/>
      <c r="AC300" s="73"/>
      <c r="AD300" s="80"/>
      <c r="AE300" s="81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</row>
    <row r="301">
      <c r="A301" s="83">
        <v>57.0</v>
      </c>
      <c r="B301" s="73">
        <f t="shared" si="67"/>
        <v>5</v>
      </c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5"/>
      <c r="W301" s="75"/>
      <c r="X301" s="73"/>
      <c r="Y301" s="76"/>
      <c r="Z301" s="76"/>
      <c r="AA301" s="76"/>
      <c r="AB301" s="73"/>
      <c r="AC301" s="73"/>
      <c r="AD301" s="80"/>
      <c r="AE301" s="81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</row>
    <row r="302">
      <c r="A302" s="83">
        <v>58.0</v>
      </c>
      <c r="B302" s="73">
        <f t="shared" si="67"/>
        <v>5</v>
      </c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5"/>
      <c r="W302" s="75"/>
      <c r="X302" s="73"/>
      <c r="Y302" s="76"/>
      <c r="Z302" s="76"/>
      <c r="AA302" s="76"/>
      <c r="AB302" s="73"/>
      <c r="AC302" s="73"/>
      <c r="AD302" s="80"/>
      <c r="AE302" s="81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</row>
    <row r="303">
      <c r="A303" s="83">
        <v>59.0</v>
      </c>
      <c r="B303" s="73">
        <f t="shared" si="67"/>
        <v>6</v>
      </c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5"/>
      <c r="W303" s="75"/>
      <c r="X303" s="73"/>
      <c r="Y303" s="76"/>
      <c r="Z303" s="76"/>
      <c r="AA303" s="76"/>
      <c r="AB303" s="73"/>
      <c r="AC303" s="73"/>
      <c r="AD303" s="80"/>
      <c r="AE303" s="81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</row>
    <row r="304">
      <c r="A304" s="83">
        <v>60.0</v>
      </c>
      <c r="B304" s="73">
        <f t="shared" si="67"/>
        <v>6</v>
      </c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5"/>
      <c r="W304" s="75"/>
      <c r="X304" s="73"/>
      <c r="Y304" s="76"/>
      <c r="Z304" s="76"/>
      <c r="AA304" s="76"/>
      <c r="AB304" s="73"/>
      <c r="AC304" s="73"/>
      <c r="AD304" s="80"/>
      <c r="AE304" s="81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</row>
    <row r="305">
      <c r="A305" s="83">
        <v>61.0</v>
      </c>
      <c r="B305" s="73">
        <f t="shared" si="67"/>
        <v>7</v>
      </c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5"/>
      <c r="W305" s="75"/>
      <c r="X305" s="73"/>
      <c r="Y305" s="76"/>
      <c r="Z305" s="76"/>
      <c r="AA305" s="76"/>
      <c r="AB305" s="73"/>
      <c r="AC305" s="73"/>
      <c r="AD305" s="80"/>
      <c r="AE305" s="81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</row>
    <row r="306">
      <c r="A306" s="83">
        <v>62.0</v>
      </c>
      <c r="B306" s="73">
        <f t="shared" si="67"/>
        <v>6</v>
      </c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5"/>
      <c r="W306" s="75"/>
      <c r="X306" s="73"/>
      <c r="Y306" s="76"/>
      <c r="Z306" s="76"/>
      <c r="AA306" s="76"/>
      <c r="AB306" s="73"/>
      <c r="AC306" s="73"/>
      <c r="AD306" s="80"/>
      <c r="AE306" s="81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</row>
    <row r="307">
      <c r="A307" s="83">
        <v>63.0</v>
      </c>
      <c r="B307" s="73">
        <f t="shared" si="67"/>
        <v>5</v>
      </c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5"/>
      <c r="W307" s="75"/>
      <c r="X307" s="73"/>
      <c r="Y307" s="76"/>
      <c r="Z307" s="76"/>
      <c r="AA307" s="76"/>
      <c r="AB307" s="73"/>
      <c r="AC307" s="73"/>
      <c r="AD307" s="80"/>
      <c r="AE307" s="81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</row>
    <row r="308">
      <c r="A308" s="83">
        <v>64.0</v>
      </c>
      <c r="B308" s="73">
        <f t="shared" si="67"/>
        <v>6</v>
      </c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5"/>
      <c r="W308" s="75"/>
      <c r="X308" s="73"/>
      <c r="Y308" s="76"/>
      <c r="Z308" s="76"/>
      <c r="AA308" s="76"/>
      <c r="AB308" s="73"/>
      <c r="AC308" s="73"/>
      <c r="AD308" s="80"/>
      <c r="AE308" s="81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</row>
    <row r="309">
      <c r="A309" s="83">
        <v>65.0</v>
      </c>
      <c r="B309" s="73">
        <f t="shared" si="67"/>
        <v>6</v>
      </c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5"/>
      <c r="W309" s="75"/>
      <c r="X309" s="73"/>
      <c r="Y309" s="76"/>
      <c r="Z309" s="76"/>
      <c r="AA309" s="76"/>
      <c r="AB309" s="73"/>
      <c r="AC309" s="73"/>
      <c r="AD309" s="80"/>
      <c r="AE309" s="81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</row>
    <row r="310">
      <c r="A310" s="83">
        <v>66.0</v>
      </c>
      <c r="B310" s="73">
        <f t="shared" si="67"/>
        <v>6</v>
      </c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5"/>
      <c r="W310" s="75"/>
      <c r="X310" s="73"/>
      <c r="Y310" s="76"/>
      <c r="Z310" s="76"/>
      <c r="AA310" s="76"/>
      <c r="AB310" s="73"/>
      <c r="AC310" s="73"/>
      <c r="AD310" s="80"/>
      <c r="AE310" s="81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</row>
    <row r="311">
      <c r="A311" s="83">
        <v>67.0</v>
      </c>
      <c r="B311" s="73">
        <f t="shared" si="67"/>
        <v>6</v>
      </c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5"/>
      <c r="W311" s="75"/>
      <c r="X311" s="73"/>
      <c r="Y311" s="76"/>
      <c r="Z311" s="76"/>
      <c r="AA311" s="76"/>
      <c r="AB311" s="73"/>
      <c r="AC311" s="73"/>
      <c r="AD311" s="80"/>
      <c r="AE311" s="81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</row>
    <row r="31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5"/>
      <c r="W312" s="75"/>
      <c r="X312" s="73"/>
      <c r="Y312" s="76"/>
      <c r="Z312" s="76"/>
      <c r="AA312" s="76"/>
      <c r="AB312" s="73"/>
      <c r="AC312" s="73"/>
      <c r="AD312" s="80"/>
      <c r="AE312" s="81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</row>
    <row r="31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5"/>
      <c r="W313" s="75"/>
      <c r="X313" s="73"/>
      <c r="Y313" s="76"/>
      <c r="Z313" s="76"/>
      <c r="AA313" s="76"/>
      <c r="AB313" s="73"/>
      <c r="AC313" s="73"/>
      <c r="AD313" s="80"/>
      <c r="AE313" s="81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</row>
    <row r="314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5"/>
      <c r="W314" s="75"/>
      <c r="X314" s="73"/>
      <c r="Y314" s="76"/>
      <c r="Z314" s="76"/>
      <c r="AA314" s="76"/>
      <c r="AB314" s="73"/>
      <c r="AC314" s="73"/>
      <c r="AD314" s="80"/>
      <c r="AE314" s="81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</row>
    <row r="31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5"/>
      <c r="W315" s="75"/>
      <c r="X315" s="73"/>
      <c r="Y315" s="76"/>
      <c r="Z315" s="76"/>
      <c r="AA315" s="76"/>
      <c r="AB315" s="73"/>
      <c r="AC315" s="73"/>
      <c r="AD315" s="80"/>
      <c r="AE315" s="81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</row>
    <row r="316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5"/>
      <c r="W316" s="75"/>
      <c r="X316" s="73"/>
      <c r="Y316" s="76"/>
      <c r="Z316" s="76"/>
      <c r="AA316" s="76"/>
      <c r="AB316" s="73"/>
      <c r="AC316" s="73"/>
      <c r="AD316" s="80"/>
      <c r="AE316" s="81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</row>
    <row r="317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5"/>
      <c r="W317" s="75"/>
      <c r="X317" s="73"/>
      <c r="Y317" s="76"/>
      <c r="Z317" s="76"/>
      <c r="AA317" s="76"/>
      <c r="AB317" s="73"/>
      <c r="AC317" s="73"/>
      <c r="AD317" s="80"/>
      <c r="AE317" s="81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</row>
    <row r="318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5"/>
      <c r="W318" s="75"/>
      <c r="X318" s="73"/>
      <c r="Y318" s="76"/>
      <c r="Z318" s="76"/>
      <c r="AA318" s="76"/>
      <c r="AB318" s="73"/>
      <c r="AC318" s="73"/>
      <c r="AD318" s="80"/>
      <c r="AE318" s="81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</row>
    <row r="319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5"/>
      <c r="W319" s="75"/>
      <c r="X319" s="73"/>
      <c r="Y319" s="76"/>
      <c r="Z319" s="76"/>
      <c r="AA319" s="76"/>
      <c r="AB319" s="73"/>
      <c r="AC319" s="73"/>
      <c r="AD319" s="80"/>
      <c r="AE319" s="81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</row>
    <row r="320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5"/>
      <c r="W320" s="75"/>
      <c r="X320" s="73"/>
      <c r="Y320" s="76"/>
      <c r="Z320" s="76"/>
      <c r="AA320" s="76"/>
      <c r="AB320" s="73"/>
      <c r="AC320" s="73"/>
      <c r="AD320" s="80"/>
      <c r="AE320" s="81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</row>
    <row r="32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5"/>
      <c r="W321" s="75"/>
      <c r="X321" s="73"/>
      <c r="Y321" s="76"/>
      <c r="Z321" s="76"/>
      <c r="AA321" s="76"/>
      <c r="AB321" s="73"/>
      <c r="AC321" s="73"/>
      <c r="AD321" s="80"/>
      <c r="AE321" s="81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</row>
    <row r="32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5"/>
      <c r="W322" s="75"/>
      <c r="X322" s="73"/>
      <c r="Y322" s="76"/>
      <c r="Z322" s="76"/>
      <c r="AA322" s="76"/>
      <c r="AB322" s="73"/>
      <c r="AC322" s="73"/>
      <c r="AD322" s="80"/>
      <c r="AE322" s="81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</row>
    <row r="32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5"/>
      <c r="W323" s="75"/>
      <c r="X323" s="73"/>
      <c r="Y323" s="76"/>
      <c r="Z323" s="76"/>
      <c r="AA323" s="76"/>
      <c r="AB323" s="73"/>
      <c r="AC323" s="73"/>
      <c r="AD323" s="80"/>
      <c r="AE323" s="81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</row>
    <row r="324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5"/>
      <c r="W324" s="75"/>
      <c r="X324" s="73"/>
      <c r="Y324" s="76"/>
      <c r="Z324" s="76"/>
      <c r="AA324" s="76"/>
      <c r="AB324" s="73"/>
      <c r="AC324" s="73"/>
      <c r="AD324" s="80"/>
      <c r="AE324" s="81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</row>
    <row r="3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5"/>
      <c r="W325" s="75"/>
      <c r="X325" s="73"/>
      <c r="Y325" s="76"/>
      <c r="Z325" s="76"/>
      <c r="AA325" s="76"/>
      <c r="AB325" s="73"/>
      <c r="AC325" s="73"/>
      <c r="AD325" s="80"/>
      <c r="AE325" s="81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</row>
    <row r="326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5"/>
      <c r="W326" s="75"/>
      <c r="X326" s="73"/>
      <c r="Y326" s="76"/>
      <c r="Z326" s="76"/>
      <c r="AA326" s="76"/>
      <c r="AB326" s="73"/>
      <c r="AC326" s="73"/>
      <c r="AD326" s="80"/>
      <c r="AE326" s="81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</row>
    <row r="327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5"/>
      <c r="W327" s="75"/>
      <c r="X327" s="73"/>
      <c r="Y327" s="76"/>
      <c r="Z327" s="76"/>
      <c r="AA327" s="76"/>
      <c r="AB327" s="73"/>
      <c r="AC327" s="73"/>
      <c r="AD327" s="80"/>
      <c r="AE327" s="81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</row>
    <row r="328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5"/>
      <c r="W328" s="75"/>
      <c r="X328" s="73"/>
      <c r="Y328" s="76"/>
      <c r="Z328" s="76"/>
      <c r="AA328" s="76"/>
      <c r="AB328" s="73"/>
      <c r="AC328" s="73"/>
      <c r="AD328" s="80"/>
      <c r="AE328" s="81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</row>
    <row r="329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5"/>
      <c r="W329" s="75"/>
      <c r="X329" s="73"/>
      <c r="Y329" s="76"/>
      <c r="Z329" s="76"/>
      <c r="AA329" s="76"/>
      <c r="AB329" s="73"/>
      <c r="AC329" s="73"/>
      <c r="AD329" s="80"/>
      <c r="AE329" s="81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</row>
    <row r="330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5"/>
      <c r="W330" s="75"/>
      <c r="X330" s="73"/>
      <c r="Y330" s="76"/>
      <c r="Z330" s="76"/>
      <c r="AA330" s="76"/>
      <c r="AB330" s="73"/>
      <c r="AC330" s="73"/>
      <c r="AD330" s="80"/>
      <c r="AE330" s="81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</row>
    <row r="33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5"/>
      <c r="W331" s="75"/>
      <c r="X331" s="73"/>
      <c r="Y331" s="76"/>
      <c r="Z331" s="76"/>
      <c r="AA331" s="76"/>
      <c r="AB331" s="73"/>
      <c r="AC331" s="73"/>
      <c r="AD331" s="80"/>
      <c r="AE331" s="81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</row>
    <row r="33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5"/>
      <c r="W332" s="75"/>
      <c r="X332" s="73"/>
      <c r="Y332" s="76"/>
      <c r="Z332" s="76"/>
      <c r="AA332" s="76"/>
      <c r="AB332" s="73"/>
      <c r="AC332" s="73"/>
      <c r="AD332" s="80"/>
      <c r="AE332" s="81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</row>
    <row r="33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5"/>
      <c r="W333" s="75"/>
      <c r="X333" s="73"/>
      <c r="Y333" s="76"/>
      <c r="Z333" s="76"/>
      <c r="AA333" s="76"/>
      <c r="AB333" s="73"/>
      <c r="AC333" s="73"/>
      <c r="AD333" s="80"/>
      <c r="AE333" s="81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</row>
    <row r="334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5"/>
      <c r="W334" s="75"/>
      <c r="X334" s="73"/>
      <c r="Y334" s="76"/>
      <c r="Z334" s="76"/>
      <c r="AA334" s="76"/>
      <c r="AB334" s="73"/>
      <c r="AC334" s="73"/>
      <c r="AD334" s="80"/>
      <c r="AE334" s="81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</row>
    <row r="33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5"/>
      <c r="W335" s="75"/>
      <c r="X335" s="73"/>
      <c r="Y335" s="76"/>
      <c r="Z335" s="76"/>
      <c r="AA335" s="76"/>
      <c r="AB335" s="73"/>
      <c r="AC335" s="73"/>
      <c r="AD335" s="80"/>
      <c r="AE335" s="81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</row>
    <row r="336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5"/>
      <c r="W336" s="75"/>
      <c r="X336" s="73"/>
      <c r="Y336" s="76"/>
      <c r="Z336" s="76"/>
      <c r="AA336" s="76"/>
      <c r="AB336" s="73"/>
      <c r="AC336" s="73"/>
      <c r="AD336" s="80"/>
      <c r="AE336" s="81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</row>
    <row r="337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5"/>
      <c r="W337" s="75"/>
      <c r="X337" s="73"/>
      <c r="Y337" s="76"/>
      <c r="Z337" s="76"/>
      <c r="AA337" s="76"/>
      <c r="AB337" s="73"/>
      <c r="AC337" s="73"/>
      <c r="AD337" s="80"/>
      <c r="AE337" s="81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</row>
    <row r="338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5"/>
      <c r="W338" s="75"/>
      <c r="X338" s="73"/>
      <c r="Y338" s="76"/>
      <c r="Z338" s="76"/>
      <c r="AA338" s="76"/>
      <c r="AB338" s="73"/>
      <c r="AC338" s="73"/>
      <c r="AD338" s="80"/>
      <c r="AE338" s="81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</row>
    <row r="339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5"/>
      <c r="W339" s="75"/>
      <c r="X339" s="73"/>
      <c r="Y339" s="76"/>
      <c r="Z339" s="76"/>
      <c r="AA339" s="76"/>
      <c r="AB339" s="73"/>
      <c r="AC339" s="73"/>
      <c r="AD339" s="80"/>
      <c r="AE339" s="81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</row>
    <row r="340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5"/>
      <c r="W340" s="75"/>
      <c r="X340" s="73"/>
      <c r="Y340" s="76"/>
      <c r="Z340" s="76"/>
      <c r="AA340" s="76"/>
      <c r="AB340" s="73"/>
      <c r="AC340" s="73"/>
      <c r="AD340" s="80"/>
      <c r="AE340" s="81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</row>
    <row r="34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5"/>
      <c r="W341" s="75"/>
      <c r="X341" s="73"/>
      <c r="Y341" s="76"/>
      <c r="Z341" s="76"/>
      <c r="AA341" s="76"/>
      <c r="AB341" s="73"/>
      <c r="AC341" s="73"/>
      <c r="AD341" s="80"/>
      <c r="AE341" s="81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</row>
    <row r="34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5"/>
      <c r="W342" s="75"/>
      <c r="X342" s="73"/>
      <c r="Y342" s="76"/>
      <c r="Z342" s="76"/>
      <c r="AA342" s="76"/>
      <c r="AB342" s="73"/>
      <c r="AC342" s="73"/>
      <c r="AD342" s="80"/>
      <c r="AE342" s="81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</row>
    <row r="34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5"/>
      <c r="W343" s="75"/>
      <c r="X343" s="73"/>
      <c r="Y343" s="76"/>
      <c r="Z343" s="76"/>
      <c r="AA343" s="76"/>
      <c r="AB343" s="73"/>
      <c r="AC343" s="73"/>
      <c r="AD343" s="80"/>
      <c r="AE343" s="81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</row>
    <row r="344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5"/>
      <c r="W344" s="75"/>
      <c r="X344" s="73"/>
      <c r="Y344" s="76"/>
      <c r="Z344" s="76"/>
      <c r="AA344" s="76"/>
      <c r="AB344" s="73"/>
      <c r="AC344" s="73"/>
      <c r="AD344" s="80"/>
      <c r="AE344" s="81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</row>
    <row r="34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5"/>
      <c r="W345" s="75"/>
      <c r="X345" s="73"/>
      <c r="Y345" s="76"/>
      <c r="Z345" s="76"/>
      <c r="AA345" s="76"/>
      <c r="AB345" s="73"/>
      <c r="AC345" s="73"/>
      <c r="AD345" s="80"/>
      <c r="AE345" s="81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</row>
    <row r="346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5"/>
      <c r="W346" s="75"/>
      <c r="X346" s="73"/>
      <c r="Y346" s="76"/>
      <c r="Z346" s="76"/>
      <c r="AA346" s="76"/>
      <c r="AB346" s="73"/>
      <c r="AC346" s="73"/>
      <c r="AD346" s="80"/>
      <c r="AE346" s="81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</row>
    <row r="347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5"/>
      <c r="W347" s="75"/>
      <c r="X347" s="73"/>
      <c r="Y347" s="76"/>
      <c r="Z347" s="76"/>
      <c r="AA347" s="76"/>
      <c r="AB347" s="73"/>
      <c r="AC347" s="73"/>
      <c r="AD347" s="80"/>
      <c r="AE347" s="81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</row>
    <row r="348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5"/>
      <c r="W348" s="75"/>
      <c r="X348" s="73"/>
      <c r="Y348" s="76"/>
      <c r="Z348" s="76"/>
      <c r="AA348" s="76"/>
      <c r="AB348" s="73"/>
      <c r="AC348" s="73"/>
      <c r="AD348" s="80"/>
      <c r="AE348" s="81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</row>
    <row r="349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5"/>
      <c r="W349" s="75"/>
      <c r="X349" s="73"/>
      <c r="Y349" s="76"/>
      <c r="Z349" s="76"/>
      <c r="AA349" s="76"/>
      <c r="AB349" s="73"/>
      <c r="AC349" s="73"/>
      <c r="AD349" s="80"/>
      <c r="AE349" s="81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</row>
    <row r="350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5"/>
      <c r="W350" s="75"/>
      <c r="X350" s="73"/>
      <c r="Y350" s="76"/>
      <c r="Z350" s="76"/>
      <c r="AA350" s="76"/>
      <c r="AB350" s="73"/>
      <c r="AC350" s="73"/>
      <c r="AD350" s="80"/>
      <c r="AE350" s="81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</row>
    <row r="35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5"/>
      <c r="W351" s="75"/>
      <c r="X351" s="73"/>
      <c r="Y351" s="76"/>
      <c r="Z351" s="76"/>
      <c r="AA351" s="76"/>
      <c r="AB351" s="73"/>
      <c r="AC351" s="73"/>
      <c r="AD351" s="80"/>
      <c r="AE351" s="81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</row>
    <row r="35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5"/>
      <c r="W352" s="75"/>
      <c r="X352" s="73"/>
      <c r="Y352" s="76"/>
      <c r="Z352" s="76"/>
      <c r="AA352" s="76"/>
      <c r="AB352" s="73"/>
      <c r="AC352" s="73"/>
      <c r="AD352" s="80"/>
      <c r="AE352" s="81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</row>
    <row r="35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5"/>
      <c r="W353" s="75"/>
      <c r="X353" s="73"/>
      <c r="Y353" s="76"/>
      <c r="Z353" s="76"/>
      <c r="AA353" s="76"/>
      <c r="AB353" s="73"/>
      <c r="AC353" s="73"/>
      <c r="AD353" s="80"/>
      <c r="AE353" s="81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</row>
    <row r="354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5"/>
      <c r="W354" s="75"/>
      <c r="X354" s="73"/>
      <c r="Y354" s="76"/>
      <c r="Z354" s="76"/>
      <c r="AA354" s="76"/>
      <c r="AB354" s="73"/>
      <c r="AC354" s="73"/>
      <c r="AD354" s="80"/>
      <c r="AE354" s="81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</row>
    <row r="35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5"/>
      <c r="W355" s="75"/>
      <c r="X355" s="73"/>
      <c r="Y355" s="76"/>
      <c r="Z355" s="76"/>
      <c r="AA355" s="76"/>
      <c r="AB355" s="73"/>
      <c r="AC355" s="73"/>
      <c r="AD355" s="80"/>
      <c r="AE355" s="81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</row>
    <row r="356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5"/>
      <c r="W356" s="75"/>
      <c r="X356" s="73"/>
      <c r="Y356" s="76"/>
      <c r="Z356" s="76"/>
      <c r="AA356" s="76"/>
      <c r="AB356" s="73"/>
      <c r="AC356" s="73"/>
      <c r="AD356" s="80"/>
      <c r="AE356" s="81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</row>
    <row r="357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5"/>
      <c r="W357" s="75"/>
      <c r="X357" s="73"/>
      <c r="Y357" s="76"/>
      <c r="Z357" s="76"/>
      <c r="AA357" s="76"/>
      <c r="AB357" s="73"/>
      <c r="AC357" s="73"/>
      <c r="AD357" s="80"/>
      <c r="AE357" s="81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</row>
    <row r="358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5"/>
      <c r="W358" s="75"/>
      <c r="X358" s="73"/>
      <c r="Y358" s="76"/>
      <c r="Z358" s="76"/>
      <c r="AA358" s="76"/>
      <c r="AB358" s="73"/>
      <c r="AC358" s="73"/>
      <c r="AD358" s="80"/>
      <c r="AE358" s="81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</row>
    <row r="359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5"/>
      <c r="W359" s="75"/>
      <c r="X359" s="73"/>
      <c r="Y359" s="76"/>
      <c r="Z359" s="76"/>
      <c r="AA359" s="76"/>
      <c r="AB359" s="73"/>
      <c r="AC359" s="73"/>
      <c r="AD359" s="80"/>
      <c r="AE359" s="81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</row>
    <row r="360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5"/>
      <c r="W360" s="75"/>
      <c r="X360" s="73"/>
      <c r="Y360" s="76"/>
      <c r="Z360" s="76"/>
      <c r="AA360" s="76"/>
      <c r="AB360" s="73"/>
      <c r="AC360" s="73"/>
      <c r="AD360" s="80"/>
      <c r="AE360" s="81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</row>
    <row r="36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5"/>
      <c r="W361" s="75"/>
      <c r="X361" s="73"/>
      <c r="Y361" s="76"/>
      <c r="Z361" s="76"/>
      <c r="AA361" s="76"/>
      <c r="AB361" s="73"/>
      <c r="AC361" s="73"/>
      <c r="AD361" s="80"/>
      <c r="AE361" s="81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</row>
    <row r="36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5"/>
      <c r="W362" s="75"/>
      <c r="X362" s="73"/>
      <c r="Y362" s="76"/>
      <c r="Z362" s="76"/>
      <c r="AA362" s="76"/>
      <c r="AB362" s="73"/>
      <c r="AC362" s="73"/>
      <c r="AD362" s="80"/>
      <c r="AE362" s="81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</row>
    <row r="36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5"/>
      <c r="W363" s="75"/>
      <c r="X363" s="73"/>
      <c r="Y363" s="76"/>
      <c r="Z363" s="76"/>
      <c r="AA363" s="76"/>
      <c r="AB363" s="73"/>
      <c r="AC363" s="73"/>
      <c r="AD363" s="80"/>
      <c r="AE363" s="81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</row>
    <row r="364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5"/>
      <c r="W364" s="75"/>
      <c r="X364" s="73"/>
      <c r="Y364" s="76"/>
      <c r="Z364" s="76"/>
      <c r="AA364" s="76"/>
      <c r="AB364" s="73"/>
      <c r="AC364" s="73"/>
      <c r="AD364" s="80"/>
      <c r="AE364" s="81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</row>
    <row r="36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5"/>
      <c r="W365" s="75"/>
      <c r="X365" s="73"/>
      <c r="Y365" s="76"/>
      <c r="Z365" s="76"/>
      <c r="AA365" s="76"/>
      <c r="AB365" s="73"/>
      <c r="AC365" s="73"/>
      <c r="AD365" s="80"/>
      <c r="AE365" s="81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</row>
    <row r="366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5"/>
      <c r="W366" s="75"/>
      <c r="X366" s="73"/>
      <c r="Y366" s="76"/>
      <c r="Z366" s="76"/>
      <c r="AA366" s="76"/>
      <c r="AB366" s="73"/>
      <c r="AC366" s="73"/>
      <c r="AD366" s="80"/>
      <c r="AE366" s="81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</row>
    <row r="367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5"/>
      <c r="W367" s="75"/>
      <c r="X367" s="73"/>
      <c r="Y367" s="76"/>
      <c r="Z367" s="76"/>
      <c r="AA367" s="76"/>
      <c r="AB367" s="73"/>
      <c r="AC367" s="73"/>
      <c r="AD367" s="80"/>
      <c r="AE367" s="81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</row>
    <row r="368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5"/>
      <c r="W368" s="75"/>
      <c r="X368" s="73"/>
      <c r="Y368" s="76"/>
      <c r="Z368" s="76"/>
      <c r="AA368" s="76"/>
      <c r="AB368" s="73"/>
      <c r="AC368" s="73"/>
      <c r="AD368" s="80"/>
      <c r="AE368" s="81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</row>
    <row r="369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5"/>
      <c r="W369" s="75"/>
      <c r="X369" s="73"/>
      <c r="Y369" s="76"/>
      <c r="Z369" s="76"/>
      <c r="AA369" s="76"/>
      <c r="AB369" s="73"/>
      <c r="AC369" s="73"/>
      <c r="AD369" s="80"/>
      <c r="AE369" s="81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</row>
    <row r="370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5"/>
      <c r="W370" s="75"/>
      <c r="X370" s="73"/>
      <c r="Y370" s="76"/>
      <c r="Z370" s="76"/>
      <c r="AA370" s="76"/>
      <c r="AB370" s="73"/>
      <c r="AC370" s="73"/>
      <c r="AD370" s="80"/>
      <c r="AE370" s="81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</row>
    <row r="37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5"/>
      <c r="W371" s="75"/>
      <c r="X371" s="73"/>
      <c r="Y371" s="76"/>
      <c r="Z371" s="76"/>
      <c r="AA371" s="76"/>
      <c r="AB371" s="73"/>
      <c r="AC371" s="73"/>
      <c r="AD371" s="80"/>
      <c r="AE371" s="81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</row>
    <row r="37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5"/>
      <c r="W372" s="75"/>
      <c r="X372" s="73"/>
      <c r="Y372" s="76"/>
      <c r="Z372" s="76"/>
      <c r="AA372" s="76"/>
      <c r="AB372" s="73"/>
      <c r="AC372" s="73"/>
      <c r="AD372" s="80"/>
      <c r="AE372" s="81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</row>
    <row r="37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5"/>
      <c r="W373" s="75"/>
      <c r="X373" s="73"/>
      <c r="Y373" s="76"/>
      <c r="Z373" s="76"/>
      <c r="AA373" s="76"/>
      <c r="AB373" s="73"/>
      <c r="AC373" s="73"/>
      <c r="AD373" s="80"/>
      <c r="AE373" s="81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</row>
    <row r="374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5"/>
      <c r="W374" s="75"/>
      <c r="X374" s="73"/>
      <c r="Y374" s="76"/>
      <c r="Z374" s="76"/>
      <c r="AA374" s="76"/>
      <c r="AB374" s="73"/>
      <c r="AC374" s="73"/>
      <c r="AD374" s="80"/>
      <c r="AE374" s="81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</row>
    <row r="37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5"/>
      <c r="W375" s="75"/>
      <c r="X375" s="73"/>
      <c r="Y375" s="76"/>
      <c r="Z375" s="76"/>
      <c r="AA375" s="76"/>
      <c r="AB375" s="73"/>
      <c r="AC375" s="73"/>
      <c r="AD375" s="80"/>
      <c r="AE375" s="81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</row>
    <row r="376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5"/>
      <c r="W376" s="75"/>
      <c r="X376" s="73"/>
      <c r="Y376" s="76"/>
      <c r="Z376" s="76"/>
      <c r="AA376" s="76"/>
      <c r="AB376" s="73"/>
      <c r="AC376" s="73"/>
      <c r="AD376" s="80"/>
      <c r="AE376" s="81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</row>
    <row r="377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5"/>
      <c r="W377" s="75"/>
      <c r="X377" s="73"/>
      <c r="Y377" s="76"/>
      <c r="Z377" s="76"/>
      <c r="AA377" s="76"/>
      <c r="AB377" s="73"/>
      <c r="AC377" s="73"/>
      <c r="AD377" s="80"/>
      <c r="AE377" s="81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</row>
    <row r="378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5"/>
      <c r="W378" s="75"/>
      <c r="X378" s="73"/>
      <c r="Y378" s="76"/>
      <c r="Z378" s="76"/>
      <c r="AA378" s="76"/>
      <c r="AB378" s="73"/>
      <c r="AC378" s="73"/>
      <c r="AD378" s="80"/>
      <c r="AE378" s="81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</row>
    <row r="379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5"/>
      <c r="W379" s="75"/>
      <c r="X379" s="73"/>
      <c r="Y379" s="76"/>
      <c r="Z379" s="76"/>
      <c r="AA379" s="76"/>
      <c r="AB379" s="73"/>
      <c r="AC379" s="73"/>
      <c r="AD379" s="80"/>
      <c r="AE379" s="81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</row>
    <row r="380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5"/>
      <c r="W380" s="75"/>
      <c r="X380" s="73"/>
      <c r="Y380" s="76"/>
      <c r="Z380" s="76"/>
      <c r="AA380" s="76"/>
      <c r="AB380" s="73"/>
      <c r="AC380" s="73"/>
      <c r="AD380" s="80"/>
      <c r="AE380" s="81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</row>
    <row r="38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5"/>
      <c r="W381" s="75"/>
      <c r="X381" s="73"/>
      <c r="Y381" s="76"/>
      <c r="Z381" s="76"/>
      <c r="AA381" s="76"/>
      <c r="AB381" s="73"/>
      <c r="AC381" s="73"/>
      <c r="AD381" s="80"/>
      <c r="AE381" s="81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</row>
    <row r="38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5"/>
      <c r="W382" s="75"/>
      <c r="X382" s="73"/>
      <c r="Y382" s="76"/>
      <c r="Z382" s="76"/>
      <c r="AA382" s="76"/>
      <c r="AB382" s="73"/>
      <c r="AC382" s="73"/>
      <c r="AD382" s="80"/>
      <c r="AE382" s="81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</row>
    <row r="38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5"/>
      <c r="W383" s="75"/>
      <c r="X383" s="73"/>
      <c r="Y383" s="76"/>
      <c r="Z383" s="76"/>
      <c r="AA383" s="76"/>
      <c r="AB383" s="73"/>
      <c r="AC383" s="73"/>
      <c r="AD383" s="80"/>
      <c r="AE383" s="81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</row>
    <row r="384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5"/>
      <c r="W384" s="75"/>
      <c r="X384" s="73"/>
      <c r="Y384" s="76"/>
      <c r="Z384" s="76"/>
      <c r="AA384" s="76"/>
      <c r="AB384" s="73"/>
      <c r="AC384" s="73"/>
      <c r="AD384" s="80"/>
      <c r="AE384" s="81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</row>
    <row r="38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5"/>
      <c r="W385" s="75"/>
      <c r="X385" s="73"/>
      <c r="Y385" s="76"/>
      <c r="Z385" s="76"/>
      <c r="AA385" s="76"/>
      <c r="AB385" s="73"/>
      <c r="AC385" s="73"/>
      <c r="AD385" s="80"/>
      <c r="AE385" s="81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</row>
    <row r="386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5"/>
      <c r="W386" s="75"/>
      <c r="X386" s="73"/>
      <c r="Y386" s="76"/>
      <c r="Z386" s="76"/>
      <c r="AA386" s="76"/>
      <c r="AB386" s="73"/>
      <c r="AC386" s="73"/>
      <c r="AD386" s="80"/>
      <c r="AE386" s="81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</row>
    <row r="387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5"/>
      <c r="W387" s="75"/>
      <c r="X387" s="73"/>
      <c r="Y387" s="76"/>
      <c r="Z387" s="76"/>
      <c r="AA387" s="76"/>
      <c r="AB387" s="73"/>
      <c r="AC387" s="73"/>
      <c r="AD387" s="80"/>
      <c r="AE387" s="81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</row>
    <row r="388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5"/>
      <c r="W388" s="75"/>
      <c r="X388" s="73"/>
      <c r="Y388" s="76"/>
      <c r="Z388" s="76"/>
      <c r="AA388" s="76"/>
      <c r="AB388" s="73"/>
      <c r="AC388" s="73"/>
      <c r="AD388" s="80"/>
      <c r="AE388" s="81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</row>
    <row r="389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5"/>
      <c r="W389" s="75"/>
      <c r="X389" s="73"/>
      <c r="Y389" s="76"/>
      <c r="Z389" s="76"/>
      <c r="AA389" s="76"/>
      <c r="AB389" s="73"/>
      <c r="AC389" s="73"/>
      <c r="AD389" s="80"/>
      <c r="AE389" s="81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</row>
    <row r="390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5"/>
      <c r="W390" s="75"/>
      <c r="X390" s="73"/>
      <c r="Y390" s="76"/>
      <c r="Z390" s="76"/>
      <c r="AA390" s="76"/>
      <c r="AB390" s="73"/>
      <c r="AC390" s="73"/>
      <c r="AD390" s="80"/>
      <c r="AE390" s="81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</row>
    <row r="39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5"/>
      <c r="W391" s="75"/>
      <c r="X391" s="73"/>
      <c r="Y391" s="76"/>
      <c r="Z391" s="76"/>
      <c r="AA391" s="76"/>
      <c r="AB391" s="73"/>
      <c r="AC391" s="73"/>
      <c r="AD391" s="80"/>
      <c r="AE391" s="81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</row>
    <row r="39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5"/>
      <c r="W392" s="75"/>
      <c r="X392" s="73"/>
      <c r="Y392" s="76"/>
      <c r="Z392" s="76"/>
      <c r="AA392" s="76"/>
      <c r="AB392" s="73"/>
      <c r="AC392" s="73"/>
      <c r="AD392" s="80"/>
      <c r="AE392" s="81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</row>
    <row r="39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5"/>
      <c r="W393" s="75"/>
      <c r="X393" s="73"/>
      <c r="Y393" s="76"/>
      <c r="Z393" s="76"/>
      <c r="AA393" s="76"/>
      <c r="AB393" s="73"/>
      <c r="AC393" s="73"/>
      <c r="AD393" s="80"/>
      <c r="AE393" s="81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</row>
    <row r="394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5"/>
      <c r="W394" s="75"/>
      <c r="X394" s="73"/>
      <c r="Y394" s="76"/>
      <c r="Z394" s="76"/>
      <c r="AA394" s="76"/>
      <c r="AB394" s="73"/>
      <c r="AC394" s="73"/>
      <c r="AD394" s="80"/>
      <c r="AE394" s="81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</row>
    <row r="39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5"/>
      <c r="W395" s="75"/>
      <c r="X395" s="73"/>
      <c r="Y395" s="76"/>
      <c r="Z395" s="76"/>
      <c r="AA395" s="76"/>
      <c r="AB395" s="73"/>
      <c r="AC395" s="73"/>
      <c r="AD395" s="80"/>
      <c r="AE395" s="81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</row>
    <row r="396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5"/>
      <c r="W396" s="75"/>
      <c r="X396" s="73"/>
      <c r="Y396" s="76"/>
      <c r="Z396" s="76"/>
      <c r="AA396" s="76"/>
      <c r="AB396" s="73"/>
      <c r="AC396" s="73"/>
      <c r="AD396" s="80"/>
      <c r="AE396" s="81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</row>
    <row r="397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5"/>
      <c r="W397" s="75"/>
      <c r="X397" s="73"/>
      <c r="Y397" s="76"/>
      <c r="Z397" s="76"/>
      <c r="AA397" s="76"/>
      <c r="AB397" s="73"/>
      <c r="AC397" s="73"/>
      <c r="AD397" s="80"/>
      <c r="AE397" s="81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</row>
    <row r="398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5"/>
      <c r="W398" s="75"/>
      <c r="X398" s="73"/>
      <c r="Y398" s="76"/>
      <c r="Z398" s="76"/>
      <c r="AA398" s="76"/>
      <c r="AB398" s="73"/>
      <c r="AC398" s="73"/>
      <c r="AD398" s="80"/>
      <c r="AE398" s="81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</row>
    <row r="399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5"/>
      <c r="W399" s="75"/>
      <c r="X399" s="73"/>
      <c r="Y399" s="76"/>
      <c r="Z399" s="76"/>
      <c r="AA399" s="76"/>
      <c r="AB399" s="73"/>
      <c r="AC399" s="73"/>
      <c r="AD399" s="80"/>
      <c r="AE399" s="81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</row>
    <row r="400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5"/>
      <c r="W400" s="75"/>
      <c r="X400" s="73"/>
      <c r="Y400" s="76"/>
      <c r="Z400" s="76"/>
      <c r="AA400" s="76"/>
      <c r="AB400" s="73"/>
      <c r="AC400" s="73"/>
      <c r="AD400" s="80"/>
      <c r="AE400" s="81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</row>
    <row r="40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5"/>
      <c r="W401" s="75"/>
      <c r="X401" s="73"/>
      <c r="Y401" s="76"/>
      <c r="Z401" s="76"/>
      <c r="AA401" s="76"/>
      <c r="AB401" s="73"/>
      <c r="AC401" s="73"/>
      <c r="AD401" s="80"/>
      <c r="AE401" s="81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</row>
    <row r="40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5"/>
      <c r="W402" s="75"/>
      <c r="X402" s="73"/>
      <c r="Y402" s="76"/>
      <c r="Z402" s="76"/>
      <c r="AA402" s="76"/>
      <c r="AB402" s="73"/>
      <c r="AC402" s="73"/>
      <c r="AD402" s="80"/>
      <c r="AE402" s="81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</row>
    <row r="40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5"/>
      <c r="W403" s="75"/>
      <c r="X403" s="73"/>
      <c r="Y403" s="76"/>
      <c r="Z403" s="76"/>
      <c r="AA403" s="76"/>
      <c r="AB403" s="73"/>
      <c r="AC403" s="73"/>
      <c r="AD403" s="80"/>
      <c r="AE403" s="81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</row>
    <row r="404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5"/>
      <c r="W404" s="75"/>
      <c r="X404" s="73"/>
      <c r="Y404" s="76"/>
      <c r="Z404" s="76"/>
      <c r="AA404" s="76"/>
      <c r="AB404" s="73"/>
      <c r="AC404" s="73"/>
      <c r="AD404" s="80"/>
      <c r="AE404" s="81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</row>
    <row r="40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5"/>
      <c r="W405" s="75"/>
      <c r="X405" s="73"/>
      <c r="Y405" s="76"/>
      <c r="Z405" s="76"/>
      <c r="AA405" s="76"/>
      <c r="AB405" s="73"/>
      <c r="AC405" s="73"/>
      <c r="AD405" s="80"/>
      <c r="AE405" s="81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</row>
    <row r="406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5"/>
      <c r="W406" s="75"/>
      <c r="X406" s="73"/>
      <c r="Y406" s="76"/>
      <c r="Z406" s="76"/>
      <c r="AA406" s="76"/>
      <c r="AB406" s="73"/>
      <c r="AC406" s="73"/>
      <c r="AD406" s="80"/>
      <c r="AE406" s="81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</row>
    <row r="407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5"/>
      <c r="W407" s="75"/>
      <c r="X407" s="73"/>
      <c r="Y407" s="76"/>
      <c r="Z407" s="76"/>
      <c r="AA407" s="76"/>
      <c r="AB407" s="73"/>
      <c r="AC407" s="73"/>
      <c r="AD407" s="80"/>
      <c r="AE407" s="81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</row>
    <row r="408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5"/>
      <c r="W408" s="75"/>
      <c r="X408" s="73"/>
      <c r="Y408" s="76"/>
      <c r="Z408" s="76"/>
      <c r="AA408" s="76"/>
      <c r="AB408" s="73"/>
      <c r="AC408" s="73"/>
      <c r="AD408" s="80"/>
      <c r="AE408" s="81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</row>
    <row r="409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5"/>
      <c r="W409" s="75"/>
      <c r="X409" s="73"/>
      <c r="Y409" s="76"/>
      <c r="Z409" s="76"/>
      <c r="AA409" s="76"/>
      <c r="AB409" s="73"/>
      <c r="AC409" s="73"/>
      <c r="AD409" s="80"/>
      <c r="AE409" s="81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</row>
    <row r="410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5"/>
      <c r="W410" s="75"/>
      <c r="X410" s="73"/>
      <c r="Y410" s="76"/>
      <c r="Z410" s="76"/>
      <c r="AA410" s="76"/>
      <c r="AB410" s="73"/>
      <c r="AC410" s="73"/>
      <c r="AD410" s="80"/>
      <c r="AE410" s="81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</row>
    <row r="41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5"/>
      <c r="W411" s="75"/>
      <c r="X411" s="73"/>
      <c r="Y411" s="76"/>
      <c r="Z411" s="76"/>
      <c r="AA411" s="76"/>
      <c r="AB411" s="73"/>
      <c r="AC411" s="73"/>
      <c r="AD411" s="80"/>
      <c r="AE411" s="81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</row>
    <row r="41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5"/>
      <c r="W412" s="75"/>
      <c r="X412" s="73"/>
      <c r="Y412" s="76"/>
      <c r="Z412" s="76"/>
      <c r="AA412" s="76"/>
      <c r="AB412" s="73"/>
      <c r="AC412" s="73"/>
      <c r="AD412" s="80"/>
      <c r="AE412" s="81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</row>
    <row r="41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5"/>
      <c r="W413" s="75"/>
      <c r="X413" s="73"/>
      <c r="Y413" s="76"/>
      <c r="Z413" s="76"/>
      <c r="AA413" s="76"/>
      <c r="AB413" s="73"/>
      <c r="AC413" s="73"/>
      <c r="AD413" s="80"/>
      <c r="AE413" s="81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</row>
    <row r="414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5"/>
      <c r="W414" s="75"/>
      <c r="X414" s="73"/>
      <c r="Y414" s="76"/>
      <c r="Z414" s="76"/>
      <c r="AA414" s="76"/>
      <c r="AB414" s="73"/>
      <c r="AC414" s="73"/>
      <c r="AD414" s="80"/>
      <c r="AE414" s="81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</row>
    <row r="41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5"/>
      <c r="W415" s="75"/>
      <c r="X415" s="73"/>
      <c r="Y415" s="76"/>
      <c r="Z415" s="76"/>
      <c r="AA415" s="76"/>
      <c r="AB415" s="73"/>
      <c r="AC415" s="73"/>
      <c r="AD415" s="80"/>
      <c r="AE415" s="81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</row>
    <row r="416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5"/>
      <c r="W416" s="75"/>
      <c r="X416" s="73"/>
      <c r="Y416" s="76"/>
      <c r="Z416" s="76"/>
      <c r="AA416" s="76"/>
      <c r="AB416" s="73"/>
      <c r="AC416" s="73"/>
      <c r="AD416" s="80"/>
      <c r="AE416" s="81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</row>
    <row r="417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5"/>
      <c r="W417" s="75"/>
      <c r="X417" s="73"/>
      <c r="Y417" s="76"/>
      <c r="Z417" s="76"/>
      <c r="AA417" s="76"/>
      <c r="AB417" s="73"/>
      <c r="AC417" s="73"/>
      <c r="AD417" s="80"/>
      <c r="AE417" s="81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</row>
    <row r="418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5"/>
      <c r="W418" s="75"/>
      <c r="X418" s="73"/>
      <c r="Y418" s="76"/>
      <c r="Z418" s="76"/>
      <c r="AA418" s="76"/>
      <c r="AB418" s="73"/>
      <c r="AC418" s="73"/>
      <c r="AD418" s="80"/>
      <c r="AE418" s="81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</row>
    <row r="419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5"/>
      <c r="W419" s="75"/>
      <c r="X419" s="73"/>
      <c r="Y419" s="76"/>
      <c r="Z419" s="76"/>
      <c r="AA419" s="76"/>
      <c r="AB419" s="73"/>
      <c r="AC419" s="73"/>
      <c r="AD419" s="80"/>
      <c r="AE419" s="81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</row>
    <row r="420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5"/>
      <c r="W420" s="75"/>
      <c r="X420" s="73"/>
      <c r="Y420" s="76"/>
      <c r="Z420" s="76"/>
      <c r="AA420" s="76"/>
      <c r="AB420" s="73"/>
      <c r="AC420" s="73"/>
      <c r="AD420" s="80"/>
      <c r="AE420" s="81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</row>
    <row r="42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5"/>
      <c r="W421" s="75"/>
      <c r="X421" s="73"/>
      <c r="Y421" s="76"/>
      <c r="Z421" s="76"/>
      <c r="AA421" s="76"/>
      <c r="AB421" s="73"/>
      <c r="AC421" s="73"/>
      <c r="AD421" s="80"/>
      <c r="AE421" s="81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</row>
    <row r="42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5"/>
      <c r="W422" s="75"/>
      <c r="X422" s="73"/>
      <c r="Y422" s="76"/>
      <c r="Z422" s="76"/>
      <c r="AA422" s="76"/>
      <c r="AB422" s="73"/>
      <c r="AC422" s="73"/>
      <c r="AD422" s="80"/>
      <c r="AE422" s="81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</row>
    <row r="42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5"/>
      <c r="W423" s="75"/>
      <c r="X423" s="73"/>
      <c r="Y423" s="76"/>
      <c r="Z423" s="76"/>
      <c r="AA423" s="76"/>
      <c r="AB423" s="73"/>
      <c r="AC423" s="73"/>
      <c r="AD423" s="80"/>
      <c r="AE423" s="81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</row>
    <row r="424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5"/>
      <c r="W424" s="75"/>
      <c r="X424" s="73"/>
      <c r="Y424" s="76"/>
      <c r="Z424" s="76"/>
      <c r="AA424" s="76"/>
      <c r="AB424" s="73"/>
      <c r="AC424" s="73"/>
      <c r="AD424" s="80"/>
      <c r="AE424" s="81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</row>
    <row r="4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5"/>
      <c r="W425" s="75"/>
      <c r="X425" s="73"/>
      <c r="Y425" s="76"/>
      <c r="Z425" s="76"/>
      <c r="AA425" s="76"/>
      <c r="AB425" s="73"/>
      <c r="AC425" s="73"/>
      <c r="AD425" s="80"/>
      <c r="AE425" s="81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</row>
    <row r="426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5"/>
      <c r="W426" s="75"/>
      <c r="X426" s="73"/>
      <c r="Y426" s="76"/>
      <c r="Z426" s="76"/>
      <c r="AA426" s="76"/>
      <c r="AB426" s="73"/>
      <c r="AC426" s="73"/>
      <c r="AD426" s="80"/>
      <c r="AE426" s="81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</row>
    <row r="427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5"/>
      <c r="W427" s="75"/>
      <c r="X427" s="73"/>
      <c r="Y427" s="76"/>
      <c r="Z427" s="76"/>
      <c r="AA427" s="76"/>
      <c r="AB427" s="73"/>
      <c r="AC427" s="73"/>
      <c r="AD427" s="80"/>
      <c r="AE427" s="81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</row>
    <row r="428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5"/>
      <c r="W428" s="75"/>
      <c r="X428" s="73"/>
      <c r="Y428" s="76"/>
      <c r="Z428" s="76"/>
      <c r="AA428" s="76"/>
      <c r="AB428" s="73"/>
      <c r="AC428" s="73"/>
      <c r="AD428" s="80"/>
      <c r="AE428" s="81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</row>
    <row r="429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5"/>
      <c r="W429" s="75"/>
      <c r="X429" s="73"/>
      <c r="Y429" s="76"/>
      <c r="Z429" s="76"/>
      <c r="AA429" s="76"/>
      <c r="AB429" s="73"/>
      <c r="AC429" s="73"/>
      <c r="AD429" s="80"/>
      <c r="AE429" s="81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</row>
    <row r="430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5"/>
      <c r="W430" s="75"/>
      <c r="X430" s="73"/>
      <c r="Y430" s="76"/>
      <c r="Z430" s="76"/>
      <c r="AA430" s="76"/>
      <c r="AB430" s="73"/>
      <c r="AC430" s="73"/>
      <c r="AD430" s="80"/>
      <c r="AE430" s="81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</row>
    <row r="43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5"/>
      <c r="W431" s="75"/>
      <c r="X431" s="73"/>
      <c r="Y431" s="76"/>
      <c r="Z431" s="76"/>
      <c r="AA431" s="76"/>
      <c r="AB431" s="73"/>
      <c r="AC431" s="73"/>
      <c r="AD431" s="80"/>
      <c r="AE431" s="81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</row>
    <row r="43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5"/>
      <c r="W432" s="75"/>
      <c r="X432" s="73"/>
      <c r="Y432" s="76"/>
      <c r="Z432" s="76"/>
      <c r="AA432" s="76"/>
      <c r="AB432" s="73"/>
      <c r="AC432" s="73"/>
      <c r="AD432" s="80"/>
      <c r="AE432" s="81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</row>
    <row r="43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5"/>
      <c r="W433" s="75"/>
      <c r="X433" s="73"/>
      <c r="Y433" s="76"/>
      <c r="Z433" s="76"/>
      <c r="AA433" s="76"/>
      <c r="AB433" s="73"/>
      <c r="AC433" s="73"/>
      <c r="AD433" s="80"/>
      <c r="AE433" s="81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</row>
    <row r="434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5"/>
      <c r="W434" s="75"/>
      <c r="X434" s="73"/>
      <c r="Y434" s="76"/>
      <c r="Z434" s="76"/>
      <c r="AA434" s="76"/>
      <c r="AB434" s="73"/>
      <c r="AC434" s="73"/>
      <c r="AD434" s="80"/>
      <c r="AE434" s="81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</row>
    <row r="43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5"/>
      <c r="W435" s="75"/>
      <c r="X435" s="73"/>
      <c r="Y435" s="76"/>
      <c r="Z435" s="76"/>
      <c r="AA435" s="76"/>
      <c r="AB435" s="73"/>
      <c r="AC435" s="73"/>
      <c r="AD435" s="80"/>
      <c r="AE435" s="81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</row>
    <row r="436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5"/>
      <c r="W436" s="75"/>
      <c r="X436" s="73"/>
      <c r="Y436" s="76"/>
      <c r="Z436" s="76"/>
      <c r="AA436" s="76"/>
      <c r="AB436" s="73"/>
      <c r="AC436" s="73"/>
      <c r="AD436" s="80"/>
      <c r="AE436" s="81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</row>
    <row r="437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5"/>
      <c r="W437" s="75"/>
      <c r="X437" s="73"/>
      <c r="Y437" s="76"/>
      <c r="Z437" s="76"/>
      <c r="AA437" s="76"/>
      <c r="AB437" s="73"/>
      <c r="AC437" s="73"/>
      <c r="AD437" s="80"/>
      <c r="AE437" s="81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</row>
    <row r="438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5"/>
      <c r="W438" s="75"/>
      <c r="X438" s="73"/>
      <c r="Y438" s="76"/>
      <c r="Z438" s="76"/>
      <c r="AA438" s="76"/>
      <c r="AB438" s="73"/>
      <c r="AC438" s="73"/>
      <c r="AD438" s="80"/>
      <c r="AE438" s="81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</row>
    <row r="439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5"/>
      <c r="W439" s="75"/>
      <c r="X439" s="73"/>
      <c r="Y439" s="76"/>
      <c r="Z439" s="76"/>
      <c r="AA439" s="76"/>
      <c r="AB439" s="73"/>
      <c r="AC439" s="73"/>
      <c r="AD439" s="80"/>
      <c r="AE439" s="81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</row>
    <row r="440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5"/>
      <c r="W440" s="75"/>
      <c r="X440" s="73"/>
      <c r="Y440" s="76"/>
      <c r="Z440" s="76"/>
      <c r="AA440" s="76"/>
      <c r="AB440" s="73"/>
      <c r="AC440" s="73"/>
      <c r="AD440" s="80"/>
      <c r="AE440" s="81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</row>
    <row r="44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5"/>
      <c r="W441" s="75"/>
      <c r="X441" s="73"/>
      <c r="Y441" s="76"/>
      <c r="Z441" s="76"/>
      <c r="AA441" s="76"/>
      <c r="AB441" s="73"/>
      <c r="AC441" s="73"/>
      <c r="AD441" s="80"/>
      <c r="AE441" s="81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</row>
    <row r="44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5"/>
      <c r="W442" s="75"/>
      <c r="X442" s="73"/>
      <c r="Y442" s="76"/>
      <c r="Z442" s="76"/>
      <c r="AA442" s="76"/>
      <c r="AB442" s="73"/>
      <c r="AC442" s="73"/>
      <c r="AD442" s="80"/>
      <c r="AE442" s="81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</row>
    <row r="44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5"/>
      <c r="W443" s="75"/>
      <c r="X443" s="73"/>
      <c r="Y443" s="76"/>
      <c r="Z443" s="76"/>
      <c r="AA443" s="76"/>
      <c r="AB443" s="73"/>
      <c r="AC443" s="73"/>
      <c r="AD443" s="80"/>
      <c r="AE443" s="81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</row>
    <row r="444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5"/>
      <c r="W444" s="75"/>
      <c r="X444" s="73"/>
      <c r="Y444" s="76"/>
      <c r="Z444" s="76"/>
      <c r="AA444" s="76"/>
      <c r="AB444" s="73"/>
      <c r="AC444" s="73"/>
      <c r="AD444" s="80"/>
      <c r="AE444" s="81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</row>
    <row r="44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5"/>
      <c r="W445" s="75"/>
      <c r="X445" s="73"/>
      <c r="Y445" s="76"/>
      <c r="Z445" s="76"/>
      <c r="AA445" s="76"/>
      <c r="AB445" s="73"/>
      <c r="AC445" s="73"/>
      <c r="AD445" s="80"/>
      <c r="AE445" s="81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</row>
    <row r="446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5"/>
      <c r="W446" s="75"/>
      <c r="X446" s="73"/>
      <c r="Y446" s="76"/>
      <c r="Z446" s="76"/>
      <c r="AA446" s="76"/>
      <c r="AB446" s="73"/>
      <c r="AC446" s="73"/>
      <c r="AD446" s="80"/>
      <c r="AE446" s="81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</row>
    <row r="447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5"/>
      <c r="W447" s="75"/>
      <c r="X447" s="73"/>
      <c r="Y447" s="76"/>
      <c r="Z447" s="76"/>
      <c r="AA447" s="76"/>
      <c r="AB447" s="73"/>
      <c r="AC447" s="73"/>
      <c r="AD447" s="80"/>
      <c r="AE447" s="81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</row>
    <row r="448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5"/>
      <c r="W448" s="75"/>
      <c r="X448" s="73"/>
      <c r="Y448" s="76"/>
      <c r="Z448" s="76"/>
      <c r="AA448" s="76"/>
      <c r="AB448" s="73"/>
      <c r="AC448" s="73"/>
      <c r="AD448" s="80"/>
      <c r="AE448" s="81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</row>
    <row r="449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5"/>
      <c r="W449" s="75"/>
      <c r="X449" s="73"/>
      <c r="Y449" s="76"/>
      <c r="Z449" s="76"/>
      <c r="AA449" s="76"/>
      <c r="AB449" s="73"/>
      <c r="AC449" s="73"/>
      <c r="AD449" s="80"/>
      <c r="AE449" s="81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</row>
    <row r="450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5"/>
      <c r="W450" s="75"/>
      <c r="X450" s="73"/>
      <c r="Y450" s="76"/>
      <c r="Z450" s="76"/>
      <c r="AA450" s="76"/>
      <c r="AB450" s="73"/>
      <c r="AC450" s="73"/>
      <c r="AD450" s="80"/>
      <c r="AE450" s="81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</row>
    <row r="45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5"/>
      <c r="W451" s="75"/>
      <c r="X451" s="73"/>
      <c r="Y451" s="76"/>
      <c r="Z451" s="76"/>
      <c r="AA451" s="76"/>
      <c r="AB451" s="73"/>
      <c r="AC451" s="73"/>
      <c r="AD451" s="80"/>
      <c r="AE451" s="81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</row>
    <row r="45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5"/>
      <c r="W452" s="75"/>
      <c r="X452" s="73"/>
      <c r="Y452" s="76"/>
      <c r="Z452" s="76"/>
      <c r="AA452" s="76"/>
      <c r="AB452" s="73"/>
      <c r="AC452" s="73"/>
      <c r="AD452" s="80"/>
      <c r="AE452" s="81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</row>
    <row r="45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5"/>
      <c r="W453" s="75"/>
      <c r="X453" s="73"/>
      <c r="Y453" s="76"/>
      <c r="Z453" s="76"/>
      <c r="AA453" s="76"/>
      <c r="AB453" s="73"/>
      <c r="AC453" s="73"/>
      <c r="AD453" s="80"/>
      <c r="AE453" s="81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</row>
    <row r="454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5"/>
      <c r="W454" s="75"/>
      <c r="X454" s="73"/>
      <c r="Y454" s="76"/>
      <c r="Z454" s="76"/>
      <c r="AA454" s="76"/>
      <c r="AB454" s="73"/>
      <c r="AC454" s="73"/>
      <c r="AD454" s="80"/>
      <c r="AE454" s="81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</row>
    <row r="45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5"/>
      <c r="W455" s="75"/>
      <c r="X455" s="73"/>
      <c r="Y455" s="76"/>
      <c r="Z455" s="76"/>
      <c r="AA455" s="76"/>
      <c r="AB455" s="73"/>
      <c r="AC455" s="73"/>
      <c r="AD455" s="80"/>
      <c r="AE455" s="81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</row>
    <row r="456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5"/>
      <c r="W456" s="75"/>
      <c r="X456" s="73"/>
      <c r="Y456" s="76"/>
      <c r="Z456" s="76"/>
      <c r="AA456" s="76"/>
      <c r="AB456" s="73"/>
      <c r="AC456" s="73"/>
      <c r="AD456" s="80"/>
      <c r="AE456" s="81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</row>
    <row r="457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5"/>
      <c r="W457" s="75"/>
      <c r="X457" s="73"/>
      <c r="Y457" s="76"/>
      <c r="Z457" s="76"/>
      <c r="AA457" s="76"/>
      <c r="AB457" s="73"/>
      <c r="AC457" s="73"/>
      <c r="AD457" s="80"/>
      <c r="AE457" s="81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</row>
    <row r="458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5"/>
      <c r="W458" s="75"/>
      <c r="X458" s="73"/>
      <c r="Y458" s="76"/>
      <c r="Z458" s="76"/>
      <c r="AA458" s="76"/>
      <c r="AB458" s="73"/>
      <c r="AC458" s="73"/>
      <c r="AD458" s="80"/>
      <c r="AE458" s="81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</row>
    <row r="459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5"/>
      <c r="W459" s="75"/>
      <c r="X459" s="73"/>
      <c r="Y459" s="76"/>
      <c r="Z459" s="76"/>
      <c r="AA459" s="76"/>
      <c r="AB459" s="73"/>
      <c r="AC459" s="73"/>
      <c r="AD459" s="80"/>
      <c r="AE459" s="81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</row>
    <row r="460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5"/>
      <c r="W460" s="75"/>
      <c r="X460" s="73"/>
      <c r="Y460" s="76"/>
      <c r="Z460" s="76"/>
      <c r="AA460" s="76"/>
      <c r="AB460" s="73"/>
      <c r="AC460" s="73"/>
      <c r="AD460" s="80"/>
      <c r="AE460" s="81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</row>
    <row r="46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5"/>
      <c r="W461" s="75"/>
      <c r="X461" s="73"/>
      <c r="Y461" s="76"/>
      <c r="Z461" s="76"/>
      <c r="AA461" s="76"/>
      <c r="AB461" s="73"/>
      <c r="AC461" s="73"/>
      <c r="AD461" s="80"/>
      <c r="AE461" s="81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</row>
    <row r="46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5"/>
      <c r="W462" s="75"/>
      <c r="X462" s="73"/>
      <c r="Y462" s="76"/>
      <c r="Z462" s="76"/>
      <c r="AA462" s="76"/>
      <c r="AB462" s="73"/>
      <c r="AC462" s="73"/>
      <c r="AD462" s="80"/>
      <c r="AE462" s="81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</row>
    <row r="46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5"/>
      <c r="W463" s="75"/>
      <c r="X463" s="73"/>
      <c r="Y463" s="76"/>
      <c r="Z463" s="76"/>
      <c r="AA463" s="76"/>
      <c r="AB463" s="73"/>
      <c r="AC463" s="73"/>
      <c r="AD463" s="80"/>
      <c r="AE463" s="81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</row>
    <row r="464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5"/>
      <c r="W464" s="75"/>
      <c r="X464" s="73"/>
      <c r="Y464" s="76"/>
      <c r="Z464" s="76"/>
      <c r="AA464" s="76"/>
      <c r="AB464" s="73"/>
      <c r="AC464" s="73"/>
      <c r="AD464" s="80"/>
      <c r="AE464" s="81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</row>
    <row r="46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5"/>
      <c r="W465" s="75"/>
      <c r="X465" s="73"/>
      <c r="Y465" s="76"/>
      <c r="Z465" s="76"/>
      <c r="AA465" s="76"/>
      <c r="AB465" s="73"/>
      <c r="AC465" s="73"/>
      <c r="AD465" s="80"/>
      <c r="AE465" s="81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</row>
    <row r="466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5"/>
      <c r="W466" s="75"/>
      <c r="X466" s="73"/>
      <c r="Y466" s="76"/>
      <c r="Z466" s="76"/>
      <c r="AA466" s="76"/>
      <c r="AB466" s="73"/>
      <c r="AC466" s="73"/>
      <c r="AD466" s="80"/>
      <c r="AE466" s="81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</row>
    <row r="467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5"/>
      <c r="W467" s="75"/>
      <c r="X467" s="73"/>
      <c r="Y467" s="76"/>
      <c r="Z467" s="76"/>
      <c r="AA467" s="76"/>
      <c r="AB467" s="73"/>
      <c r="AC467" s="73"/>
      <c r="AD467" s="80"/>
      <c r="AE467" s="81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</row>
    <row r="468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5"/>
      <c r="W468" s="75"/>
      <c r="X468" s="73"/>
      <c r="Y468" s="76"/>
      <c r="Z468" s="76"/>
      <c r="AA468" s="76"/>
      <c r="AB468" s="73"/>
      <c r="AC468" s="73"/>
      <c r="AD468" s="80"/>
      <c r="AE468" s="81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</row>
    <row r="469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5"/>
      <c r="W469" s="75"/>
      <c r="X469" s="73"/>
      <c r="Y469" s="76"/>
      <c r="Z469" s="76"/>
      <c r="AA469" s="76"/>
      <c r="AB469" s="73"/>
      <c r="AC469" s="73"/>
      <c r="AD469" s="80"/>
      <c r="AE469" s="81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</row>
    <row r="470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5"/>
      <c r="W470" s="75"/>
      <c r="X470" s="73"/>
      <c r="Y470" s="76"/>
      <c r="Z470" s="76"/>
      <c r="AA470" s="76"/>
      <c r="AB470" s="73"/>
      <c r="AC470" s="73"/>
      <c r="AD470" s="80"/>
      <c r="AE470" s="81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</row>
    <row r="47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5"/>
      <c r="W471" s="75"/>
      <c r="X471" s="73"/>
      <c r="Y471" s="76"/>
      <c r="Z471" s="76"/>
      <c r="AA471" s="76"/>
      <c r="AB471" s="73"/>
      <c r="AC471" s="73"/>
      <c r="AD471" s="80"/>
      <c r="AE471" s="81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</row>
    <row r="47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5"/>
      <c r="W472" s="75"/>
      <c r="X472" s="73"/>
      <c r="Y472" s="76"/>
      <c r="Z472" s="76"/>
      <c r="AA472" s="76"/>
      <c r="AB472" s="73"/>
      <c r="AC472" s="73"/>
      <c r="AD472" s="80"/>
      <c r="AE472" s="81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</row>
    <row r="47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5"/>
      <c r="W473" s="75"/>
      <c r="X473" s="73"/>
      <c r="Y473" s="76"/>
      <c r="Z473" s="76"/>
      <c r="AA473" s="76"/>
      <c r="AB473" s="73"/>
      <c r="AC473" s="73"/>
      <c r="AD473" s="80"/>
      <c r="AE473" s="81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</row>
    <row r="474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5"/>
      <c r="W474" s="75"/>
      <c r="X474" s="73"/>
      <c r="Y474" s="76"/>
      <c r="Z474" s="76"/>
      <c r="AA474" s="76"/>
      <c r="AB474" s="73"/>
      <c r="AC474" s="73"/>
      <c r="AD474" s="80"/>
      <c r="AE474" s="81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</row>
    <row r="47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5"/>
      <c r="W475" s="75"/>
      <c r="X475" s="73"/>
      <c r="Y475" s="76"/>
      <c r="Z475" s="76"/>
      <c r="AA475" s="76"/>
      <c r="AB475" s="73"/>
      <c r="AC475" s="73"/>
      <c r="AD475" s="80"/>
      <c r="AE475" s="81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</row>
    <row r="476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5"/>
      <c r="W476" s="75"/>
      <c r="X476" s="73"/>
      <c r="Y476" s="76"/>
      <c r="Z476" s="76"/>
      <c r="AA476" s="76"/>
      <c r="AB476" s="73"/>
      <c r="AC476" s="73"/>
      <c r="AD476" s="80"/>
      <c r="AE476" s="81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</row>
    <row r="477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5"/>
      <c r="W477" s="75"/>
      <c r="X477" s="73"/>
      <c r="Y477" s="76"/>
      <c r="Z477" s="76"/>
      <c r="AA477" s="76"/>
      <c r="AB477" s="73"/>
      <c r="AC477" s="73"/>
      <c r="AD477" s="80"/>
      <c r="AE477" s="81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</row>
    <row r="478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5"/>
      <c r="W478" s="75"/>
      <c r="X478" s="73"/>
      <c r="Y478" s="76"/>
      <c r="Z478" s="76"/>
      <c r="AA478" s="76"/>
      <c r="AB478" s="73"/>
      <c r="AC478" s="73"/>
      <c r="AD478" s="80"/>
      <c r="AE478" s="81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</row>
    <row r="479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5"/>
      <c r="W479" s="75"/>
      <c r="X479" s="73"/>
      <c r="Y479" s="76"/>
      <c r="Z479" s="76"/>
      <c r="AA479" s="76"/>
      <c r="AB479" s="73"/>
      <c r="AC479" s="73"/>
      <c r="AD479" s="80"/>
      <c r="AE479" s="81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</row>
    <row r="480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5"/>
      <c r="W480" s="75"/>
      <c r="X480" s="73"/>
      <c r="Y480" s="76"/>
      <c r="Z480" s="76"/>
      <c r="AA480" s="76"/>
      <c r="AB480" s="73"/>
      <c r="AC480" s="73"/>
      <c r="AD480" s="80"/>
      <c r="AE480" s="81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</row>
    <row r="48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5"/>
      <c r="W481" s="75"/>
      <c r="X481" s="73"/>
      <c r="Y481" s="76"/>
      <c r="Z481" s="76"/>
      <c r="AA481" s="76"/>
      <c r="AB481" s="73"/>
      <c r="AC481" s="73"/>
      <c r="AD481" s="80"/>
      <c r="AE481" s="81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</row>
    <row r="48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5"/>
      <c r="W482" s="75"/>
      <c r="X482" s="73"/>
      <c r="Y482" s="76"/>
      <c r="Z482" s="76"/>
      <c r="AA482" s="76"/>
      <c r="AB482" s="73"/>
      <c r="AC482" s="73"/>
      <c r="AD482" s="80"/>
      <c r="AE482" s="81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</row>
    <row r="48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5"/>
      <c r="W483" s="75"/>
      <c r="X483" s="73"/>
      <c r="Y483" s="76"/>
      <c r="Z483" s="76"/>
      <c r="AA483" s="76"/>
      <c r="AB483" s="73"/>
      <c r="AC483" s="73"/>
      <c r="AD483" s="80"/>
      <c r="AE483" s="81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</row>
    <row r="484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5"/>
      <c r="W484" s="75"/>
      <c r="X484" s="73"/>
      <c r="Y484" s="76"/>
      <c r="Z484" s="76"/>
      <c r="AA484" s="76"/>
      <c r="AB484" s="73"/>
      <c r="AC484" s="73"/>
      <c r="AD484" s="80"/>
      <c r="AE484" s="81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</row>
    <row r="48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5"/>
      <c r="W485" s="75"/>
      <c r="X485" s="73"/>
      <c r="Y485" s="76"/>
      <c r="Z485" s="76"/>
      <c r="AA485" s="76"/>
      <c r="AB485" s="73"/>
      <c r="AC485" s="73"/>
      <c r="AD485" s="80"/>
      <c r="AE485" s="81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</row>
    <row r="486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5"/>
      <c r="W486" s="75"/>
      <c r="X486" s="73"/>
      <c r="Y486" s="76"/>
      <c r="Z486" s="76"/>
      <c r="AA486" s="76"/>
      <c r="AB486" s="73"/>
      <c r="AC486" s="73"/>
      <c r="AD486" s="80"/>
      <c r="AE486" s="81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</row>
    <row r="487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5"/>
      <c r="W487" s="75"/>
      <c r="X487" s="73"/>
      <c r="Y487" s="76"/>
      <c r="Z487" s="76"/>
      <c r="AA487" s="76"/>
      <c r="AB487" s="73"/>
      <c r="AC487" s="73"/>
      <c r="AD487" s="80"/>
      <c r="AE487" s="81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</row>
    <row r="488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5"/>
      <c r="W488" s="75"/>
      <c r="X488" s="73"/>
      <c r="Y488" s="76"/>
      <c r="Z488" s="76"/>
      <c r="AA488" s="76"/>
      <c r="AB488" s="73"/>
      <c r="AC488" s="73"/>
      <c r="AD488" s="80"/>
      <c r="AE488" s="81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</row>
    <row r="489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5"/>
      <c r="W489" s="75"/>
      <c r="X489" s="73"/>
      <c r="Y489" s="76"/>
      <c r="Z489" s="76"/>
      <c r="AA489" s="76"/>
      <c r="AB489" s="73"/>
      <c r="AC489" s="73"/>
      <c r="AD489" s="80"/>
      <c r="AE489" s="81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</row>
    <row r="490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5"/>
      <c r="W490" s="75"/>
      <c r="X490" s="73"/>
      <c r="Y490" s="76"/>
      <c r="Z490" s="76"/>
      <c r="AA490" s="76"/>
      <c r="AB490" s="73"/>
      <c r="AC490" s="73"/>
      <c r="AD490" s="80"/>
      <c r="AE490" s="81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</row>
    <row r="49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5"/>
      <c r="W491" s="75"/>
      <c r="X491" s="73"/>
      <c r="Y491" s="76"/>
      <c r="Z491" s="76"/>
      <c r="AA491" s="76"/>
      <c r="AB491" s="73"/>
      <c r="AC491" s="73"/>
      <c r="AD491" s="80"/>
      <c r="AE491" s="81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</row>
    <row r="49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5"/>
      <c r="W492" s="75"/>
      <c r="X492" s="73"/>
      <c r="Y492" s="76"/>
      <c r="Z492" s="76"/>
      <c r="AA492" s="76"/>
      <c r="AB492" s="73"/>
      <c r="AC492" s="73"/>
      <c r="AD492" s="80"/>
      <c r="AE492" s="81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</row>
    <row r="49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5"/>
      <c r="W493" s="75"/>
      <c r="X493" s="73"/>
      <c r="Y493" s="76"/>
      <c r="Z493" s="76"/>
      <c r="AA493" s="76"/>
      <c r="AB493" s="73"/>
      <c r="AC493" s="73"/>
      <c r="AD493" s="80"/>
      <c r="AE493" s="81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</row>
    <row r="494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5"/>
      <c r="W494" s="75"/>
      <c r="X494" s="73"/>
      <c r="Y494" s="76"/>
      <c r="Z494" s="76"/>
      <c r="AA494" s="76"/>
      <c r="AB494" s="73"/>
      <c r="AC494" s="73"/>
      <c r="AD494" s="80"/>
      <c r="AE494" s="81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</row>
    <row r="49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5"/>
      <c r="W495" s="75"/>
      <c r="X495" s="73"/>
      <c r="Y495" s="76"/>
      <c r="Z495" s="76"/>
      <c r="AA495" s="76"/>
      <c r="AB495" s="73"/>
      <c r="AC495" s="73"/>
      <c r="AD495" s="80"/>
      <c r="AE495" s="81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</row>
    <row r="496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5"/>
      <c r="W496" s="75"/>
      <c r="X496" s="73"/>
      <c r="Y496" s="76"/>
      <c r="Z496" s="76"/>
      <c r="AA496" s="76"/>
      <c r="AB496" s="73"/>
      <c r="AC496" s="73"/>
      <c r="AD496" s="80"/>
      <c r="AE496" s="81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</row>
    <row r="497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5"/>
      <c r="W497" s="75"/>
      <c r="X497" s="73"/>
      <c r="Y497" s="76"/>
      <c r="Z497" s="76"/>
      <c r="AA497" s="76"/>
      <c r="AB497" s="73"/>
      <c r="AC497" s="73"/>
      <c r="AD497" s="80"/>
      <c r="AE497" s="81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</row>
    <row r="498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5"/>
      <c r="W498" s="75"/>
      <c r="X498" s="73"/>
      <c r="Y498" s="76"/>
      <c r="Z498" s="76"/>
      <c r="AA498" s="76"/>
      <c r="AB498" s="73"/>
      <c r="AC498" s="73"/>
      <c r="AD498" s="80"/>
      <c r="AE498" s="81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</row>
    <row r="499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5"/>
      <c r="W499" s="75"/>
      <c r="X499" s="73"/>
      <c r="Y499" s="76"/>
      <c r="Z499" s="76"/>
      <c r="AA499" s="76"/>
      <c r="AB499" s="73"/>
      <c r="AC499" s="73"/>
      <c r="AD499" s="80"/>
      <c r="AE499" s="81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</row>
    <row r="500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5"/>
      <c r="W500" s="75"/>
      <c r="X500" s="73"/>
      <c r="Y500" s="76"/>
      <c r="Z500" s="76"/>
      <c r="AA500" s="76"/>
      <c r="AB500" s="73"/>
      <c r="AC500" s="73"/>
      <c r="AD500" s="80"/>
      <c r="AE500" s="81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</row>
    <row r="50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5"/>
      <c r="W501" s="75"/>
      <c r="X501" s="73"/>
      <c r="Y501" s="76"/>
      <c r="Z501" s="76"/>
      <c r="AA501" s="76"/>
      <c r="AB501" s="73"/>
      <c r="AC501" s="73"/>
      <c r="AD501" s="80"/>
      <c r="AE501" s="81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</row>
    <row r="50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5"/>
      <c r="W502" s="75"/>
      <c r="X502" s="73"/>
      <c r="Y502" s="76"/>
      <c r="Z502" s="76"/>
      <c r="AA502" s="76"/>
      <c r="AB502" s="73"/>
      <c r="AC502" s="73"/>
      <c r="AD502" s="80"/>
      <c r="AE502" s="81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</row>
    <row r="50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5"/>
      <c r="W503" s="75"/>
      <c r="X503" s="73"/>
      <c r="Y503" s="76"/>
      <c r="Z503" s="76"/>
      <c r="AA503" s="76"/>
      <c r="AB503" s="73"/>
      <c r="AC503" s="73"/>
      <c r="AD503" s="80"/>
      <c r="AE503" s="81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</row>
    <row r="504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5"/>
      <c r="W504" s="75"/>
      <c r="X504" s="73"/>
      <c r="Y504" s="76"/>
      <c r="Z504" s="76"/>
      <c r="AA504" s="76"/>
      <c r="AB504" s="73"/>
      <c r="AC504" s="73"/>
      <c r="AD504" s="80"/>
      <c r="AE504" s="81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</row>
    <row r="50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5"/>
      <c r="W505" s="75"/>
      <c r="X505" s="73"/>
      <c r="Y505" s="76"/>
      <c r="Z505" s="76"/>
      <c r="AA505" s="76"/>
      <c r="AB505" s="73"/>
      <c r="AC505" s="73"/>
      <c r="AD505" s="80"/>
      <c r="AE505" s="81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</row>
    <row r="506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5"/>
      <c r="W506" s="75"/>
      <c r="X506" s="73"/>
      <c r="Y506" s="76"/>
      <c r="Z506" s="76"/>
      <c r="AA506" s="76"/>
      <c r="AB506" s="73"/>
      <c r="AC506" s="73"/>
      <c r="AD506" s="80"/>
      <c r="AE506" s="81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</row>
    <row r="507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5"/>
      <c r="W507" s="75"/>
      <c r="X507" s="73"/>
      <c r="Y507" s="76"/>
      <c r="Z507" s="76"/>
      <c r="AA507" s="76"/>
      <c r="AB507" s="73"/>
      <c r="AC507" s="73"/>
      <c r="AD507" s="80"/>
      <c r="AE507" s="81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</row>
    <row r="508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5"/>
      <c r="W508" s="75"/>
      <c r="X508" s="73"/>
      <c r="Y508" s="76"/>
      <c r="Z508" s="76"/>
      <c r="AA508" s="76"/>
      <c r="AB508" s="73"/>
      <c r="AC508" s="73"/>
      <c r="AD508" s="80"/>
      <c r="AE508" s="81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</row>
    <row r="509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5"/>
      <c r="W509" s="75"/>
      <c r="X509" s="73"/>
      <c r="Y509" s="76"/>
      <c r="Z509" s="76"/>
      <c r="AA509" s="76"/>
      <c r="AB509" s="73"/>
      <c r="AC509" s="73"/>
      <c r="AD509" s="80"/>
      <c r="AE509" s="81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</row>
    <row r="510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5"/>
      <c r="W510" s="75"/>
      <c r="X510" s="73"/>
      <c r="Y510" s="76"/>
      <c r="Z510" s="76"/>
      <c r="AA510" s="76"/>
      <c r="AB510" s="73"/>
      <c r="AC510" s="73"/>
      <c r="AD510" s="80"/>
      <c r="AE510" s="81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</row>
    <row r="51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5"/>
      <c r="W511" s="75"/>
      <c r="X511" s="73"/>
      <c r="Y511" s="76"/>
      <c r="Z511" s="76"/>
      <c r="AA511" s="76"/>
      <c r="AB511" s="73"/>
      <c r="AC511" s="73"/>
      <c r="AD511" s="80"/>
      <c r="AE511" s="81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</row>
    <row r="51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5"/>
      <c r="W512" s="75"/>
      <c r="X512" s="73"/>
      <c r="Y512" s="76"/>
      <c r="Z512" s="76"/>
      <c r="AA512" s="76"/>
      <c r="AB512" s="73"/>
      <c r="AC512" s="73"/>
      <c r="AD512" s="80"/>
      <c r="AE512" s="81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</row>
    <row r="51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5"/>
      <c r="W513" s="75"/>
      <c r="X513" s="73"/>
      <c r="Y513" s="76"/>
      <c r="Z513" s="76"/>
      <c r="AA513" s="76"/>
      <c r="AB513" s="73"/>
      <c r="AC513" s="73"/>
      <c r="AD513" s="80"/>
      <c r="AE513" s="81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</row>
    <row r="514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5"/>
      <c r="W514" s="75"/>
      <c r="X514" s="73"/>
      <c r="Y514" s="76"/>
      <c r="Z514" s="76"/>
      <c r="AA514" s="76"/>
      <c r="AB514" s="73"/>
      <c r="AC514" s="73"/>
      <c r="AD514" s="80"/>
      <c r="AE514" s="81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</row>
    <row r="51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5"/>
      <c r="W515" s="75"/>
      <c r="X515" s="73"/>
      <c r="Y515" s="76"/>
      <c r="Z515" s="76"/>
      <c r="AA515" s="76"/>
      <c r="AB515" s="73"/>
      <c r="AC515" s="73"/>
      <c r="AD515" s="80"/>
      <c r="AE515" s="81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</row>
    <row r="516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5"/>
      <c r="W516" s="75"/>
      <c r="X516" s="73"/>
      <c r="Y516" s="76"/>
      <c r="Z516" s="76"/>
      <c r="AA516" s="76"/>
      <c r="AB516" s="73"/>
      <c r="AC516" s="73"/>
      <c r="AD516" s="80"/>
      <c r="AE516" s="81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</row>
    <row r="517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5"/>
      <c r="W517" s="75"/>
      <c r="X517" s="73"/>
      <c r="Y517" s="76"/>
      <c r="Z517" s="76"/>
      <c r="AA517" s="76"/>
      <c r="AB517" s="73"/>
      <c r="AC517" s="73"/>
      <c r="AD517" s="80"/>
      <c r="AE517" s="81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</row>
    <row r="518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5"/>
      <c r="W518" s="75"/>
      <c r="X518" s="73"/>
      <c r="Y518" s="76"/>
      <c r="Z518" s="76"/>
      <c r="AA518" s="76"/>
      <c r="AB518" s="73"/>
      <c r="AC518" s="73"/>
      <c r="AD518" s="80"/>
      <c r="AE518" s="81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</row>
    <row r="519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5"/>
      <c r="W519" s="75"/>
      <c r="X519" s="73"/>
      <c r="Y519" s="76"/>
      <c r="Z519" s="76"/>
      <c r="AA519" s="76"/>
      <c r="AB519" s="73"/>
      <c r="AC519" s="73"/>
      <c r="AD519" s="80"/>
      <c r="AE519" s="81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</row>
    <row r="520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5"/>
      <c r="W520" s="75"/>
      <c r="X520" s="73"/>
      <c r="Y520" s="76"/>
      <c r="Z520" s="76"/>
      <c r="AA520" s="76"/>
      <c r="AB520" s="73"/>
      <c r="AC520" s="73"/>
      <c r="AD520" s="80"/>
      <c r="AE520" s="81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</row>
    <row r="52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5"/>
      <c r="W521" s="75"/>
      <c r="X521" s="73"/>
      <c r="Y521" s="76"/>
      <c r="Z521" s="76"/>
      <c r="AA521" s="76"/>
      <c r="AB521" s="73"/>
      <c r="AC521" s="73"/>
      <c r="AD521" s="80"/>
      <c r="AE521" s="81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</row>
    <row r="52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5"/>
      <c r="W522" s="75"/>
      <c r="X522" s="73"/>
      <c r="Y522" s="76"/>
      <c r="Z522" s="76"/>
      <c r="AA522" s="76"/>
      <c r="AB522" s="73"/>
      <c r="AC522" s="73"/>
      <c r="AD522" s="80"/>
      <c r="AE522" s="81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</row>
    <row r="52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5"/>
      <c r="W523" s="75"/>
      <c r="X523" s="73"/>
      <c r="Y523" s="76"/>
      <c r="Z523" s="76"/>
      <c r="AA523" s="76"/>
      <c r="AB523" s="73"/>
      <c r="AC523" s="73"/>
      <c r="AD523" s="80"/>
      <c r="AE523" s="81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</row>
    <row r="524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5"/>
      <c r="W524" s="75"/>
      <c r="X524" s="73"/>
      <c r="Y524" s="76"/>
      <c r="Z524" s="76"/>
      <c r="AA524" s="76"/>
      <c r="AB524" s="73"/>
      <c r="AC524" s="73"/>
      <c r="AD524" s="80"/>
      <c r="AE524" s="81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</row>
    <row r="5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5"/>
      <c r="W525" s="75"/>
      <c r="X525" s="73"/>
      <c r="Y525" s="76"/>
      <c r="Z525" s="76"/>
      <c r="AA525" s="76"/>
      <c r="AB525" s="73"/>
      <c r="AC525" s="73"/>
      <c r="AD525" s="80"/>
      <c r="AE525" s="81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</row>
    <row r="526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5"/>
      <c r="W526" s="75"/>
      <c r="X526" s="73"/>
      <c r="Y526" s="76"/>
      <c r="Z526" s="76"/>
      <c r="AA526" s="76"/>
      <c r="AB526" s="73"/>
      <c r="AC526" s="73"/>
      <c r="AD526" s="80"/>
      <c r="AE526" s="81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</row>
    <row r="527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5"/>
      <c r="W527" s="75"/>
      <c r="X527" s="73"/>
      <c r="Y527" s="76"/>
      <c r="Z527" s="76"/>
      <c r="AA527" s="76"/>
      <c r="AB527" s="73"/>
      <c r="AC527" s="73"/>
      <c r="AD527" s="80"/>
      <c r="AE527" s="81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</row>
    <row r="528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5"/>
      <c r="W528" s="75"/>
      <c r="X528" s="73"/>
      <c r="Y528" s="76"/>
      <c r="Z528" s="76"/>
      <c r="AA528" s="76"/>
      <c r="AB528" s="73"/>
      <c r="AC528" s="73"/>
      <c r="AD528" s="80"/>
      <c r="AE528" s="81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</row>
    <row r="529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5"/>
      <c r="W529" s="75"/>
      <c r="X529" s="73"/>
      <c r="Y529" s="76"/>
      <c r="Z529" s="76"/>
      <c r="AA529" s="76"/>
      <c r="AB529" s="73"/>
      <c r="AC529" s="73"/>
      <c r="AD529" s="80"/>
      <c r="AE529" s="81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</row>
    <row r="530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5"/>
      <c r="W530" s="75"/>
      <c r="X530" s="73"/>
      <c r="Y530" s="76"/>
      <c r="Z530" s="76"/>
      <c r="AA530" s="76"/>
      <c r="AB530" s="73"/>
      <c r="AC530" s="73"/>
      <c r="AD530" s="80"/>
      <c r="AE530" s="81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</row>
    <row r="53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5"/>
      <c r="W531" s="75"/>
      <c r="X531" s="73"/>
      <c r="Y531" s="76"/>
      <c r="Z531" s="76"/>
      <c r="AA531" s="76"/>
      <c r="AB531" s="73"/>
      <c r="AC531" s="73"/>
      <c r="AD531" s="80"/>
      <c r="AE531" s="81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</row>
    <row r="53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5"/>
      <c r="W532" s="75"/>
      <c r="X532" s="73"/>
      <c r="Y532" s="76"/>
      <c r="Z532" s="76"/>
      <c r="AA532" s="76"/>
      <c r="AB532" s="73"/>
      <c r="AC532" s="73"/>
      <c r="AD532" s="80"/>
      <c r="AE532" s="81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</row>
    <row r="53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5"/>
      <c r="W533" s="75"/>
      <c r="X533" s="73"/>
      <c r="Y533" s="76"/>
      <c r="Z533" s="76"/>
      <c r="AA533" s="76"/>
      <c r="AB533" s="73"/>
      <c r="AC533" s="73"/>
      <c r="AD533" s="80"/>
      <c r="AE533" s="81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</row>
    <row r="534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5"/>
      <c r="W534" s="75"/>
      <c r="X534" s="73"/>
      <c r="Y534" s="76"/>
      <c r="Z534" s="76"/>
      <c r="AA534" s="76"/>
      <c r="AB534" s="73"/>
      <c r="AC534" s="73"/>
      <c r="AD534" s="80"/>
      <c r="AE534" s="81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</row>
    <row r="53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5"/>
      <c r="W535" s="75"/>
      <c r="X535" s="73"/>
      <c r="Y535" s="76"/>
      <c r="Z535" s="76"/>
      <c r="AA535" s="76"/>
      <c r="AB535" s="73"/>
      <c r="AC535" s="73"/>
      <c r="AD535" s="80"/>
      <c r="AE535" s="81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</row>
    <row r="536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5"/>
      <c r="W536" s="75"/>
      <c r="X536" s="73"/>
      <c r="Y536" s="76"/>
      <c r="Z536" s="76"/>
      <c r="AA536" s="76"/>
      <c r="AB536" s="73"/>
      <c r="AC536" s="73"/>
      <c r="AD536" s="80"/>
      <c r="AE536" s="81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</row>
    <row r="537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5"/>
      <c r="W537" s="75"/>
      <c r="X537" s="73"/>
      <c r="Y537" s="76"/>
      <c r="Z537" s="76"/>
      <c r="AA537" s="76"/>
      <c r="AB537" s="73"/>
      <c r="AC537" s="73"/>
      <c r="AD537" s="80"/>
      <c r="AE537" s="81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</row>
    <row r="538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5"/>
      <c r="W538" s="75"/>
      <c r="X538" s="73"/>
      <c r="Y538" s="76"/>
      <c r="Z538" s="76"/>
      <c r="AA538" s="76"/>
      <c r="AB538" s="73"/>
      <c r="AC538" s="73"/>
      <c r="AD538" s="80"/>
      <c r="AE538" s="81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</row>
    <row r="539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5"/>
      <c r="W539" s="75"/>
      <c r="X539" s="73"/>
      <c r="Y539" s="76"/>
      <c r="Z539" s="76"/>
      <c r="AA539" s="76"/>
      <c r="AB539" s="73"/>
      <c r="AC539" s="73"/>
      <c r="AD539" s="80"/>
      <c r="AE539" s="81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</row>
    <row r="540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5"/>
      <c r="W540" s="75"/>
      <c r="X540" s="73"/>
      <c r="Y540" s="76"/>
      <c r="Z540" s="76"/>
      <c r="AA540" s="76"/>
      <c r="AB540" s="73"/>
      <c r="AC540" s="73"/>
      <c r="AD540" s="80"/>
      <c r="AE540" s="81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</row>
    <row r="54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5"/>
      <c r="W541" s="75"/>
      <c r="X541" s="73"/>
      <c r="Y541" s="76"/>
      <c r="Z541" s="76"/>
      <c r="AA541" s="76"/>
      <c r="AB541" s="73"/>
      <c r="AC541" s="73"/>
      <c r="AD541" s="80"/>
      <c r="AE541" s="81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</row>
    <row r="54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5"/>
      <c r="W542" s="75"/>
      <c r="X542" s="73"/>
      <c r="Y542" s="76"/>
      <c r="Z542" s="76"/>
      <c r="AA542" s="76"/>
      <c r="AB542" s="73"/>
      <c r="AC542" s="73"/>
      <c r="AD542" s="80"/>
      <c r="AE542" s="81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</row>
    <row r="54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5"/>
      <c r="W543" s="75"/>
      <c r="X543" s="73"/>
      <c r="Y543" s="76"/>
      <c r="Z543" s="76"/>
      <c r="AA543" s="76"/>
      <c r="AB543" s="73"/>
      <c r="AC543" s="73"/>
      <c r="AD543" s="80"/>
      <c r="AE543" s="81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</row>
    <row r="544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5"/>
      <c r="W544" s="75"/>
      <c r="X544" s="73"/>
      <c r="Y544" s="76"/>
      <c r="Z544" s="76"/>
      <c r="AA544" s="76"/>
      <c r="AB544" s="73"/>
      <c r="AC544" s="73"/>
      <c r="AD544" s="80"/>
      <c r="AE544" s="81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</row>
    <row r="54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5"/>
      <c r="W545" s="75"/>
      <c r="X545" s="73"/>
      <c r="Y545" s="76"/>
      <c r="Z545" s="76"/>
      <c r="AA545" s="76"/>
      <c r="AB545" s="73"/>
      <c r="AC545" s="73"/>
      <c r="AD545" s="80"/>
      <c r="AE545" s="81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</row>
    <row r="546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5"/>
      <c r="W546" s="75"/>
      <c r="X546" s="73"/>
      <c r="Y546" s="76"/>
      <c r="Z546" s="76"/>
      <c r="AA546" s="76"/>
      <c r="AB546" s="73"/>
      <c r="AC546" s="73"/>
      <c r="AD546" s="80"/>
      <c r="AE546" s="81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</row>
    <row r="547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5"/>
      <c r="W547" s="75"/>
      <c r="X547" s="73"/>
      <c r="Y547" s="76"/>
      <c r="Z547" s="76"/>
      <c r="AA547" s="76"/>
      <c r="AB547" s="73"/>
      <c r="AC547" s="73"/>
      <c r="AD547" s="80"/>
      <c r="AE547" s="81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</row>
    <row r="548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5"/>
      <c r="W548" s="75"/>
      <c r="X548" s="73"/>
      <c r="Y548" s="76"/>
      <c r="Z548" s="76"/>
      <c r="AA548" s="76"/>
      <c r="AB548" s="73"/>
      <c r="AC548" s="73"/>
      <c r="AD548" s="80"/>
      <c r="AE548" s="81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</row>
    <row r="549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5"/>
      <c r="W549" s="75"/>
      <c r="X549" s="73"/>
      <c r="Y549" s="76"/>
      <c r="Z549" s="76"/>
      <c r="AA549" s="76"/>
      <c r="AB549" s="73"/>
      <c r="AC549" s="73"/>
      <c r="AD549" s="80"/>
      <c r="AE549" s="81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</row>
    <row r="550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5"/>
      <c r="W550" s="75"/>
      <c r="X550" s="73"/>
      <c r="Y550" s="76"/>
      <c r="Z550" s="76"/>
      <c r="AA550" s="76"/>
      <c r="AB550" s="73"/>
      <c r="AC550" s="73"/>
      <c r="AD550" s="80"/>
      <c r="AE550" s="81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</row>
    <row r="55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5"/>
      <c r="W551" s="75"/>
      <c r="X551" s="73"/>
      <c r="Y551" s="76"/>
      <c r="Z551" s="76"/>
      <c r="AA551" s="76"/>
      <c r="AB551" s="73"/>
      <c r="AC551" s="73"/>
      <c r="AD551" s="80"/>
      <c r="AE551" s="81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</row>
    <row r="55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5"/>
      <c r="W552" s="75"/>
      <c r="X552" s="73"/>
      <c r="Y552" s="76"/>
      <c r="Z552" s="76"/>
      <c r="AA552" s="76"/>
      <c r="AB552" s="73"/>
      <c r="AC552" s="73"/>
      <c r="AD552" s="80"/>
      <c r="AE552" s="81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</row>
    <row r="55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5"/>
      <c r="W553" s="75"/>
      <c r="X553" s="73"/>
      <c r="Y553" s="76"/>
      <c r="Z553" s="76"/>
      <c r="AA553" s="76"/>
      <c r="AB553" s="73"/>
      <c r="AC553" s="73"/>
      <c r="AD553" s="80"/>
      <c r="AE553" s="81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</row>
    <row r="554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5"/>
      <c r="W554" s="75"/>
      <c r="X554" s="73"/>
      <c r="Y554" s="76"/>
      <c r="Z554" s="76"/>
      <c r="AA554" s="76"/>
      <c r="AB554" s="73"/>
      <c r="AC554" s="73"/>
      <c r="AD554" s="80"/>
      <c r="AE554" s="81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</row>
    <row r="55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5"/>
      <c r="W555" s="75"/>
      <c r="X555" s="73"/>
      <c r="Y555" s="76"/>
      <c r="Z555" s="76"/>
      <c r="AA555" s="76"/>
      <c r="AB555" s="73"/>
      <c r="AC555" s="73"/>
      <c r="AD555" s="80"/>
      <c r="AE555" s="81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</row>
    <row r="556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5"/>
      <c r="W556" s="75"/>
      <c r="X556" s="73"/>
      <c r="Y556" s="76"/>
      <c r="Z556" s="76"/>
      <c r="AA556" s="76"/>
      <c r="AB556" s="73"/>
      <c r="AC556" s="73"/>
      <c r="AD556" s="80"/>
      <c r="AE556" s="81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</row>
    <row r="557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5"/>
      <c r="W557" s="75"/>
      <c r="X557" s="73"/>
      <c r="Y557" s="76"/>
      <c r="Z557" s="76"/>
      <c r="AA557" s="76"/>
      <c r="AB557" s="73"/>
      <c r="AC557" s="73"/>
      <c r="AD557" s="80"/>
      <c r="AE557" s="81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</row>
    <row r="558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5"/>
      <c r="W558" s="75"/>
      <c r="X558" s="73"/>
      <c r="Y558" s="76"/>
      <c r="Z558" s="76"/>
      <c r="AA558" s="76"/>
      <c r="AB558" s="73"/>
      <c r="AC558" s="73"/>
      <c r="AD558" s="80"/>
      <c r="AE558" s="81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</row>
    <row r="559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5"/>
      <c r="W559" s="75"/>
      <c r="X559" s="73"/>
      <c r="Y559" s="76"/>
      <c r="Z559" s="76"/>
      <c r="AA559" s="76"/>
      <c r="AB559" s="73"/>
      <c r="AC559" s="73"/>
      <c r="AD559" s="80"/>
      <c r="AE559" s="81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</row>
    <row r="560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5"/>
      <c r="W560" s="75"/>
      <c r="X560" s="73"/>
      <c r="Y560" s="76"/>
      <c r="Z560" s="76"/>
      <c r="AA560" s="76"/>
      <c r="AB560" s="73"/>
      <c r="AC560" s="73"/>
      <c r="AD560" s="80"/>
      <c r="AE560" s="81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</row>
    <row r="56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5"/>
      <c r="W561" s="75"/>
      <c r="X561" s="73"/>
      <c r="Y561" s="76"/>
      <c r="Z561" s="76"/>
      <c r="AA561" s="76"/>
      <c r="AB561" s="73"/>
      <c r="AC561" s="73"/>
      <c r="AD561" s="80"/>
      <c r="AE561" s="81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</row>
    <row r="56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5"/>
      <c r="W562" s="75"/>
      <c r="X562" s="73"/>
      <c r="Y562" s="76"/>
      <c r="Z562" s="76"/>
      <c r="AA562" s="76"/>
      <c r="AB562" s="73"/>
      <c r="AC562" s="73"/>
      <c r="AD562" s="80"/>
      <c r="AE562" s="81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</row>
    <row r="56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5"/>
      <c r="W563" s="75"/>
      <c r="X563" s="73"/>
      <c r="Y563" s="76"/>
      <c r="Z563" s="76"/>
      <c r="AA563" s="76"/>
      <c r="AB563" s="73"/>
      <c r="AC563" s="73"/>
      <c r="AD563" s="80"/>
      <c r="AE563" s="81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</row>
    <row r="564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5"/>
      <c r="W564" s="75"/>
      <c r="X564" s="73"/>
      <c r="Y564" s="76"/>
      <c r="Z564" s="76"/>
      <c r="AA564" s="76"/>
      <c r="AB564" s="73"/>
      <c r="AC564" s="73"/>
      <c r="AD564" s="80"/>
      <c r="AE564" s="81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</row>
    <row r="56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5"/>
      <c r="W565" s="75"/>
      <c r="X565" s="73"/>
      <c r="Y565" s="76"/>
      <c r="Z565" s="76"/>
      <c r="AA565" s="76"/>
      <c r="AB565" s="73"/>
      <c r="AC565" s="73"/>
      <c r="AD565" s="80"/>
      <c r="AE565" s="81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</row>
    <row r="566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5"/>
      <c r="W566" s="75"/>
      <c r="X566" s="73"/>
      <c r="Y566" s="76"/>
      <c r="Z566" s="76"/>
      <c r="AA566" s="76"/>
      <c r="AB566" s="73"/>
      <c r="AC566" s="73"/>
      <c r="AD566" s="80"/>
      <c r="AE566" s="81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</row>
    <row r="567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5"/>
      <c r="W567" s="75"/>
      <c r="X567" s="73"/>
      <c r="Y567" s="76"/>
      <c r="Z567" s="76"/>
      <c r="AA567" s="76"/>
      <c r="AB567" s="73"/>
      <c r="AC567" s="73"/>
      <c r="AD567" s="80"/>
      <c r="AE567" s="81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</row>
    <row r="568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5"/>
      <c r="W568" s="75"/>
      <c r="X568" s="73"/>
      <c r="Y568" s="76"/>
      <c r="Z568" s="76"/>
      <c r="AA568" s="76"/>
      <c r="AB568" s="73"/>
      <c r="AC568" s="73"/>
      <c r="AD568" s="80"/>
      <c r="AE568" s="81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</row>
    <row r="569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5"/>
      <c r="W569" s="75"/>
      <c r="X569" s="73"/>
      <c r="Y569" s="76"/>
      <c r="Z569" s="76"/>
      <c r="AA569" s="76"/>
      <c r="AB569" s="73"/>
      <c r="AC569" s="73"/>
      <c r="AD569" s="80"/>
      <c r="AE569" s="81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</row>
    <row r="570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5"/>
      <c r="W570" s="75"/>
      <c r="X570" s="73"/>
      <c r="Y570" s="76"/>
      <c r="Z570" s="76"/>
      <c r="AA570" s="76"/>
      <c r="AB570" s="73"/>
      <c r="AC570" s="73"/>
      <c r="AD570" s="80"/>
      <c r="AE570" s="81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</row>
    <row r="57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5"/>
      <c r="W571" s="75"/>
      <c r="X571" s="73"/>
      <c r="Y571" s="76"/>
      <c r="Z571" s="76"/>
      <c r="AA571" s="76"/>
      <c r="AB571" s="73"/>
      <c r="AC571" s="73"/>
      <c r="AD571" s="80"/>
      <c r="AE571" s="81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</row>
    <row r="57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5"/>
      <c r="W572" s="75"/>
      <c r="X572" s="73"/>
      <c r="Y572" s="76"/>
      <c r="Z572" s="76"/>
      <c r="AA572" s="76"/>
      <c r="AB572" s="73"/>
      <c r="AC572" s="73"/>
      <c r="AD572" s="80"/>
      <c r="AE572" s="81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</row>
    <row r="57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5"/>
      <c r="W573" s="75"/>
      <c r="X573" s="73"/>
      <c r="Y573" s="76"/>
      <c r="Z573" s="76"/>
      <c r="AA573" s="76"/>
      <c r="AB573" s="73"/>
      <c r="AC573" s="73"/>
      <c r="AD573" s="80"/>
      <c r="AE573" s="81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</row>
    <row r="574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5"/>
      <c r="W574" s="75"/>
      <c r="X574" s="73"/>
      <c r="Y574" s="76"/>
      <c r="Z574" s="76"/>
      <c r="AA574" s="76"/>
      <c r="AB574" s="73"/>
      <c r="AC574" s="73"/>
      <c r="AD574" s="80"/>
      <c r="AE574" s="81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</row>
    <row r="57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5"/>
      <c r="W575" s="75"/>
      <c r="X575" s="73"/>
      <c r="Y575" s="76"/>
      <c r="Z575" s="76"/>
      <c r="AA575" s="76"/>
      <c r="AB575" s="73"/>
      <c r="AC575" s="73"/>
      <c r="AD575" s="80"/>
      <c r="AE575" s="81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</row>
    <row r="576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5"/>
      <c r="W576" s="75"/>
      <c r="X576" s="73"/>
      <c r="Y576" s="76"/>
      <c r="Z576" s="76"/>
      <c r="AA576" s="76"/>
      <c r="AB576" s="73"/>
      <c r="AC576" s="73"/>
      <c r="AD576" s="80"/>
      <c r="AE576" s="81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</row>
    <row r="577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5"/>
      <c r="W577" s="75"/>
      <c r="X577" s="73"/>
      <c r="Y577" s="76"/>
      <c r="Z577" s="76"/>
      <c r="AA577" s="76"/>
      <c r="AB577" s="73"/>
      <c r="AC577" s="73"/>
      <c r="AD577" s="80"/>
      <c r="AE577" s="81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</row>
    <row r="578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5"/>
      <c r="W578" s="75"/>
      <c r="X578" s="73"/>
      <c r="Y578" s="76"/>
      <c r="Z578" s="76"/>
      <c r="AA578" s="76"/>
      <c r="AB578" s="73"/>
      <c r="AC578" s="73"/>
      <c r="AD578" s="80"/>
      <c r="AE578" s="81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</row>
    <row r="579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5"/>
      <c r="W579" s="75"/>
      <c r="X579" s="73"/>
      <c r="Y579" s="76"/>
      <c r="Z579" s="76"/>
      <c r="AA579" s="76"/>
      <c r="AB579" s="73"/>
      <c r="AC579" s="73"/>
      <c r="AD579" s="80"/>
      <c r="AE579" s="81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</row>
    <row r="580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5"/>
      <c r="W580" s="75"/>
      <c r="X580" s="73"/>
      <c r="Y580" s="76"/>
      <c r="Z580" s="76"/>
      <c r="AA580" s="76"/>
      <c r="AB580" s="73"/>
      <c r="AC580" s="73"/>
      <c r="AD580" s="80"/>
      <c r="AE580" s="81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</row>
    <row r="58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5"/>
      <c r="W581" s="75"/>
      <c r="X581" s="73"/>
      <c r="Y581" s="76"/>
      <c r="Z581" s="76"/>
      <c r="AA581" s="76"/>
      <c r="AB581" s="73"/>
      <c r="AC581" s="73"/>
      <c r="AD581" s="80"/>
      <c r="AE581" s="81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</row>
    <row r="58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5"/>
      <c r="W582" s="75"/>
      <c r="X582" s="73"/>
      <c r="Y582" s="76"/>
      <c r="Z582" s="76"/>
      <c r="AA582" s="76"/>
      <c r="AB582" s="73"/>
      <c r="AC582" s="73"/>
      <c r="AD582" s="80"/>
      <c r="AE582" s="81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</row>
    <row r="58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5"/>
      <c r="W583" s="75"/>
      <c r="X583" s="73"/>
      <c r="Y583" s="76"/>
      <c r="Z583" s="76"/>
      <c r="AA583" s="76"/>
      <c r="AB583" s="73"/>
      <c r="AC583" s="73"/>
      <c r="AD583" s="80"/>
      <c r="AE583" s="81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</row>
    <row r="584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5"/>
      <c r="W584" s="75"/>
      <c r="X584" s="73"/>
      <c r="Y584" s="76"/>
      <c r="Z584" s="76"/>
      <c r="AA584" s="76"/>
      <c r="AB584" s="73"/>
      <c r="AC584" s="73"/>
      <c r="AD584" s="80"/>
      <c r="AE584" s="81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</row>
    <row r="58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5"/>
      <c r="W585" s="75"/>
      <c r="X585" s="73"/>
      <c r="Y585" s="76"/>
      <c r="Z585" s="76"/>
      <c r="AA585" s="76"/>
      <c r="AB585" s="73"/>
      <c r="AC585" s="73"/>
      <c r="AD585" s="80"/>
      <c r="AE585" s="81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</row>
    <row r="586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5"/>
      <c r="W586" s="75"/>
      <c r="X586" s="73"/>
      <c r="Y586" s="76"/>
      <c r="Z586" s="76"/>
      <c r="AA586" s="76"/>
      <c r="AB586" s="73"/>
      <c r="AC586" s="73"/>
      <c r="AD586" s="80"/>
      <c r="AE586" s="81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</row>
    <row r="587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5"/>
      <c r="W587" s="75"/>
      <c r="X587" s="73"/>
      <c r="Y587" s="76"/>
      <c r="Z587" s="76"/>
      <c r="AA587" s="76"/>
      <c r="AB587" s="73"/>
      <c r="AC587" s="73"/>
      <c r="AD587" s="80"/>
      <c r="AE587" s="81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</row>
    <row r="588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5"/>
      <c r="W588" s="75"/>
      <c r="X588" s="73"/>
      <c r="Y588" s="76"/>
      <c r="Z588" s="76"/>
      <c r="AA588" s="76"/>
      <c r="AB588" s="73"/>
      <c r="AC588" s="73"/>
      <c r="AD588" s="80"/>
      <c r="AE588" s="81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</row>
    <row r="589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5"/>
      <c r="W589" s="75"/>
      <c r="X589" s="73"/>
      <c r="Y589" s="76"/>
      <c r="Z589" s="76"/>
      <c r="AA589" s="76"/>
      <c r="AB589" s="73"/>
      <c r="AC589" s="73"/>
      <c r="AD589" s="80"/>
      <c r="AE589" s="81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</row>
    <row r="590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5"/>
      <c r="W590" s="75"/>
      <c r="X590" s="73"/>
      <c r="Y590" s="76"/>
      <c r="Z590" s="76"/>
      <c r="AA590" s="76"/>
      <c r="AB590" s="73"/>
      <c r="AC590" s="73"/>
      <c r="AD590" s="80"/>
      <c r="AE590" s="81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</row>
    <row r="59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5"/>
      <c r="W591" s="75"/>
      <c r="X591" s="73"/>
      <c r="Y591" s="76"/>
      <c r="Z591" s="76"/>
      <c r="AA591" s="76"/>
      <c r="AB591" s="73"/>
      <c r="AC591" s="73"/>
      <c r="AD591" s="80"/>
      <c r="AE591" s="81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</row>
    <row r="59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5"/>
      <c r="W592" s="75"/>
      <c r="X592" s="73"/>
      <c r="Y592" s="76"/>
      <c r="Z592" s="76"/>
      <c r="AA592" s="76"/>
      <c r="AB592" s="73"/>
      <c r="AC592" s="73"/>
      <c r="AD592" s="80"/>
      <c r="AE592" s="81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</row>
    <row r="59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5"/>
      <c r="W593" s="75"/>
      <c r="X593" s="73"/>
      <c r="Y593" s="76"/>
      <c r="Z593" s="76"/>
      <c r="AA593" s="76"/>
      <c r="AB593" s="73"/>
      <c r="AC593" s="73"/>
      <c r="AD593" s="80"/>
      <c r="AE593" s="81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</row>
    <row r="594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5"/>
      <c r="W594" s="75"/>
      <c r="X594" s="73"/>
      <c r="Y594" s="76"/>
      <c r="Z594" s="76"/>
      <c r="AA594" s="76"/>
      <c r="AB594" s="73"/>
      <c r="AC594" s="73"/>
      <c r="AD594" s="80"/>
      <c r="AE594" s="81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</row>
    <row r="59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5"/>
      <c r="W595" s="75"/>
      <c r="X595" s="73"/>
      <c r="Y595" s="76"/>
      <c r="Z595" s="76"/>
      <c r="AA595" s="76"/>
      <c r="AB595" s="73"/>
      <c r="AC595" s="73"/>
      <c r="AD595" s="80"/>
      <c r="AE595" s="81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</row>
    <row r="596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5"/>
      <c r="W596" s="75"/>
      <c r="X596" s="73"/>
      <c r="Y596" s="76"/>
      <c r="Z596" s="76"/>
      <c r="AA596" s="76"/>
      <c r="AB596" s="73"/>
      <c r="AC596" s="73"/>
      <c r="AD596" s="80"/>
      <c r="AE596" s="81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</row>
    <row r="597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5"/>
      <c r="W597" s="75"/>
      <c r="X597" s="73"/>
      <c r="Y597" s="76"/>
      <c r="Z597" s="76"/>
      <c r="AA597" s="76"/>
      <c r="AB597" s="73"/>
      <c r="AC597" s="73"/>
      <c r="AD597" s="80"/>
      <c r="AE597" s="81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</row>
    <row r="598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5"/>
      <c r="W598" s="75"/>
      <c r="X598" s="73"/>
      <c r="Y598" s="76"/>
      <c r="Z598" s="76"/>
      <c r="AA598" s="76"/>
      <c r="AB598" s="73"/>
      <c r="AC598" s="73"/>
      <c r="AD598" s="80"/>
      <c r="AE598" s="81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</row>
    <row r="599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5"/>
      <c r="W599" s="75"/>
      <c r="X599" s="73"/>
      <c r="Y599" s="76"/>
      <c r="Z599" s="76"/>
      <c r="AA599" s="76"/>
      <c r="AB599" s="73"/>
      <c r="AC599" s="73"/>
      <c r="AD599" s="80"/>
      <c r="AE599" s="81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</row>
    <row r="600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5"/>
      <c r="W600" s="75"/>
      <c r="X600" s="73"/>
      <c r="Y600" s="76"/>
      <c r="Z600" s="76"/>
      <c r="AA600" s="76"/>
      <c r="AB600" s="73"/>
      <c r="AC600" s="73"/>
      <c r="AD600" s="80"/>
      <c r="AE600" s="81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</row>
    <row r="60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5"/>
      <c r="W601" s="75"/>
      <c r="X601" s="73"/>
      <c r="Y601" s="76"/>
      <c r="Z601" s="76"/>
      <c r="AA601" s="76"/>
      <c r="AB601" s="73"/>
      <c r="AC601" s="73"/>
      <c r="AD601" s="80"/>
      <c r="AE601" s="81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</row>
    <row r="60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5"/>
      <c r="W602" s="75"/>
      <c r="X602" s="73"/>
      <c r="Y602" s="76"/>
      <c r="Z602" s="76"/>
      <c r="AA602" s="76"/>
      <c r="AB602" s="73"/>
      <c r="AC602" s="73"/>
      <c r="AD602" s="80"/>
      <c r="AE602" s="81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</row>
    <row r="60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5"/>
      <c r="W603" s="75"/>
      <c r="X603" s="73"/>
      <c r="Y603" s="76"/>
      <c r="Z603" s="76"/>
      <c r="AA603" s="76"/>
      <c r="AB603" s="73"/>
      <c r="AC603" s="73"/>
      <c r="AD603" s="80"/>
      <c r="AE603" s="81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</row>
    <row r="604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5"/>
      <c r="W604" s="75"/>
      <c r="X604" s="73"/>
      <c r="Y604" s="76"/>
      <c r="Z604" s="76"/>
      <c r="AA604" s="76"/>
      <c r="AB604" s="73"/>
      <c r="AC604" s="73"/>
      <c r="AD604" s="80"/>
      <c r="AE604" s="81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</row>
    <row r="60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5"/>
      <c r="W605" s="75"/>
      <c r="X605" s="73"/>
      <c r="Y605" s="76"/>
      <c r="Z605" s="76"/>
      <c r="AA605" s="76"/>
      <c r="AB605" s="73"/>
      <c r="AC605" s="73"/>
      <c r="AD605" s="80"/>
      <c r="AE605" s="81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</row>
    <row r="606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5"/>
      <c r="W606" s="75"/>
      <c r="X606" s="73"/>
      <c r="Y606" s="76"/>
      <c r="Z606" s="76"/>
      <c r="AA606" s="76"/>
      <c r="AB606" s="73"/>
      <c r="AC606" s="73"/>
      <c r="AD606" s="80"/>
      <c r="AE606" s="81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</row>
    <row r="607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5"/>
      <c r="W607" s="75"/>
      <c r="X607" s="73"/>
      <c r="Y607" s="76"/>
      <c r="Z607" s="76"/>
      <c r="AA607" s="76"/>
      <c r="AB607" s="73"/>
      <c r="AC607" s="73"/>
      <c r="AD607" s="80"/>
      <c r="AE607" s="81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</row>
    <row r="608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5"/>
      <c r="W608" s="75"/>
      <c r="X608" s="73"/>
      <c r="Y608" s="76"/>
      <c r="Z608" s="76"/>
      <c r="AA608" s="76"/>
      <c r="AB608" s="73"/>
      <c r="AC608" s="73"/>
      <c r="AD608" s="80"/>
      <c r="AE608" s="81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</row>
    <row r="609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5"/>
      <c r="W609" s="75"/>
      <c r="X609" s="73"/>
      <c r="Y609" s="76"/>
      <c r="Z609" s="76"/>
      <c r="AA609" s="76"/>
      <c r="AB609" s="73"/>
      <c r="AC609" s="73"/>
      <c r="AD609" s="80"/>
      <c r="AE609" s="81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</row>
    <row r="610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5"/>
      <c r="W610" s="75"/>
      <c r="X610" s="73"/>
      <c r="Y610" s="76"/>
      <c r="Z610" s="76"/>
      <c r="AA610" s="76"/>
      <c r="AB610" s="73"/>
      <c r="AC610" s="73"/>
      <c r="AD610" s="80"/>
      <c r="AE610" s="81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</row>
    <row r="61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5"/>
      <c r="W611" s="75"/>
      <c r="X611" s="73"/>
      <c r="Y611" s="76"/>
      <c r="Z611" s="76"/>
      <c r="AA611" s="76"/>
      <c r="AB611" s="73"/>
      <c r="AC611" s="73"/>
      <c r="AD611" s="80"/>
      <c r="AE611" s="81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</row>
    <row r="61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5"/>
      <c r="W612" s="75"/>
      <c r="X612" s="73"/>
      <c r="Y612" s="76"/>
      <c r="Z612" s="76"/>
      <c r="AA612" s="76"/>
      <c r="AB612" s="73"/>
      <c r="AC612" s="73"/>
      <c r="AD612" s="80"/>
      <c r="AE612" s="81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</row>
    <row r="61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5"/>
      <c r="W613" s="75"/>
      <c r="X613" s="73"/>
      <c r="Y613" s="76"/>
      <c r="Z613" s="76"/>
      <c r="AA613" s="76"/>
      <c r="AB613" s="73"/>
      <c r="AC613" s="73"/>
      <c r="AD613" s="80"/>
      <c r="AE613" s="81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</row>
    <row r="614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5"/>
      <c r="W614" s="75"/>
      <c r="X614" s="73"/>
      <c r="Y614" s="76"/>
      <c r="Z614" s="76"/>
      <c r="AA614" s="76"/>
      <c r="AB614" s="73"/>
      <c r="AC614" s="73"/>
      <c r="AD614" s="80"/>
      <c r="AE614" s="81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</row>
    <row r="61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5"/>
      <c r="W615" s="75"/>
      <c r="X615" s="73"/>
      <c r="Y615" s="76"/>
      <c r="Z615" s="76"/>
      <c r="AA615" s="76"/>
      <c r="AB615" s="73"/>
      <c r="AC615" s="73"/>
      <c r="AD615" s="80"/>
      <c r="AE615" s="81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</row>
    <row r="616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5"/>
      <c r="W616" s="75"/>
      <c r="X616" s="73"/>
      <c r="Y616" s="76"/>
      <c r="Z616" s="76"/>
      <c r="AA616" s="76"/>
      <c r="AB616" s="73"/>
      <c r="AC616" s="73"/>
      <c r="AD616" s="80"/>
      <c r="AE616" s="81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</row>
    <row r="617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5"/>
      <c r="W617" s="75"/>
      <c r="X617" s="73"/>
      <c r="Y617" s="76"/>
      <c r="Z617" s="76"/>
      <c r="AA617" s="76"/>
      <c r="AB617" s="73"/>
      <c r="AC617" s="73"/>
      <c r="AD617" s="80"/>
      <c r="AE617" s="81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</row>
    <row r="618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5"/>
      <c r="W618" s="75"/>
      <c r="X618" s="73"/>
      <c r="Y618" s="76"/>
      <c r="Z618" s="76"/>
      <c r="AA618" s="76"/>
      <c r="AB618" s="73"/>
      <c r="AC618" s="73"/>
      <c r="AD618" s="80"/>
      <c r="AE618" s="81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</row>
    <row r="619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5"/>
      <c r="W619" s="75"/>
      <c r="X619" s="73"/>
      <c r="Y619" s="76"/>
      <c r="Z619" s="76"/>
      <c r="AA619" s="76"/>
      <c r="AB619" s="73"/>
      <c r="AC619" s="73"/>
      <c r="AD619" s="80"/>
      <c r="AE619" s="81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</row>
    <row r="620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5"/>
      <c r="W620" s="75"/>
      <c r="X620" s="73"/>
      <c r="Y620" s="76"/>
      <c r="Z620" s="76"/>
      <c r="AA620" s="76"/>
      <c r="AB620" s="73"/>
      <c r="AC620" s="73"/>
      <c r="AD620" s="80"/>
      <c r="AE620" s="81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</row>
    <row r="62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5"/>
      <c r="W621" s="75"/>
      <c r="X621" s="73"/>
      <c r="Y621" s="76"/>
      <c r="Z621" s="76"/>
      <c r="AA621" s="76"/>
      <c r="AB621" s="73"/>
      <c r="AC621" s="73"/>
      <c r="AD621" s="80"/>
      <c r="AE621" s="81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</row>
    <row r="62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5"/>
      <c r="W622" s="75"/>
      <c r="X622" s="73"/>
      <c r="Y622" s="76"/>
      <c r="Z622" s="76"/>
      <c r="AA622" s="76"/>
      <c r="AB622" s="73"/>
      <c r="AC622" s="73"/>
      <c r="AD622" s="80"/>
      <c r="AE622" s="81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</row>
    <row r="62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5"/>
      <c r="W623" s="75"/>
      <c r="X623" s="73"/>
      <c r="Y623" s="76"/>
      <c r="Z623" s="76"/>
      <c r="AA623" s="76"/>
      <c r="AB623" s="73"/>
      <c r="AC623" s="73"/>
      <c r="AD623" s="80"/>
      <c r="AE623" s="81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</row>
    <row r="624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5"/>
      <c r="W624" s="75"/>
      <c r="X624" s="73"/>
      <c r="Y624" s="76"/>
      <c r="Z624" s="76"/>
      <c r="AA624" s="76"/>
      <c r="AB624" s="73"/>
      <c r="AC624" s="73"/>
      <c r="AD624" s="80"/>
      <c r="AE624" s="81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</row>
    <row r="6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5"/>
      <c r="W625" s="75"/>
      <c r="X625" s="73"/>
      <c r="Y625" s="76"/>
      <c r="Z625" s="76"/>
      <c r="AA625" s="76"/>
      <c r="AB625" s="73"/>
      <c r="AC625" s="73"/>
      <c r="AD625" s="80"/>
      <c r="AE625" s="81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</row>
    <row r="626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5"/>
      <c r="W626" s="75"/>
      <c r="X626" s="73"/>
      <c r="Y626" s="76"/>
      <c r="Z626" s="76"/>
      <c r="AA626" s="76"/>
      <c r="AB626" s="73"/>
      <c r="AC626" s="73"/>
      <c r="AD626" s="80"/>
      <c r="AE626" s="81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</row>
    <row r="627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5"/>
      <c r="W627" s="75"/>
      <c r="X627" s="73"/>
      <c r="Y627" s="76"/>
      <c r="Z627" s="76"/>
      <c r="AA627" s="76"/>
      <c r="AB627" s="73"/>
      <c r="AC627" s="73"/>
      <c r="AD627" s="80"/>
      <c r="AE627" s="81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</row>
    <row r="628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5"/>
      <c r="W628" s="75"/>
      <c r="X628" s="73"/>
      <c r="Y628" s="76"/>
      <c r="Z628" s="76"/>
      <c r="AA628" s="76"/>
      <c r="AB628" s="73"/>
      <c r="AC628" s="73"/>
      <c r="AD628" s="80"/>
      <c r="AE628" s="81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</row>
    <row r="629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5"/>
      <c r="W629" s="75"/>
      <c r="X629" s="73"/>
      <c r="Y629" s="76"/>
      <c r="Z629" s="76"/>
      <c r="AA629" s="76"/>
      <c r="AB629" s="73"/>
      <c r="AC629" s="73"/>
      <c r="AD629" s="80"/>
      <c r="AE629" s="81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</row>
    <row r="630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5"/>
      <c r="W630" s="75"/>
      <c r="X630" s="73"/>
      <c r="Y630" s="76"/>
      <c r="Z630" s="76"/>
      <c r="AA630" s="76"/>
      <c r="AB630" s="73"/>
      <c r="AC630" s="73"/>
      <c r="AD630" s="80"/>
      <c r="AE630" s="81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</row>
    <row r="63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5"/>
      <c r="W631" s="75"/>
      <c r="X631" s="73"/>
      <c r="Y631" s="76"/>
      <c r="Z631" s="76"/>
      <c r="AA631" s="76"/>
      <c r="AB631" s="73"/>
      <c r="AC631" s="73"/>
      <c r="AD631" s="80"/>
      <c r="AE631" s="81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</row>
    <row r="63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5"/>
      <c r="W632" s="75"/>
      <c r="X632" s="73"/>
      <c r="Y632" s="76"/>
      <c r="Z632" s="76"/>
      <c r="AA632" s="76"/>
      <c r="AB632" s="73"/>
      <c r="AC632" s="73"/>
      <c r="AD632" s="80"/>
      <c r="AE632" s="81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</row>
    <row r="63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5"/>
      <c r="W633" s="75"/>
      <c r="X633" s="73"/>
      <c r="Y633" s="76"/>
      <c r="Z633" s="76"/>
      <c r="AA633" s="76"/>
      <c r="AB633" s="73"/>
      <c r="AC633" s="73"/>
      <c r="AD633" s="80"/>
      <c r="AE633" s="81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</row>
    <row r="634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5"/>
      <c r="W634" s="75"/>
      <c r="X634" s="73"/>
      <c r="Y634" s="76"/>
      <c r="Z634" s="76"/>
      <c r="AA634" s="76"/>
      <c r="AB634" s="73"/>
      <c r="AC634" s="73"/>
      <c r="AD634" s="80"/>
      <c r="AE634" s="81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</row>
    <row r="63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5"/>
      <c r="W635" s="75"/>
      <c r="X635" s="73"/>
      <c r="Y635" s="76"/>
      <c r="Z635" s="76"/>
      <c r="AA635" s="76"/>
      <c r="AB635" s="73"/>
      <c r="AC635" s="73"/>
      <c r="AD635" s="80"/>
      <c r="AE635" s="81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</row>
    <row r="636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5"/>
      <c r="W636" s="75"/>
      <c r="X636" s="73"/>
      <c r="Y636" s="76"/>
      <c r="Z636" s="76"/>
      <c r="AA636" s="76"/>
      <c r="AB636" s="73"/>
      <c r="AC636" s="73"/>
      <c r="AD636" s="80"/>
      <c r="AE636" s="81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</row>
    <row r="637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5"/>
      <c r="W637" s="75"/>
      <c r="X637" s="73"/>
      <c r="Y637" s="76"/>
      <c r="Z637" s="76"/>
      <c r="AA637" s="76"/>
      <c r="AB637" s="73"/>
      <c r="AC637" s="73"/>
      <c r="AD637" s="80"/>
      <c r="AE637" s="81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</row>
    <row r="638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5"/>
      <c r="W638" s="75"/>
      <c r="X638" s="73"/>
      <c r="Y638" s="76"/>
      <c r="Z638" s="76"/>
      <c r="AA638" s="76"/>
      <c r="AB638" s="73"/>
      <c r="AC638" s="73"/>
      <c r="AD638" s="80"/>
      <c r="AE638" s="81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</row>
    <row r="639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5"/>
      <c r="W639" s="75"/>
      <c r="X639" s="73"/>
      <c r="Y639" s="76"/>
      <c r="Z639" s="76"/>
      <c r="AA639" s="76"/>
      <c r="AB639" s="73"/>
      <c r="AC639" s="73"/>
      <c r="AD639" s="80"/>
      <c r="AE639" s="81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</row>
    <row r="640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5"/>
      <c r="W640" s="75"/>
      <c r="X640" s="73"/>
      <c r="Y640" s="76"/>
      <c r="Z640" s="76"/>
      <c r="AA640" s="76"/>
      <c r="AB640" s="73"/>
      <c r="AC640" s="73"/>
      <c r="AD640" s="80"/>
      <c r="AE640" s="81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</row>
    <row r="64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5"/>
      <c r="W641" s="75"/>
      <c r="X641" s="73"/>
      <c r="Y641" s="76"/>
      <c r="Z641" s="76"/>
      <c r="AA641" s="76"/>
      <c r="AB641" s="73"/>
      <c r="AC641" s="73"/>
      <c r="AD641" s="80"/>
      <c r="AE641" s="81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</row>
    <row r="64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5"/>
      <c r="W642" s="75"/>
      <c r="X642" s="73"/>
      <c r="Y642" s="76"/>
      <c r="Z642" s="76"/>
      <c r="AA642" s="76"/>
      <c r="AB642" s="73"/>
      <c r="AC642" s="73"/>
      <c r="AD642" s="80"/>
      <c r="AE642" s="81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</row>
    <row r="64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5"/>
      <c r="W643" s="75"/>
      <c r="X643" s="73"/>
      <c r="Y643" s="76"/>
      <c r="Z643" s="76"/>
      <c r="AA643" s="76"/>
      <c r="AB643" s="73"/>
      <c r="AC643" s="73"/>
      <c r="AD643" s="80"/>
      <c r="AE643" s="81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</row>
    <row r="644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5"/>
      <c r="W644" s="75"/>
      <c r="X644" s="73"/>
      <c r="Y644" s="76"/>
      <c r="Z644" s="76"/>
      <c r="AA644" s="76"/>
      <c r="AB644" s="73"/>
      <c r="AC644" s="73"/>
      <c r="AD644" s="80"/>
      <c r="AE644" s="81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</row>
    <row r="64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5"/>
      <c r="W645" s="75"/>
      <c r="X645" s="73"/>
      <c r="Y645" s="76"/>
      <c r="Z645" s="76"/>
      <c r="AA645" s="76"/>
      <c r="AB645" s="73"/>
      <c r="AC645" s="73"/>
      <c r="AD645" s="80"/>
      <c r="AE645" s="81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</row>
    <row r="646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5"/>
      <c r="W646" s="75"/>
      <c r="X646" s="73"/>
      <c r="Y646" s="76"/>
      <c r="Z646" s="76"/>
      <c r="AA646" s="76"/>
      <c r="AB646" s="73"/>
      <c r="AC646" s="73"/>
      <c r="AD646" s="80"/>
      <c r="AE646" s="81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</row>
    <row r="647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5"/>
      <c r="W647" s="75"/>
      <c r="X647" s="73"/>
      <c r="Y647" s="76"/>
      <c r="Z647" s="76"/>
      <c r="AA647" s="76"/>
      <c r="AB647" s="73"/>
      <c r="AC647" s="73"/>
      <c r="AD647" s="80"/>
      <c r="AE647" s="81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</row>
    <row r="648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5"/>
      <c r="W648" s="75"/>
      <c r="X648" s="73"/>
      <c r="Y648" s="76"/>
      <c r="Z648" s="76"/>
      <c r="AA648" s="76"/>
      <c r="AB648" s="73"/>
      <c r="AC648" s="73"/>
      <c r="AD648" s="80"/>
      <c r="AE648" s="81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</row>
    <row r="649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5"/>
      <c r="W649" s="75"/>
      <c r="X649" s="73"/>
      <c r="Y649" s="76"/>
      <c r="Z649" s="76"/>
      <c r="AA649" s="76"/>
      <c r="AB649" s="73"/>
      <c r="AC649" s="73"/>
      <c r="AD649" s="80"/>
      <c r="AE649" s="81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</row>
    <row r="650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5"/>
      <c r="W650" s="75"/>
      <c r="X650" s="73"/>
      <c r="Y650" s="76"/>
      <c r="Z650" s="76"/>
      <c r="AA650" s="76"/>
      <c r="AB650" s="73"/>
      <c r="AC650" s="73"/>
      <c r="AD650" s="80"/>
      <c r="AE650" s="81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</row>
    <row r="65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5"/>
      <c r="W651" s="75"/>
      <c r="X651" s="73"/>
      <c r="Y651" s="76"/>
      <c r="Z651" s="76"/>
      <c r="AA651" s="76"/>
      <c r="AB651" s="73"/>
      <c r="AC651" s="73"/>
      <c r="AD651" s="80"/>
      <c r="AE651" s="81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</row>
    <row r="65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5"/>
      <c r="W652" s="75"/>
      <c r="X652" s="73"/>
      <c r="Y652" s="76"/>
      <c r="Z652" s="76"/>
      <c r="AA652" s="76"/>
      <c r="AB652" s="73"/>
      <c r="AC652" s="73"/>
      <c r="AD652" s="80"/>
      <c r="AE652" s="81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</row>
    <row r="65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5"/>
      <c r="W653" s="75"/>
      <c r="X653" s="73"/>
      <c r="Y653" s="76"/>
      <c r="Z653" s="76"/>
      <c r="AA653" s="76"/>
      <c r="AB653" s="73"/>
      <c r="AC653" s="73"/>
      <c r="AD653" s="80"/>
      <c r="AE653" s="81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</row>
    <row r="654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5"/>
      <c r="W654" s="75"/>
      <c r="X654" s="73"/>
      <c r="Y654" s="76"/>
      <c r="Z654" s="76"/>
      <c r="AA654" s="76"/>
      <c r="AB654" s="73"/>
      <c r="AC654" s="73"/>
      <c r="AD654" s="80"/>
      <c r="AE654" s="81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</row>
    <row r="65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5"/>
      <c r="W655" s="75"/>
      <c r="X655" s="73"/>
      <c r="Y655" s="76"/>
      <c r="Z655" s="76"/>
      <c r="AA655" s="76"/>
      <c r="AB655" s="73"/>
      <c r="AC655" s="73"/>
      <c r="AD655" s="80"/>
      <c r="AE655" s="81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</row>
    <row r="656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5"/>
      <c r="W656" s="75"/>
      <c r="X656" s="73"/>
      <c r="Y656" s="76"/>
      <c r="Z656" s="76"/>
      <c r="AA656" s="76"/>
      <c r="AB656" s="73"/>
      <c r="AC656" s="73"/>
      <c r="AD656" s="80"/>
      <c r="AE656" s="81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</row>
    <row r="657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5"/>
      <c r="W657" s="75"/>
      <c r="X657" s="73"/>
      <c r="Y657" s="76"/>
      <c r="Z657" s="76"/>
      <c r="AA657" s="76"/>
      <c r="AB657" s="73"/>
      <c r="AC657" s="73"/>
      <c r="AD657" s="80"/>
      <c r="AE657" s="81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</row>
    <row r="658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5"/>
      <c r="W658" s="75"/>
      <c r="X658" s="73"/>
      <c r="Y658" s="76"/>
      <c r="Z658" s="76"/>
      <c r="AA658" s="76"/>
      <c r="AB658" s="73"/>
      <c r="AC658" s="73"/>
      <c r="AD658" s="80"/>
      <c r="AE658" s="81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</row>
    <row r="659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5"/>
      <c r="W659" s="75"/>
      <c r="X659" s="73"/>
      <c r="Y659" s="76"/>
      <c r="Z659" s="76"/>
      <c r="AA659" s="76"/>
      <c r="AB659" s="73"/>
      <c r="AC659" s="73"/>
      <c r="AD659" s="80"/>
      <c r="AE659" s="81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</row>
    <row r="660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5"/>
      <c r="W660" s="75"/>
      <c r="X660" s="73"/>
      <c r="Y660" s="76"/>
      <c r="Z660" s="76"/>
      <c r="AA660" s="76"/>
      <c r="AB660" s="73"/>
      <c r="AC660" s="73"/>
      <c r="AD660" s="80"/>
      <c r="AE660" s="81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</row>
    <row r="66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5"/>
      <c r="W661" s="75"/>
      <c r="X661" s="73"/>
      <c r="Y661" s="76"/>
      <c r="Z661" s="76"/>
      <c r="AA661" s="76"/>
      <c r="AB661" s="73"/>
      <c r="AC661" s="73"/>
      <c r="AD661" s="80"/>
      <c r="AE661" s="81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</row>
    <row r="66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5"/>
      <c r="W662" s="75"/>
      <c r="X662" s="73"/>
      <c r="Y662" s="76"/>
      <c r="Z662" s="76"/>
      <c r="AA662" s="76"/>
      <c r="AB662" s="73"/>
      <c r="AC662" s="73"/>
      <c r="AD662" s="80"/>
      <c r="AE662" s="81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</row>
    <row r="66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5"/>
      <c r="W663" s="75"/>
      <c r="X663" s="73"/>
      <c r="Y663" s="76"/>
      <c r="Z663" s="76"/>
      <c r="AA663" s="76"/>
      <c r="AB663" s="73"/>
      <c r="AC663" s="73"/>
      <c r="AD663" s="80"/>
      <c r="AE663" s="81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</row>
    <row r="664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5"/>
      <c r="W664" s="75"/>
      <c r="X664" s="73"/>
      <c r="Y664" s="76"/>
      <c r="Z664" s="76"/>
      <c r="AA664" s="76"/>
      <c r="AB664" s="73"/>
      <c r="AC664" s="73"/>
      <c r="AD664" s="80"/>
      <c r="AE664" s="81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</row>
    <row r="66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5"/>
      <c r="W665" s="75"/>
      <c r="X665" s="73"/>
      <c r="Y665" s="76"/>
      <c r="Z665" s="76"/>
      <c r="AA665" s="76"/>
      <c r="AB665" s="73"/>
      <c r="AC665" s="73"/>
      <c r="AD665" s="80"/>
      <c r="AE665" s="81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</row>
    <row r="666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5"/>
      <c r="W666" s="75"/>
      <c r="X666" s="73"/>
      <c r="Y666" s="76"/>
      <c r="Z666" s="76"/>
      <c r="AA666" s="76"/>
      <c r="AB666" s="73"/>
      <c r="AC666" s="73"/>
      <c r="AD666" s="80"/>
      <c r="AE666" s="81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</row>
    <row r="667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5"/>
      <c r="W667" s="75"/>
      <c r="X667" s="73"/>
      <c r="Y667" s="76"/>
      <c r="Z667" s="76"/>
      <c r="AA667" s="76"/>
      <c r="AB667" s="73"/>
      <c r="AC667" s="73"/>
      <c r="AD667" s="80"/>
      <c r="AE667" s="81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</row>
    <row r="668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5"/>
      <c r="W668" s="75"/>
      <c r="X668" s="73"/>
      <c r="Y668" s="76"/>
      <c r="Z668" s="76"/>
      <c r="AA668" s="76"/>
      <c r="AB668" s="73"/>
      <c r="AC668" s="73"/>
      <c r="AD668" s="80"/>
      <c r="AE668" s="81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</row>
    <row r="669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5"/>
      <c r="W669" s="75"/>
      <c r="X669" s="73"/>
      <c r="Y669" s="76"/>
      <c r="Z669" s="76"/>
      <c r="AA669" s="76"/>
      <c r="AB669" s="73"/>
      <c r="AC669" s="73"/>
      <c r="AD669" s="80"/>
      <c r="AE669" s="81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</row>
    <row r="670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5"/>
      <c r="W670" s="75"/>
      <c r="X670" s="73"/>
      <c r="Y670" s="76"/>
      <c r="Z670" s="76"/>
      <c r="AA670" s="76"/>
      <c r="AB670" s="73"/>
      <c r="AC670" s="73"/>
      <c r="AD670" s="80"/>
      <c r="AE670" s="81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</row>
    <row r="67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5"/>
      <c r="W671" s="75"/>
      <c r="X671" s="73"/>
      <c r="Y671" s="76"/>
      <c r="Z671" s="76"/>
      <c r="AA671" s="76"/>
      <c r="AB671" s="73"/>
      <c r="AC671" s="73"/>
      <c r="AD671" s="80"/>
      <c r="AE671" s="81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</row>
    <row r="67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5"/>
      <c r="W672" s="75"/>
      <c r="X672" s="73"/>
      <c r="Y672" s="76"/>
      <c r="Z672" s="76"/>
      <c r="AA672" s="76"/>
      <c r="AB672" s="73"/>
      <c r="AC672" s="73"/>
      <c r="AD672" s="80"/>
      <c r="AE672" s="81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</row>
    <row r="67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5"/>
      <c r="W673" s="75"/>
      <c r="X673" s="73"/>
      <c r="Y673" s="76"/>
      <c r="Z673" s="76"/>
      <c r="AA673" s="76"/>
      <c r="AB673" s="73"/>
      <c r="AC673" s="73"/>
      <c r="AD673" s="80"/>
      <c r="AE673" s="81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</row>
    <row r="674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5"/>
      <c r="W674" s="75"/>
      <c r="X674" s="73"/>
      <c r="Y674" s="76"/>
      <c r="Z674" s="76"/>
      <c r="AA674" s="76"/>
      <c r="AB674" s="73"/>
      <c r="AC674" s="73"/>
      <c r="AD674" s="80"/>
      <c r="AE674" s="81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</row>
    <row r="67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5"/>
      <c r="W675" s="75"/>
      <c r="X675" s="73"/>
      <c r="Y675" s="76"/>
      <c r="Z675" s="76"/>
      <c r="AA675" s="76"/>
      <c r="AB675" s="73"/>
      <c r="AC675" s="73"/>
      <c r="AD675" s="80"/>
      <c r="AE675" s="81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</row>
    <row r="676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5"/>
      <c r="W676" s="75"/>
      <c r="X676" s="73"/>
      <c r="Y676" s="76"/>
      <c r="Z676" s="76"/>
      <c r="AA676" s="76"/>
      <c r="AB676" s="73"/>
      <c r="AC676" s="73"/>
      <c r="AD676" s="80"/>
      <c r="AE676" s="81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</row>
    <row r="677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5"/>
      <c r="W677" s="75"/>
      <c r="X677" s="73"/>
      <c r="Y677" s="76"/>
      <c r="Z677" s="76"/>
      <c r="AA677" s="76"/>
      <c r="AB677" s="73"/>
      <c r="AC677" s="73"/>
      <c r="AD677" s="80"/>
      <c r="AE677" s="81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</row>
    <row r="678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5"/>
      <c r="W678" s="75"/>
      <c r="X678" s="73"/>
      <c r="Y678" s="76"/>
      <c r="Z678" s="76"/>
      <c r="AA678" s="76"/>
      <c r="AB678" s="73"/>
      <c r="AC678" s="73"/>
      <c r="AD678" s="80"/>
      <c r="AE678" s="81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</row>
    <row r="679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5"/>
      <c r="W679" s="75"/>
      <c r="X679" s="73"/>
      <c r="Y679" s="76"/>
      <c r="Z679" s="76"/>
      <c r="AA679" s="76"/>
      <c r="AB679" s="73"/>
      <c r="AC679" s="73"/>
      <c r="AD679" s="80"/>
      <c r="AE679" s="81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</row>
    <row r="680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5"/>
      <c r="W680" s="75"/>
      <c r="X680" s="73"/>
      <c r="Y680" s="76"/>
      <c r="Z680" s="76"/>
      <c r="AA680" s="76"/>
      <c r="AB680" s="73"/>
      <c r="AC680" s="73"/>
      <c r="AD680" s="80"/>
      <c r="AE680" s="81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</row>
    <row r="68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5"/>
      <c r="W681" s="75"/>
      <c r="X681" s="73"/>
      <c r="Y681" s="76"/>
      <c r="Z681" s="76"/>
      <c r="AA681" s="76"/>
      <c r="AB681" s="73"/>
      <c r="AC681" s="73"/>
      <c r="AD681" s="80"/>
      <c r="AE681" s="81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</row>
    <row r="68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5"/>
      <c r="W682" s="75"/>
      <c r="X682" s="73"/>
      <c r="Y682" s="76"/>
      <c r="Z682" s="76"/>
      <c r="AA682" s="76"/>
      <c r="AB682" s="73"/>
      <c r="AC682" s="73"/>
      <c r="AD682" s="80"/>
      <c r="AE682" s="81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</row>
    <row r="68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5"/>
      <c r="W683" s="75"/>
      <c r="X683" s="73"/>
      <c r="Y683" s="76"/>
      <c r="Z683" s="76"/>
      <c r="AA683" s="76"/>
      <c r="AB683" s="73"/>
      <c r="AC683" s="73"/>
      <c r="AD683" s="80"/>
      <c r="AE683" s="81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</row>
    <row r="684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5"/>
      <c r="W684" s="75"/>
      <c r="X684" s="73"/>
      <c r="Y684" s="76"/>
      <c r="Z684" s="76"/>
      <c r="AA684" s="76"/>
      <c r="AB684" s="73"/>
      <c r="AC684" s="73"/>
      <c r="AD684" s="80"/>
      <c r="AE684" s="81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</row>
    <row r="68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5"/>
      <c r="W685" s="75"/>
      <c r="X685" s="73"/>
      <c r="Y685" s="76"/>
      <c r="Z685" s="76"/>
      <c r="AA685" s="76"/>
      <c r="AB685" s="73"/>
      <c r="AC685" s="73"/>
      <c r="AD685" s="80"/>
      <c r="AE685" s="81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</row>
    <row r="686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5"/>
      <c r="W686" s="75"/>
      <c r="X686" s="73"/>
      <c r="Y686" s="76"/>
      <c r="Z686" s="76"/>
      <c r="AA686" s="76"/>
      <c r="AB686" s="73"/>
      <c r="AC686" s="73"/>
      <c r="AD686" s="80"/>
      <c r="AE686" s="81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</row>
    <row r="687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5"/>
      <c r="W687" s="75"/>
      <c r="X687" s="73"/>
      <c r="Y687" s="76"/>
      <c r="Z687" s="76"/>
      <c r="AA687" s="76"/>
      <c r="AB687" s="73"/>
      <c r="AC687" s="73"/>
      <c r="AD687" s="80"/>
      <c r="AE687" s="81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</row>
    <row r="688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5"/>
      <c r="W688" s="75"/>
      <c r="X688" s="73"/>
      <c r="Y688" s="76"/>
      <c r="Z688" s="76"/>
      <c r="AA688" s="76"/>
      <c r="AB688" s="73"/>
      <c r="AC688" s="73"/>
      <c r="AD688" s="80"/>
      <c r="AE688" s="81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</row>
    <row r="689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5"/>
      <c r="W689" s="75"/>
      <c r="X689" s="73"/>
      <c r="Y689" s="76"/>
      <c r="Z689" s="76"/>
      <c r="AA689" s="76"/>
      <c r="AB689" s="73"/>
      <c r="AC689" s="73"/>
      <c r="AD689" s="80"/>
      <c r="AE689" s="81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</row>
    <row r="690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5"/>
      <c r="W690" s="75"/>
      <c r="X690" s="73"/>
      <c r="Y690" s="76"/>
      <c r="Z690" s="76"/>
      <c r="AA690" s="76"/>
      <c r="AB690" s="73"/>
      <c r="AC690" s="73"/>
      <c r="AD690" s="80"/>
      <c r="AE690" s="81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</row>
    <row r="69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5"/>
      <c r="W691" s="75"/>
      <c r="X691" s="73"/>
      <c r="Y691" s="76"/>
      <c r="Z691" s="76"/>
      <c r="AA691" s="76"/>
      <c r="AB691" s="73"/>
      <c r="AC691" s="73"/>
      <c r="AD691" s="80"/>
      <c r="AE691" s="81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</row>
    <row r="69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5"/>
      <c r="W692" s="75"/>
      <c r="X692" s="73"/>
      <c r="Y692" s="76"/>
      <c r="Z692" s="76"/>
      <c r="AA692" s="76"/>
      <c r="AB692" s="73"/>
      <c r="AC692" s="73"/>
      <c r="AD692" s="80"/>
      <c r="AE692" s="81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</row>
    <row r="69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5"/>
      <c r="W693" s="75"/>
      <c r="X693" s="73"/>
      <c r="Y693" s="76"/>
      <c r="Z693" s="76"/>
      <c r="AA693" s="76"/>
      <c r="AB693" s="73"/>
      <c r="AC693" s="73"/>
      <c r="AD693" s="80"/>
      <c r="AE693" s="81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</row>
    <row r="694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5"/>
      <c r="W694" s="75"/>
      <c r="X694" s="73"/>
      <c r="Y694" s="76"/>
      <c r="Z694" s="76"/>
      <c r="AA694" s="76"/>
      <c r="AB694" s="73"/>
      <c r="AC694" s="73"/>
      <c r="AD694" s="80"/>
      <c r="AE694" s="81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</row>
    <row r="69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5"/>
      <c r="W695" s="75"/>
      <c r="X695" s="73"/>
      <c r="Y695" s="76"/>
      <c r="Z695" s="76"/>
      <c r="AA695" s="76"/>
      <c r="AB695" s="73"/>
      <c r="AC695" s="73"/>
      <c r="AD695" s="80"/>
      <c r="AE695" s="81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</row>
    <row r="696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5"/>
      <c r="W696" s="75"/>
      <c r="X696" s="73"/>
      <c r="Y696" s="76"/>
      <c r="Z696" s="76"/>
      <c r="AA696" s="76"/>
      <c r="AB696" s="73"/>
      <c r="AC696" s="73"/>
      <c r="AD696" s="80"/>
      <c r="AE696" s="81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</row>
    <row r="697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5"/>
      <c r="W697" s="75"/>
      <c r="X697" s="73"/>
      <c r="Y697" s="76"/>
      <c r="Z697" s="76"/>
      <c r="AA697" s="76"/>
      <c r="AB697" s="73"/>
      <c r="AC697" s="73"/>
      <c r="AD697" s="80"/>
      <c r="AE697" s="81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</row>
    <row r="698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5"/>
      <c r="W698" s="75"/>
      <c r="X698" s="73"/>
      <c r="Y698" s="76"/>
      <c r="Z698" s="76"/>
      <c r="AA698" s="76"/>
      <c r="AB698" s="73"/>
      <c r="AC698" s="73"/>
      <c r="AD698" s="80"/>
      <c r="AE698" s="81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</row>
    <row r="699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5"/>
      <c r="W699" s="75"/>
      <c r="X699" s="73"/>
      <c r="Y699" s="76"/>
      <c r="Z699" s="76"/>
      <c r="AA699" s="76"/>
      <c r="AB699" s="73"/>
      <c r="AC699" s="73"/>
      <c r="AD699" s="80"/>
      <c r="AE699" s="81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</row>
    <row r="700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5"/>
      <c r="W700" s="75"/>
      <c r="X700" s="73"/>
      <c r="Y700" s="76"/>
      <c r="Z700" s="76"/>
      <c r="AA700" s="76"/>
      <c r="AB700" s="73"/>
      <c r="AC700" s="73"/>
      <c r="AD700" s="80"/>
      <c r="AE700" s="81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</row>
    <row r="70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5"/>
      <c r="W701" s="75"/>
      <c r="X701" s="73"/>
      <c r="Y701" s="76"/>
      <c r="Z701" s="76"/>
      <c r="AA701" s="76"/>
      <c r="AB701" s="73"/>
      <c r="AC701" s="73"/>
      <c r="AD701" s="80"/>
      <c r="AE701" s="81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</row>
    <row r="70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5"/>
      <c r="W702" s="75"/>
      <c r="X702" s="73"/>
      <c r="Y702" s="76"/>
      <c r="Z702" s="76"/>
      <c r="AA702" s="76"/>
      <c r="AB702" s="73"/>
      <c r="AC702" s="73"/>
      <c r="AD702" s="80"/>
      <c r="AE702" s="81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</row>
    <row r="70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5"/>
      <c r="W703" s="75"/>
      <c r="X703" s="73"/>
      <c r="Y703" s="76"/>
      <c r="Z703" s="76"/>
      <c r="AA703" s="76"/>
      <c r="AB703" s="73"/>
      <c r="AC703" s="73"/>
      <c r="AD703" s="80"/>
      <c r="AE703" s="81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</row>
    <row r="704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5"/>
      <c r="W704" s="75"/>
      <c r="X704" s="73"/>
      <c r="Y704" s="76"/>
      <c r="Z704" s="76"/>
      <c r="AA704" s="76"/>
      <c r="AB704" s="73"/>
      <c r="AC704" s="73"/>
      <c r="AD704" s="80"/>
      <c r="AE704" s="81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</row>
    <row r="70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5"/>
      <c r="W705" s="75"/>
      <c r="X705" s="73"/>
      <c r="Y705" s="76"/>
      <c r="Z705" s="76"/>
      <c r="AA705" s="76"/>
      <c r="AB705" s="73"/>
      <c r="AC705" s="73"/>
      <c r="AD705" s="80"/>
      <c r="AE705" s="81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</row>
    <row r="706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5"/>
      <c r="W706" s="75"/>
      <c r="X706" s="73"/>
      <c r="Y706" s="76"/>
      <c r="Z706" s="76"/>
      <c r="AA706" s="76"/>
      <c r="AB706" s="73"/>
      <c r="AC706" s="73"/>
      <c r="AD706" s="80"/>
      <c r="AE706" s="81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</row>
    <row r="707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5"/>
      <c r="W707" s="75"/>
      <c r="X707" s="73"/>
      <c r="Y707" s="76"/>
      <c r="Z707" s="76"/>
      <c r="AA707" s="76"/>
      <c r="AB707" s="73"/>
      <c r="AC707" s="73"/>
      <c r="AD707" s="80"/>
      <c r="AE707" s="81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</row>
    <row r="708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5"/>
      <c r="W708" s="75"/>
      <c r="X708" s="73"/>
      <c r="Y708" s="76"/>
      <c r="Z708" s="76"/>
      <c r="AA708" s="76"/>
      <c r="AB708" s="73"/>
      <c r="AC708" s="73"/>
      <c r="AD708" s="80"/>
      <c r="AE708" s="81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</row>
    <row r="709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5"/>
      <c r="W709" s="75"/>
      <c r="X709" s="73"/>
      <c r="Y709" s="76"/>
      <c r="Z709" s="76"/>
      <c r="AA709" s="76"/>
      <c r="AB709" s="73"/>
      <c r="AC709" s="73"/>
      <c r="AD709" s="80"/>
      <c r="AE709" s="81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</row>
    <row r="710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5"/>
      <c r="W710" s="75"/>
      <c r="X710" s="73"/>
      <c r="Y710" s="76"/>
      <c r="Z710" s="76"/>
      <c r="AA710" s="76"/>
      <c r="AB710" s="73"/>
      <c r="AC710" s="73"/>
      <c r="AD710" s="80"/>
      <c r="AE710" s="81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</row>
    <row r="71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5"/>
      <c r="W711" s="75"/>
      <c r="X711" s="73"/>
      <c r="Y711" s="76"/>
      <c r="Z711" s="76"/>
      <c r="AA711" s="76"/>
      <c r="AB711" s="73"/>
      <c r="AC711" s="73"/>
      <c r="AD711" s="80"/>
      <c r="AE711" s="81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</row>
    <row r="71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5"/>
      <c r="W712" s="75"/>
      <c r="X712" s="73"/>
      <c r="Y712" s="76"/>
      <c r="Z712" s="76"/>
      <c r="AA712" s="76"/>
      <c r="AB712" s="73"/>
      <c r="AC712" s="73"/>
      <c r="AD712" s="80"/>
      <c r="AE712" s="81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</row>
    <row r="71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5"/>
      <c r="W713" s="75"/>
      <c r="X713" s="73"/>
      <c r="Y713" s="76"/>
      <c r="Z713" s="76"/>
      <c r="AA713" s="76"/>
      <c r="AB713" s="73"/>
      <c r="AC713" s="73"/>
      <c r="AD713" s="80"/>
      <c r="AE713" s="81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</row>
    <row r="714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5"/>
      <c r="W714" s="75"/>
      <c r="X714" s="73"/>
      <c r="Y714" s="76"/>
      <c r="Z714" s="76"/>
      <c r="AA714" s="76"/>
      <c r="AB714" s="73"/>
      <c r="AC714" s="73"/>
      <c r="AD714" s="80"/>
      <c r="AE714" s="81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</row>
    <row r="71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5"/>
      <c r="W715" s="75"/>
      <c r="X715" s="73"/>
      <c r="Y715" s="76"/>
      <c r="Z715" s="76"/>
      <c r="AA715" s="76"/>
      <c r="AB715" s="73"/>
      <c r="AC715" s="73"/>
      <c r="AD715" s="80"/>
      <c r="AE715" s="81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</row>
    <row r="716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5"/>
      <c r="W716" s="75"/>
      <c r="X716" s="73"/>
      <c r="Y716" s="76"/>
      <c r="Z716" s="76"/>
      <c r="AA716" s="76"/>
      <c r="AB716" s="73"/>
      <c r="AC716" s="73"/>
      <c r="AD716" s="80"/>
      <c r="AE716" s="81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</row>
    <row r="717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5"/>
      <c r="W717" s="75"/>
      <c r="X717" s="73"/>
      <c r="Y717" s="76"/>
      <c r="Z717" s="76"/>
      <c r="AA717" s="76"/>
      <c r="AB717" s="73"/>
      <c r="AC717" s="73"/>
      <c r="AD717" s="80"/>
      <c r="AE717" s="81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</row>
    <row r="718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5"/>
      <c r="W718" s="75"/>
      <c r="X718" s="73"/>
      <c r="Y718" s="76"/>
      <c r="Z718" s="76"/>
      <c r="AA718" s="76"/>
      <c r="AB718" s="73"/>
      <c r="AC718" s="73"/>
      <c r="AD718" s="80"/>
      <c r="AE718" s="81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</row>
    <row r="719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5"/>
      <c r="W719" s="75"/>
      <c r="X719" s="73"/>
      <c r="Y719" s="76"/>
      <c r="Z719" s="76"/>
      <c r="AA719" s="76"/>
      <c r="AB719" s="73"/>
      <c r="AC719" s="73"/>
      <c r="AD719" s="80"/>
      <c r="AE719" s="81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</row>
    <row r="720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5"/>
      <c r="W720" s="75"/>
      <c r="X720" s="73"/>
      <c r="Y720" s="76"/>
      <c r="Z720" s="76"/>
      <c r="AA720" s="76"/>
      <c r="AB720" s="73"/>
      <c r="AC720" s="73"/>
      <c r="AD720" s="80"/>
      <c r="AE720" s="81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</row>
    <row r="72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5"/>
      <c r="W721" s="75"/>
      <c r="X721" s="73"/>
      <c r="Y721" s="76"/>
      <c r="Z721" s="76"/>
      <c r="AA721" s="76"/>
      <c r="AB721" s="73"/>
      <c r="AC721" s="73"/>
      <c r="AD721" s="80"/>
      <c r="AE721" s="81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</row>
    <row r="72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5"/>
      <c r="W722" s="75"/>
      <c r="X722" s="73"/>
      <c r="Y722" s="76"/>
      <c r="Z722" s="76"/>
      <c r="AA722" s="76"/>
      <c r="AB722" s="73"/>
      <c r="AC722" s="73"/>
      <c r="AD722" s="80"/>
      <c r="AE722" s="81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</row>
    <row r="72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5"/>
      <c r="W723" s="75"/>
      <c r="X723" s="73"/>
      <c r="Y723" s="76"/>
      <c r="Z723" s="76"/>
      <c r="AA723" s="76"/>
      <c r="AB723" s="73"/>
      <c r="AC723" s="73"/>
      <c r="AD723" s="80"/>
      <c r="AE723" s="81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</row>
    <row r="724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5"/>
      <c r="W724" s="75"/>
      <c r="X724" s="73"/>
      <c r="Y724" s="76"/>
      <c r="Z724" s="76"/>
      <c r="AA724" s="76"/>
      <c r="AB724" s="73"/>
      <c r="AC724" s="73"/>
      <c r="AD724" s="80"/>
      <c r="AE724" s="81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</row>
    <row r="7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5"/>
      <c r="W725" s="75"/>
      <c r="X725" s="73"/>
      <c r="Y725" s="76"/>
      <c r="Z725" s="76"/>
      <c r="AA725" s="76"/>
      <c r="AB725" s="73"/>
      <c r="AC725" s="73"/>
      <c r="AD725" s="80"/>
      <c r="AE725" s="81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</row>
    <row r="726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5"/>
      <c r="W726" s="75"/>
      <c r="X726" s="73"/>
      <c r="Y726" s="76"/>
      <c r="Z726" s="76"/>
      <c r="AA726" s="76"/>
      <c r="AB726" s="73"/>
      <c r="AC726" s="73"/>
      <c r="AD726" s="80"/>
      <c r="AE726" s="81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</row>
    <row r="727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5"/>
      <c r="W727" s="75"/>
      <c r="X727" s="73"/>
      <c r="Y727" s="76"/>
      <c r="Z727" s="76"/>
      <c r="AA727" s="76"/>
      <c r="AB727" s="73"/>
      <c r="AC727" s="73"/>
      <c r="AD727" s="80"/>
      <c r="AE727" s="81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</row>
    <row r="728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5"/>
      <c r="W728" s="75"/>
      <c r="X728" s="73"/>
      <c r="Y728" s="76"/>
      <c r="Z728" s="76"/>
      <c r="AA728" s="76"/>
      <c r="AB728" s="73"/>
      <c r="AC728" s="73"/>
      <c r="AD728" s="80"/>
      <c r="AE728" s="81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</row>
    <row r="729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5"/>
      <c r="W729" s="75"/>
      <c r="X729" s="73"/>
      <c r="Y729" s="76"/>
      <c r="Z729" s="76"/>
      <c r="AA729" s="76"/>
      <c r="AB729" s="73"/>
      <c r="AC729" s="73"/>
      <c r="AD729" s="80"/>
      <c r="AE729" s="81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</row>
    <row r="730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5"/>
      <c r="W730" s="75"/>
      <c r="X730" s="73"/>
      <c r="Y730" s="76"/>
      <c r="Z730" s="76"/>
      <c r="AA730" s="76"/>
      <c r="AB730" s="73"/>
      <c r="AC730" s="73"/>
      <c r="AD730" s="80"/>
      <c r="AE730" s="81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</row>
    <row r="73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5"/>
      <c r="W731" s="75"/>
      <c r="X731" s="73"/>
      <c r="Y731" s="76"/>
      <c r="Z731" s="76"/>
      <c r="AA731" s="76"/>
      <c r="AB731" s="73"/>
      <c r="AC731" s="73"/>
      <c r="AD731" s="80"/>
      <c r="AE731" s="81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</row>
    <row r="73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5"/>
      <c r="W732" s="75"/>
      <c r="X732" s="73"/>
      <c r="Y732" s="76"/>
      <c r="Z732" s="76"/>
      <c r="AA732" s="76"/>
      <c r="AB732" s="73"/>
      <c r="AC732" s="73"/>
      <c r="AD732" s="80"/>
      <c r="AE732" s="81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</row>
    <row r="73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5"/>
      <c r="W733" s="75"/>
      <c r="X733" s="73"/>
      <c r="Y733" s="76"/>
      <c r="Z733" s="76"/>
      <c r="AA733" s="76"/>
      <c r="AB733" s="73"/>
      <c r="AC733" s="73"/>
      <c r="AD733" s="80"/>
      <c r="AE733" s="81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</row>
    <row r="734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5"/>
      <c r="W734" s="75"/>
      <c r="X734" s="73"/>
      <c r="Y734" s="76"/>
      <c r="Z734" s="76"/>
      <c r="AA734" s="76"/>
      <c r="AB734" s="73"/>
      <c r="AC734" s="73"/>
      <c r="AD734" s="80"/>
      <c r="AE734" s="81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</row>
    <row r="73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5"/>
      <c r="W735" s="75"/>
      <c r="X735" s="73"/>
      <c r="Y735" s="76"/>
      <c r="Z735" s="76"/>
      <c r="AA735" s="76"/>
      <c r="AB735" s="73"/>
      <c r="AC735" s="73"/>
      <c r="AD735" s="80"/>
      <c r="AE735" s="81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</row>
    <row r="736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5"/>
      <c r="W736" s="75"/>
      <c r="X736" s="73"/>
      <c r="Y736" s="76"/>
      <c r="Z736" s="76"/>
      <c r="AA736" s="76"/>
      <c r="AB736" s="73"/>
      <c r="AC736" s="73"/>
      <c r="AD736" s="80"/>
      <c r="AE736" s="81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</row>
    <row r="737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5"/>
      <c r="W737" s="75"/>
      <c r="X737" s="73"/>
      <c r="Y737" s="76"/>
      <c r="Z737" s="76"/>
      <c r="AA737" s="76"/>
      <c r="AB737" s="73"/>
      <c r="AC737" s="73"/>
      <c r="AD737" s="80"/>
      <c r="AE737" s="81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</row>
    <row r="738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5"/>
      <c r="W738" s="75"/>
      <c r="X738" s="73"/>
      <c r="Y738" s="76"/>
      <c r="Z738" s="76"/>
      <c r="AA738" s="76"/>
      <c r="AB738" s="73"/>
      <c r="AC738" s="73"/>
      <c r="AD738" s="80"/>
      <c r="AE738" s="81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</row>
    <row r="739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5"/>
      <c r="W739" s="75"/>
      <c r="X739" s="73"/>
      <c r="Y739" s="76"/>
      <c r="Z739" s="76"/>
      <c r="AA739" s="76"/>
      <c r="AB739" s="73"/>
      <c r="AC739" s="73"/>
      <c r="AD739" s="80"/>
      <c r="AE739" s="81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</row>
    <row r="740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5"/>
      <c r="W740" s="75"/>
      <c r="X740" s="73"/>
      <c r="Y740" s="76"/>
      <c r="Z740" s="76"/>
      <c r="AA740" s="76"/>
      <c r="AB740" s="73"/>
      <c r="AC740" s="73"/>
      <c r="AD740" s="80"/>
      <c r="AE740" s="81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</row>
    <row r="74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5"/>
      <c r="W741" s="75"/>
      <c r="X741" s="73"/>
      <c r="Y741" s="76"/>
      <c r="Z741" s="76"/>
      <c r="AA741" s="76"/>
      <c r="AB741" s="73"/>
      <c r="AC741" s="73"/>
      <c r="AD741" s="80"/>
      <c r="AE741" s="81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</row>
    <row r="74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5"/>
      <c r="W742" s="75"/>
      <c r="X742" s="73"/>
      <c r="Y742" s="76"/>
      <c r="Z742" s="76"/>
      <c r="AA742" s="76"/>
      <c r="AB742" s="73"/>
      <c r="AC742" s="73"/>
      <c r="AD742" s="80"/>
      <c r="AE742" s="81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</row>
    <row r="74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5"/>
      <c r="W743" s="75"/>
      <c r="X743" s="73"/>
      <c r="Y743" s="76"/>
      <c r="Z743" s="76"/>
      <c r="AA743" s="76"/>
      <c r="AB743" s="73"/>
      <c r="AC743" s="73"/>
      <c r="AD743" s="80"/>
      <c r="AE743" s="81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</row>
    <row r="744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5"/>
      <c r="W744" s="75"/>
      <c r="X744" s="73"/>
      <c r="Y744" s="76"/>
      <c r="Z744" s="76"/>
      <c r="AA744" s="76"/>
      <c r="AB744" s="73"/>
      <c r="AC744" s="73"/>
      <c r="AD744" s="80"/>
      <c r="AE744" s="81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</row>
    <row r="74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5"/>
      <c r="W745" s="75"/>
      <c r="X745" s="73"/>
      <c r="Y745" s="76"/>
      <c r="Z745" s="76"/>
      <c r="AA745" s="76"/>
      <c r="AB745" s="73"/>
      <c r="AC745" s="73"/>
      <c r="AD745" s="80"/>
      <c r="AE745" s="81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</row>
    <row r="746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5"/>
      <c r="W746" s="75"/>
      <c r="X746" s="73"/>
      <c r="Y746" s="76"/>
      <c r="Z746" s="76"/>
      <c r="AA746" s="76"/>
      <c r="AB746" s="73"/>
      <c r="AC746" s="73"/>
      <c r="AD746" s="80"/>
      <c r="AE746" s="81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</row>
    <row r="747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5"/>
      <c r="W747" s="75"/>
      <c r="X747" s="73"/>
      <c r="Y747" s="76"/>
      <c r="Z747" s="76"/>
      <c r="AA747" s="76"/>
      <c r="AB747" s="73"/>
      <c r="AC747" s="73"/>
      <c r="AD747" s="80"/>
      <c r="AE747" s="81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</row>
    <row r="748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5"/>
      <c r="W748" s="75"/>
      <c r="X748" s="73"/>
      <c r="Y748" s="76"/>
      <c r="Z748" s="76"/>
      <c r="AA748" s="76"/>
      <c r="AB748" s="73"/>
      <c r="AC748" s="73"/>
      <c r="AD748" s="80"/>
      <c r="AE748" s="81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</row>
    <row r="749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5"/>
      <c r="W749" s="75"/>
      <c r="X749" s="73"/>
      <c r="Y749" s="76"/>
      <c r="Z749" s="76"/>
      <c r="AA749" s="76"/>
      <c r="AB749" s="73"/>
      <c r="AC749" s="73"/>
      <c r="AD749" s="80"/>
      <c r="AE749" s="81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</row>
    <row r="750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5"/>
      <c r="W750" s="75"/>
      <c r="X750" s="73"/>
      <c r="Y750" s="76"/>
      <c r="Z750" s="76"/>
      <c r="AA750" s="76"/>
      <c r="AB750" s="73"/>
      <c r="AC750" s="73"/>
      <c r="AD750" s="80"/>
      <c r="AE750" s="81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</row>
    <row r="75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5"/>
      <c r="W751" s="75"/>
      <c r="X751" s="73"/>
      <c r="Y751" s="76"/>
      <c r="Z751" s="76"/>
      <c r="AA751" s="76"/>
      <c r="AB751" s="73"/>
      <c r="AC751" s="73"/>
      <c r="AD751" s="80"/>
      <c r="AE751" s="81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</row>
    <row r="75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5"/>
      <c r="W752" s="75"/>
      <c r="X752" s="73"/>
      <c r="Y752" s="76"/>
      <c r="Z752" s="76"/>
      <c r="AA752" s="76"/>
      <c r="AB752" s="73"/>
      <c r="AC752" s="73"/>
      <c r="AD752" s="80"/>
      <c r="AE752" s="81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</row>
    <row r="75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5"/>
      <c r="W753" s="75"/>
      <c r="X753" s="73"/>
      <c r="Y753" s="76"/>
      <c r="Z753" s="76"/>
      <c r="AA753" s="76"/>
      <c r="AB753" s="73"/>
      <c r="AC753" s="73"/>
      <c r="AD753" s="80"/>
      <c r="AE753" s="81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</row>
    <row r="754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5"/>
      <c r="W754" s="75"/>
      <c r="X754" s="73"/>
      <c r="Y754" s="76"/>
      <c r="Z754" s="76"/>
      <c r="AA754" s="76"/>
      <c r="AB754" s="73"/>
      <c r="AC754" s="73"/>
      <c r="AD754" s="80"/>
      <c r="AE754" s="81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</row>
    <row r="75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5"/>
      <c r="W755" s="75"/>
      <c r="X755" s="73"/>
      <c r="Y755" s="76"/>
      <c r="Z755" s="76"/>
      <c r="AA755" s="76"/>
      <c r="AB755" s="73"/>
      <c r="AC755" s="73"/>
      <c r="AD755" s="80"/>
      <c r="AE755" s="81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</row>
    <row r="756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5"/>
      <c r="W756" s="75"/>
      <c r="X756" s="73"/>
      <c r="Y756" s="76"/>
      <c r="Z756" s="76"/>
      <c r="AA756" s="76"/>
      <c r="AB756" s="73"/>
      <c r="AC756" s="73"/>
      <c r="AD756" s="80"/>
      <c r="AE756" s="81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</row>
    <row r="757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5"/>
      <c r="W757" s="75"/>
      <c r="X757" s="73"/>
      <c r="Y757" s="76"/>
      <c r="Z757" s="76"/>
      <c r="AA757" s="76"/>
      <c r="AB757" s="73"/>
      <c r="AC757" s="73"/>
      <c r="AD757" s="80"/>
      <c r="AE757" s="81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</row>
    <row r="758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5"/>
      <c r="W758" s="75"/>
      <c r="X758" s="73"/>
      <c r="Y758" s="76"/>
      <c r="Z758" s="76"/>
      <c r="AA758" s="76"/>
      <c r="AB758" s="73"/>
      <c r="AC758" s="73"/>
      <c r="AD758" s="80"/>
      <c r="AE758" s="81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</row>
    <row r="759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5"/>
      <c r="W759" s="75"/>
      <c r="X759" s="73"/>
      <c r="Y759" s="76"/>
      <c r="Z759" s="76"/>
      <c r="AA759" s="76"/>
      <c r="AB759" s="73"/>
      <c r="AC759" s="73"/>
      <c r="AD759" s="80"/>
      <c r="AE759" s="81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</row>
    <row r="760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5"/>
      <c r="W760" s="75"/>
      <c r="X760" s="73"/>
      <c r="Y760" s="76"/>
      <c r="Z760" s="76"/>
      <c r="AA760" s="76"/>
      <c r="AB760" s="73"/>
      <c r="AC760" s="73"/>
      <c r="AD760" s="80"/>
      <c r="AE760" s="81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</row>
    <row r="76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5"/>
      <c r="W761" s="75"/>
      <c r="X761" s="73"/>
      <c r="Y761" s="76"/>
      <c r="Z761" s="76"/>
      <c r="AA761" s="76"/>
      <c r="AB761" s="73"/>
      <c r="AC761" s="73"/>
      <c r="AD761" s="80"/>
      <c r="AE761" s="81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</row>
    <row r="76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5"/>
      <c r="W762" s="75"/>
      <c r="X762" s="73"/>
      <c r="Y762" s="76"/>
      <c r="Z762" s="76"/>
      <c r="AA762" s="76"/>
      <c r="AB762" s="73"/>
      <c r="AC762" s="73"/>
      <c r="AD762" s="80"/>
      <c r="AE762" s="81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</row>
    <row r="76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5"/>
      <c r="W763" s="75"/>
      <c r="X763" s="73"/>
      <c r="Y763" s="76"/>
      <c r="Z763" s="76"/>
      <c r="AA763" s="76"/>
      <c r="AB763" s="73"/>
      <c r="AC763" s="73"/>
      <c r="AD763" s="80"/>
      <c r="AE763" s="81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</row>
    <row r="764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5"/>
      <c r="W764" s="75"/>
      <c r="X764" s="73"/>
      <c r="Y764" s="76"/>
      <c r="Z764" s="76"/>
      <c r="AA764" s="76"/>
      <c r="AB764" s="73"/>
      <c r="AC764" s="73"/>
      <c r="AD764" s="80"/>
      <c r="AE764" s="81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</row>
    <row r="76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5"/>
      <c r="W765" s="75"/>
      <c r="X765" s="73"/>
      <c r="Y765" s="76"/>
      <c r="Z765" s="76"/>
      <c r="AA765" s="76"/>
      <c r="AB765" s="73"/>
      <c r="AC765" s="73"/>
      <c r="AD765" s="80"/>
      <c r="AE765" s="81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</row>
    <row r="766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5"/>
      <c r="W766" s="75"/>
      <c r="X766" s="73"/>
      <c r="Y766" s="76"/>
      <c r="Z766" s="76"/>
      <c r="AA766" s="76"/>
      <c r="AB766" s="73"/>
      <c r="AC766" s="73"/>
      <c r="AD766" s="80"/>
      <c r="AE766" s="81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</row>
    <row r="767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5"/>
      <c r="W767" s="75"/>
      <c r="X767" s="73"/>
      <c r="Y767" s="76"/>
      <c r="Z767" s="76"/>
      <c r="AA767" s="76"/>
      <c r="AB767" s="73"/>
      <c r="AC767" s="73"/>
      <c r="AD767" s="80"/>
      <c r="AE767" s="81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</row>
    <row r="768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5"/>
      <c r="W768" s="75"/>
      <c r="X768" s="73"/>
      <c r="Y768" s="76"/>
      <c r="Z768" s="76"/>
      <c r="AA768" s="76"/>
      <c r="AB768" s="73"/>
      <c r="AC768" s="73"/>
      <c r="AD768" s="80"/>
      <c r="AE768" s="81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</row>
    <row r="769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5"/>
      <c r="W769" s="75"/>
      <c r="X769" s="73"/>
      <c r="Y769" s="76"/>
      <c r="Z769" s="76"/>
      <c r="AA769" s="76"/>
      <c r="AB769" s="73"/>
      <c r="AC769" s="73"/>
      <c r="AD769" s="80"/>
      <c r="AE769" s="81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</row>
    <row r="770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5"/>
      <c r="W770" s="75"/>
      <c r="X770" s="73"/>
      <c r="Y770" s="76"/>
      <c r="Z770" s="76"/>
      <c r="AA770" s="76"/>
      <c r="AB770" s="73"/>
      <c r="AC770" s="73"/>
      <c r="AD770" s="80"/>
      <c r="AE770" s="81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</row>
    <row r="77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5"/>
      <c r="W771" s="75"/>
      <c r="X771" s="73"/>
      <c r="Y771" s="76"/>
      <c r="Z771" s="76"/>
      <c r="AA771" s="76"/>
      <c r="AB771" s="73"/>
      <c r="AC771" s="73"/>
      <c r="AD771" s="80"/>
      <c r="AE771" s="81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</row>
    <row r="77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5"/>
      <c r="W772" s="75"/>
      <c r="X772" s="73"/>
      <c r="Y772" s="76"/>
      <c r="Z772" s="76"/>
      <c r="AA772" s="76"/>
      <c r="AB772" s="73"/>
      <c r="AC772" s="73"/>
      <c r="AD772" s="80"/>
      <c r="AE772" s="81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</row>
    <row r="77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5"/>
      <c r="W773" s="75"/>
      <c r="X773" s="73"/>
      <c r="Y773" s="76"/>
      <c r="Z773" s="76"/>
      <c r="AA773" s="76"/>
      <c r="AB773" s="73"/>
      <c r="AC773" s="73"/>
      <c r="AD773" s="80"/>
      <c r="AE773" s="81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</row>
    <row r="774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5"/>
      <c r="W774" s="75"/>
      <c r="X774" s="73"/>
      <c r="Y774" s="76"/>
      <c r="Z774" s="76"/>
      <c r="AA774" s="76"/>
      <c r="AB774" s="73"/>
      <c r="AC774" s="73"/>
      <c r="AD774" s="80"/>
      <c r="AE774" s="81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</row>
    <row r="77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5"/>
      <c r="W775" s="75"/>
      <c r="X775" s="73"/>
      <c r="Y775" s="76"/>
      <c r="Z775" s="76"/>
      <c r="AA775" s="76"/>
      <c r="AB775" s="73"/>
      <c r="AC775" s="73"/>
      <c r="AD775" s="80"/>
      <c r="AE775" s="81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</row>
    <row r="776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5"/>
      <c r="W776" s="75"/>
      <c r="X776" s="73"/>
      <c r="Y776" s="76"/>
      <c r="Z776" s="76"/>
      <c r="AA776" s="76"/>
      <c r="AB776" s="73"/>
      <c r="AC776" s="73"/>
      <c r="AD776" s="80"/>
      <c r="AE776" s="81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</row>
    <row r="777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5"/>
      <c r="W777" s="75"/>
      <c r="X777" s="73"/>
      <c r="Y777" s="76"/>
      <c r="Z777" s="76"/>
      <c r="AA777" s="76"/>
      <c r="AB777" s="73"/>
      <c r="AC777" s="73"/>
      <c r="AD777" s="80"/>
      <c r="AE777" s="81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</row>
    <row r="778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5"/>
      <c r="W778" s="75"/>
      <c r="X778" s="73"/>
      <c r="Y778" s="76"/>
      <c r="Z778" s="76"/>
      <c r="AA778" s="76"/>
      <c r="AB778" s="73"/>
      <c r="AC778" s="73"/>
      <c r="AD778" s="80"/>
      <c r="AE778" s="81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</row>
    <row r="779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5"/>
      <c r="W779" s="75"/>
      <c r="X779" s="73"/>
      <c r="Y779" s="76"/>
      <c r="Z779" s="76"/>
      <c r="AA779" s="76"/>
      <c r="AB779" s="73"/>
      <c r="AC779" s="73"/>
      <c r="AD779" s="80"/>
      <c r="AE779" s="81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</row>
    <row r="780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5"/>
      <c r="W780" s="75"/>
      <c r="X780" s="73"/>
      <c r="Y780" s="76"/>
      <c r="Z780" s="76"/>
      <c r="AA780" s="76"/>
      <c r="AB780" s="73"/>
      <c r="AC780" s="73"/>
      <c r="AD780" s="80"/>
      <c r="AE780" s="81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</row>
    <row r="78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5"/>
      <c r="W781" s="75"/>
      <c r="X781" s="73"/>
      <c r="Y781" s="76"/>
      <c r="Z781" s="76"/>
      <c r="AA781" s="76"/>
      <c r="AB781" s="73"/>
      <c r="AC781" s="73"/>
      <c r="AD781" s="80"/>
      <c r="AE781" s="81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</row>
    <row r="78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5"/>
      <c r="W782" s="75"/>
      <c r="X782" s="73"/>
      <c r="Y782" s="76"/>
      <c r="Z782" s="76"/>
      <c r="AA782" s="76"/>
      <c r="AB782" s="73"/>
      <c r="AC782" s="73"/>
      <c r="AD782" s="80"/>
      <c r="AE782" s="81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</row>
    <row r="78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5"/>
      <c r="W783" s="75"/>
      <c r="X783" s="73"/>
      <c r="Y783" s="76"/>
      <c r="Z783" s="76"/>
      <c r="AA783" s="76"/>
      <c r="AB783" s="73"/>
      <c r="AC783" s="73"/>
      <c r="AD783" s="80"/>
      <c r="AE783" s="81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</row>
    <row r="784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5"/>
      <c r="W784" s="75"/>
      <c r="X784" s="73"/>
      <c r="Y784" s="76"/>
      <c r="Z784" s="76"/>
      <c r="AA784" s="76"/>
      <c r="AB784" s="73"/>
      <c r="AC784" s="73"/>
      <c r="AD784" s="80"/>
      <c r="AE784" s="81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</row>
    <row r="78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5"/>
      <c r="W785" s="75"/>
      <c r="X785" s="73"/>
      <c r="Y785" s="76"/>
      <c r="Z785" s="76"/>
      <c r="AA785" s="76"/>
      <c r="AB785" s="73"/>
      <c r="AC785" s="73"/>
      <c r="AD785" s="80"/>
      <c r="AE785" s="81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</row>
    <row r="786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5"/>
      <c r="W786" s="75"/>
      <c r="X786" s="73"/>
      <c r="Y786" s="76"/>
      <c r="Z786" s="76"/>
      <c r="AA786" s="76"/>
      <c r="AB786" s="73"/>
      <c r="AC786" s="73"/>
      <c r="AD786" s="80"/>
      <c r="AE786" s="81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</row>
    <row r="787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5"/>
      <c r="W787" s="75"/>
      <c r="X787" s="73"/>
      <c r="Y787" s="76"/>
      <c r="Z787" s="76"/>
      <c r="AA787" s="76"/>
      <c r="AB787" s="73"/>
      <c r="AC787" s="73"/>
      <c r="AD787" s="80"/>
      <c r="AE787" s="81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</row>
    <row r="788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5"/>
      <c r="W788" s="75"/>
      <c r="X788" s="73"/>
      <c r="Y788" s="76"/>
      <c r="Z788" s="76"/>
      <c r="AA788" s="76"/>
      <c r="AB788" s="73"/>
      <c r="AC788" s="73"/>
      <c r="AD788" s="80"/>
      <c r="AE788" s="81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</row>
    <row r="789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5"/>
      <c r="W789" s="75"/>
      <c r="X789" s="73"/>
      <c r="Y789" s="76"/>
      <c r="Z789" s="76"/>
      <c r="AA789" s="76"/>
      <c r="AB789" s="73"/>
      <c r="AC789" s="73"/>
      <c r="AD789" s="80"/>
      <c r="AE789" s="81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</row>
    <row r="790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5"/>
      <c r="W790" s="75"/>
      <c r="X790" s="73"/>
      <c r="Y790" s="76"/>
      <c r="Z790" s="76"/>
      <c r="AA790" s="76"/>
      <c r="AB790" s="73"/>
      <c r="AC790" s="73"/>
      <c r="AD790" s="80"/>
      <c r="AE790" s="81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</row>
    <row r="79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5"/>
      <c r="W791" s="75"/>
      <c r="X791" s="73"/>
      <c r="Y791" s="76"/>
      <c r="Z791" s="76"/>
      <c r="AA791" s="76"/>
      <c r="AB791" s="73"/>
      <c r="AC791" s="73"/>
      <c r="AD791" s="80"/>
      <c r="AE791" s="81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</row>
    <row r="79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5"/>
      <c r="W792" s="75"/>
      <c r="X792" s="73"/>
      <c r="Y792" s="76"/>
      <c r="Z792" s="76"/>
      <c r="AA792" s="76"/>
      <c r="AB792" s="73"/>
      <c r="AC792" s="73"/>
      <c r="AD792" s="80"/>
      <c r="AE792" s="81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</row>
    <row r="79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5"/>
      <c r="W793" s="75"/>
      <c r="X793" s="73"/>
      <c r="Y793" s="76"/>
      <c r="Z793" s="76"/>
      <c r="AA793" s="76"/>
      <c r="AB793" s="73"/>
      <c r="AC793" s="73"/>
      <c r="AD793" s="80"/>
      <c r="AE793" s="81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</row>
    <row r="794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5"/>
      <c r="W794" s="75"/>
      <c r="X794" s="73"/>
      <c r="Y794" s="76"/>
      <c r="Z794" s="76"/>
      <c r="AA794" s="76"/>
      <c r="AB794" s="73"/>
      <c r="AC794" s="73"/>
      <c r="AD794" s="80"/>
      <c r="AE794" s="81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</row>
    <row r="79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5"/>
      <c r="W795" s="75"/>
      <c r="X795" s="73"/>
      <c r="Y795" s="76"/>
      <c r="Z795" s="76"/>
      <c r="AA795" s="76"/>
      <c r="AB795" s="73"/>
      <c r="AC795" s="73"/>
      <c r="AD795" s="80"/>
      <c r="AE795" s="81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</row>
    <row r="796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5"/>
      <c r="W796" s="75"/>
      <c r="X796" s="73"/>
      <c r="Y796" s="76"/>
      <c r="Z796" s="76"/>
      <c r="AA796" s="76"/>
      <c r="AB796" s="73"/>
      <c r="AC796" s="73"/>
      <c r="AD796" s="80"/>
      <c r="AE796" s="81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</row>
    <row r="797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5"/>
      <c r="W797" s="75"/>
      <c r="X797" s="73"/>
      <c r="Y797" s="76"/>
      <c r="Z797" s="76"/>
      <c r="AA797" s="76"/>
      <c r="AB797" s="73"/>
      <c r="AC797" s="73"/>
      <c r="AD797" s="80"/>
      <c r="AE797" s="81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</row>
    <row r="798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5"/>
      <c r="W798" s="75"/>
      <c r="X798" s="73"/>
      <c r="Y798" s="76"/>
      <c r="Z798" s="76"/>
      <c r="AA798" s="76"/>
      <c r="AB798" s="73"/>
      <c r="AC798" s="73"/>
      <c r="AD798" s="80"/>
      <c r="AE798" s="81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</row>
    <row r="799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5"/>
      <c r="W799" s="75"/>
      <c r="X799" s="73"/>
      <c r="Y799" s="76"/>
      <c r="Z799" s="76"/>
      <c r="AA799" s="76"/>
      <c r="AB799" s="73"/>
      <c r="AC799" s="73"/>
      <c r="AD799" s="80"/>
      <c r="AE799" s="81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</row>
    <row r="800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5"/>
      <c r="W800" s="75"/>
      <c r="X800" s="73"/>
      <c r="Y800" s="76"/>
      <c r="Z800" s="76"/>
      <c r="AA800" s="76"/>
      <c r="AB800" s="73"/>
      <c r="AC800" s="73"/>
      <c r="AD800" s="80"/>
      <c r="AE800" s="81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</row>
    <row r="80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5"/>
      <c r="W801" s="75"/>
      <c r="X801" s="73"/>
      <c r="Y801" s="76"/>
      <c r="Z801" s="76"/>
      <c r="AA801" s="76"/>
      <c r="AB801" s="73"/>
      <c r="AC801" s="73"/>
      <c r="AD801" s="80"/>
      <c r="AE801" s="81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</row>
    <row r="80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5"/>
      <c r="W802" s="75"/>
      <c r="X802" s="73"/>
      <c r="Y802" s="76"/>
      <c r="Z802" s="76"/>
      <c r="AA802" s="76"/>
      <c r="AB802" s="73"/>
      <c r="AC802" s="73"/>
      <c r="AD802" s="80"/>
      <c r="AE802" s="81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</row>
    <row r="80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5"/>
      <c r="W803" s="75"/>
      <c r="X803" s="73"/>
      <c r="Y803" s="76"/>
      <c r="Z803" s="76"/>
      <c r="AA803" s="76"/>
      <c r="AB803" s="73"/>
      <c r="AC803" s="73"/>
      <c r="AD803" s="80"/>
      <c r="AE803" s="81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</row>
    <row r="804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5"/>
      <c r="W804" s="75"/>
      <c r="X804" s="73"/>
      <c r="Y804" s="76"/>
      <c r="Z804" s="76"/>
      <c r="AA804" s="76"/>
      <c r="AB804" s="73"/>
      <c r="AC804" s="73"/>
      <c r="AD804" s="80"/>
      <c r="AE804" s="81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</row>
    <row r="80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5"/>
      <c r="W805" s="75"/>
      <c r="X805" s="73"/>
      <c r="Y805" s="76"/>
      <c r="Z805" s="76"/>
      <c r="AA805" s="76"/>
      <c r="AB805" s="73"/>
      <c r="AC805" s="73"/>
      <c r="AD805" s="80"/>
      <c r="AE805" s="81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</row>
    <row r="806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5"/>
      <c r="W806" s="75"/>
      <c r="X806" s="73"/>
      <c r="Y806" s="76"/>
      <c r="Z806" s="76"/>
      <c r="AA806" s="76"/>
      <c r="AB806" s="73"/>
      <c r="AC806" s="73"/>
      <c r="AD806" s="80"/>
      <c r="AE806" s="81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</row>
    <row r="807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5"/>
      <c r="W807" s="75"/>
      <c r="X807" s="73"/>
      <c r="Y807" s="76"/>
      <c r="Z807" s="76"/>
      <c r="AA807" s="76"/>
      <c r="AB807" s="73"/>
      <c r="AC807" s="73"/>
      <c r="AD807" s="80"/>
      <c r="AE807" s="81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</row>
    <row r="808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5"/>
      <c r="W808" s="75"/>
      <c r="X808" s="73"/>
      <c r="Y808" s="76"/>
      <c r="Z808" s="76"/>
      <c r="AA808" s="76"/>
      <c r="AB808" s="73"/>
      <c r="AC808" s="73"/>
      <c r="AD808" s="80"/>
      <c r="AE808" s="81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</row>
    <row r="809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5"/>
      <c r="W809" s="75"/>
      <c r="X809" s="73"/>
      <c r="Y809" s="76"/>
      <c r="Z809" s="76"/>
      <c r="AA809" s="76"/>
      <c r="AB809" s="73"/>
      <c r="AC809" s="73"/>
      <c r="AD809" s="80"/>
      <c r="AE809" s="81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</row>
    <row r="810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5"/>
      <c r="W810" s="75"/>
      <c r="X810" s="73"/>
      <c r="Y810" s="76"/>
      <c r="Z810" s="76"/>
      <c r="AA810" s="76"/>
      <c r="AB810" s="73"/>
      <c r="AC810" s="73"/>
      <c r="AD810" s="80"/>
      <c r="AE810" s="81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</row>
    <row r="81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5"/>
      <c r="W811" s="75"/>
      <c r="X811" s="73"/>
      <c r="Y811" s="76"/>
      <c r="Z811" s="76"/>
      <c r="AA811" s="76"/>
      <c r="AB811" s="73"/>
      <c r="AC811" s="73"/>
      <c r="AD811" s="80"/>
      <c r="AE811" s="81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</row>
    <row r="81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5"/>
      <c r="W812" s="75"/>
      <c r="X812" s="73"/>
      <c r="Y812" s="76"/>
      <c r="Z812" s="76"/>
      <c r="AA812" s="76"/>
      <c r="AB812" s="73"/>
      <c r="AC812" s="73"/>
      <c r="AD812" s="80"/>
      <c r="AE812" s="81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</row>
    <row r="81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5"/>
      <c r="W813" s="75"/>
      <c r="X813" s="73"/>
      <c r="Y813" s="76"/>
      <c r="Z813" s="76"/>
      <c r="AA813" s="76"/>
      <c r="AB813" s="73"/>
      <c r="AC813" s="73"/>
      <c r="AD813" s="80"/>
      <c r="AE813" s="81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</row>
    <row r="814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5"/>
      <c r="W814" s="75"/>
      <c r="X814" s="73"/>
      <c r="Y814" s="76"/>
      <c r="Z814" s="76"/>
      <c r="AA814" s="76"/>
      <c r="AB814" s="73"/>
      <c r="AC814" s="73"/>
      <c r="AD814" s="80"/>
      <c r="AE814" s="81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</row>
    <row r="81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5"/>
      <c r="W815" s="75"/>
      <c r="X815" s="73"/>
      <c r="Y815" s="76"/>
      <c r="Z815" s="76"/>
      <c r="AA815" s="76"/>
      <c r="AB815" s="73"/>
      <c r="AC815" s="73"/>
      <c r="AD815" s="80"/>
      <c r="AE815" s="81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</row>
    <row r="816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5"/>
      <c r="W816" s="75"/>
      <c r="X816" s="73"/>
      <c r="Y816" s="76"/>
      <c r="Z816" s="76"/>
      <c r="AA816" s="76"/>
      <c r="AB816" s="73"/>
      <c r="AC816" s="73"/>
      <c r="AD816" s="80"/>
      <c r="AE816" s="81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</row>
    <row r="817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5"/>
      <c r="W817" s="75"/>
      <c r="X817" s="73"/>
      <c r="Y817" s="76"/>
      <c r="Z817" s="76"/>
      <c r="AA817" s="76"/>
      <c r="AB817" s="73"/>
      <c r="AC817" s="73"/>
      <c r="AD817" s="80"/>
      <c r="AE817" s="81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</row>
    <row r="818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5"/>
      <c r="W818" s="75"/>
      <c r="X818" s="73"/>
      <c r="Y818" s="76"/>
      <c r="Z818" s="76"/>
      <c r="AA818" s="76"/>
      <c r="AB818" s="73"/>
      <c r="AC818" s="73"/>
      <c r="AD818" s="80"/>
      <c r="AE818" s="81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</row>
    <row r="819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5"/>
      <c r="W819" s="75"/>
      <c r="X819" s="73"/>
      <c r="Y819" s="76"/>
      <c r="Z819" s="76"/>
      <c r="AA819" s="76"/>
      <c r="AB819" s="73"/>
      <c r="AC819" s="73"/>
      <c r="AD819" s="80"/>
      <c r="AE819" s="81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</row>
    <row r="820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5"/>
      <c r="W820" s="75"/>
      <c r="X820" s="73"/>
      <c r="Y820" s="76"/>
      <c r="Z820" s="76"/>
      <c r="AA820" s="76"/>
      <c r="AB820" s="73"/>
      <c r="AC820" s="73"/>
      <c r="AD820" s="80"/>
      <c r="AE820" s="81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</row>
    <row r="82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5"/>
      <c r="W821" s="75"/>
      <c r="X821" s="73"/>
      <c r="Y821" s="76"/>
      <c r="Z821" s="76"/>
      <c r="AA821" s="76"/>
      <c r="AB821" s="73"/>
      <c r="AC821" s="73"/>
      <c r="AD821" s="80"/>
      <c r="AE821" s="81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</row>
    <row r="82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5"/>
      <c r="W822" s="75"/>
      <c r="X822" s="73"/>
      <c r="Y822" s="76"/>
      <c r="Z822" s="76"/>
      <c r="AA822" s="76"/>
      <c r="AB822" s="73"/>
      <c r="AC822" s="73"/>
      <c r="AD822" s="80"/>
      <c r="AE822" s="81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</row>
    <row r="82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5"/>
      <c r="W823" s="75"/>
      <c r="X823" s="73"/>
      <c r="Y823" s="76"/>
      <c r="Z823" s="76"/>
      <c r="AA823" s="76"/>
      <c r="AB823" s="73"/>
      <c r="AC823" s="73"/>
      <c r="AD823" s="80"/>
      <c r="AE823" s="81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</row>
    <row r="824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5"/>
      <c r="W824" s="75"/>
      <c r="X824" s="73"/>
      <c r="Y824" s="76"/>
      <c r="Z824" s="76"/>
      <c r="AA824" s="76"/>
      <c r="AB824" s="73"/>
      <c r="AC824" s="73"/>
      <c r="AD824" s="80"/>
      <c r="AE824" s="81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</row>
    <row r="8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5"/>
      <c r="W825" s="75"/>
      <c r="X825" s="73"/>
      <c r="Y825" s="76"/>
      <c r="Z825" s="76"/>
      <c r="AA825" s="76"/>
      <c r="AB825" s="73"/>
      <c r="AC825" s="73"/>
      <c r="AD825" s="80"/>
      <c r="AE825" s="81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</row>
    <row r="826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5"/>
      <c r="W826" s="75"/>
      <c r="X826" s="73"/>
      <c r="Y826" s="76"/>
      <c r="Z826" s="76"/>
      <c r="AA826" s="76"/>
      <c r="AB826" s="73"/>
      <c r="AC826" s="73"/>
      <c r="AD826" s="80"/>
      <c r="AE826" s="81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</row>
    <row r="827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5"/>
      <c r="W827" s="75"/>
      <c r="X827" s="73"/>
      <c r="Y827" s="76"/>
      <c r="Z827" s="76"/>
      <c r="AA827" s="76"/>
      <c r="AB827" s="73"/>
      <c r="AC827" s="73"/>
      <c r="AD827" s="80"/>
      <c r="AE827" s="81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</row>
    <row r="828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5"/>
      <c r="W828" s="75"/>
      <c r="X828" s="73"/>
      <c r="Y828" s="76"/>
      <c r="Z828" s="76"/>
      <c r="AA828" s="76"/>
      <c r="AB828" s="73"/>
      <c r="AC828" s="73"/>
      <c r="AD828" s="80"/>
      <c r="AE828" s="81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</row>
    <row r="829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5"/>
      <c r="W829" s="75"/>
      <c r="X829" s="73"/>
      <c r="Y829" s="76"/>
      <c r="Z829" s="76"/>
      <c r="AA829" s="76"/>
      <c r="AB829" s="73"/>
      <c r="AC829" s="73"/>
      <c r="AD829" s="80"/>
      <c r="AE829" s="81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</row>
    <row r="830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5"/>
      <c r="W830" s="75"/>
      <c r="X830" s="73"/>
      <c r="Y830" s="76"/>
      <c r="Z830" s="76"/>
      <c r="AA830" s="76"/>
      <c r="AB830" s="73"/>
      <c r="AC830" s="73"/>
      <c r="AD830" s="80"/>
      <c r="AE830" s="81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</row>
    <row r="83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5"/>
      <c r="W831" s="75"/>
      <c r="X831" s="73"/>
      <c r="Y831" s="76"/>
      <c r="Z831" s="76"/>
      <c r="AA831" s="76"/>
      <c r="AB831" s="73"/>
      <c r="AC831" s="73"/>
      <c r="AD831" s="80"/>
      <c r="AE831" s="81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</row>
    <row r="83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5"/>
      <c r="W832" s="75"/>
      <c r="X832" s="73"/>
      <c r="Y832" s="76"/>
      <c r="Z832" s="76"/>
      <c r="AA832" s="76"/>
      <c r="AB832" s="73"/>
      <c r="AC832" s="73"/>
      <c r="AD832" s="80"/>
      <c r="AE832" s="81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</row>
    <row r="83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5"/>
      <c r="W833" s="75"/>
      <c r="X833" s="73"/>
      <c r="Y833" s="76"/>
      <c r="Z833" s="76"/>
      <c r="AA833" s="76"/>
      <c r="AB833" s="73"/>
      <c r="AC833" s="73"/>
      <c r="AD833" s="80"/>
      <c r="AE833" s="81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</row>
    <row r="834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5"/>
      <c r="W834" s="75"/>
      <c r="X834" s="73"/>
      <c r="Y834" s="76"/>
      <c r="Z834" s="76"/>
      <c r="AA834" s="76"/>
      <c r="AB834" s="73"/>
      <c r="AC834" s="73"/>
      <c r="AD834" s="80"/>
      <c r="AE834" s="81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</row>
    <row r="83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5"/>
      <c r="W835" s="75"/>
      <c r="X835" s="73"/>
      <c r="Y835" s="76"/>
      <c r="Z835" s="76"/>
      <c r="AA835" s="76"/>
      <c r="AB835" s="73"/>
      <c r="AC835" s="73"/>
      <c r="AD835" s="80"/>
      <c r="AE835" s="81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</row>
    <row r="836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5"/>
      <c r="W836" s="75"/>
      <c r="X836" s="73"/>
      <c r="Y836" s="76"/>
      <c r="Z836" s="76"/>
      <c r="AA836" s="76"/>
      <c r="AB836" s="73"/>
      <c r="AC836" s="73"/>
      <c r="AD836" s="80"/>
      <c r="AE836" s="81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</row>
    <row r="837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5"/>
      <c r="W837" s="75"/>
      <c r="X837" s="73"/>
      <c r="Y837" s="76"/>
      <c r="Z837" s="76"/>
      <c r="AA837" s="76"/>
      <c r="AB837" s="73"/>
      <c r="AC837" s="73"/>
      <c r="AD837" s="80"/>
      <c r="AE837" s="81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</row>
    <row r="838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5"/>
      <c r="W838" s="75"/>
      <c r="X838" s="73"/>
      <c r="Y838" s="76"/>
      <c r="Z838" s="76"/>
      <c r="AA838" s="76"/>
      <c r="AB838" s="73"/>
      <c r="AC838" s="73"/>
      <c r="AD838" s="80"/>
      <c r="AE838" s="81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</row>
    <row r="839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5"/>
      <c r="W839" s="75"/>
      <c r="X839" s="73"/>
      <c r="Y839" s="76"/>
      <c r="Z839" s="76"/>
      <c r="AA839" s="76"/>
      <c r="AB839" s="73"/>
      <c r="AC839" s="73"/>
      <c r="AD839" s="80"/>
      <c r="AE839" s="81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</row>
    <row r="840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5"/>
      <c r="W840" s="75"/>
      <c r="X840" s="73"/>
      <c r="Y840" s="76"/>
      <c r="Z840" s="76"/>
      <c r="AA840" s="76"/>
      <c r="AB840" s="73"/>
      <c r="AC840" s="73"/>
      <c r="AD840" s="80"/>
      <c r="AE840" s="81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</row>
    <row r="84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5"/>
      <c r="W841" s="75"/>
      <c r="X841" s="73"/>
      <c r="Y841" s="76"/>
      <c r="Z841" s="76"/>
      <c r="AA841" s="76"/>
      <c r="AB841" s="73"/>
      <c r="AC841" s="73"/>
      <c r="AD841" s="80"/>
      <c r="AE841" s="81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</row>
    <row r="84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5"/>
      <c r="W842" s="75"/>
      <c r="X842" s="73"/>
      <c r="Y842" s="76"/>
      <c r="Z842" s="76"/>
      <c r="AA842" s="76"/>
      <c r="AB842" s="73"/>
      <c r="AC842" s="73"/>
      <c r="AD842" s="80"/>
      <c r="AE842" s="81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</row>
    <row r="84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5"/>
      <c r="W843" s="75"/>
      <c r="X843" s="73"/>
      <c r="Y843" s="76"/>
      <c r="Z843" s="76"/>
      <c r="AA843" s="76"/>
      <c r="AB843" s="73"/>
      <c r="AC843" s="73"/>
      <c r="AD843" s="80"/>
      <c r="AE843" s="81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</row>
    <row r="844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5"/>
      <c r="W844" s="75"/>
      <c r="X844" s="73"/>
      <c r="Y844" s="76"/>
      <c r="Z844" s="76"/>
      <c r="AA844" s="76"/>
      <c r="AB844" s="73"/>
      <c r="AC844" s="73"/>
      <c r="AD844" s="80"/>
      <c r="AE844" s="81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</row>
    <row r="84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5"/>
      <c r="W845" s="75"/>
      <c r="X845" s="73"/>
      <c r="Y845" s="76"/>
      <c r="Z845" s="76"/>
      <c r="AA845" s="76"/>
      <c r="AB845" s="73"/>
      <c r="AC845" s="73"/>
      <c r="AD845" s="80"/>
      <c r="AE845" s="81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</row>
    <row r="846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5"/>
      <c r="W846" s="75"/>
      <c r="X846" s="73"/>
      <c r="Y846" s="76"/>
      <c r="Z846" s="76"/>
      <c r="AA846" s="76"/>
      <c r="AB846" s="73"/>
      <c r="AC846" s="73"/>
      <c r="AD846" s="80"/>
      <c r="AE846" s="81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</row>
    <row r="847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5"/>
      <c r="W847" s="75"/>
      <c r="X847" s="73"/>
      <c r="Y847" s="76"/>
      <c r="Z847" s="76"/>
      <c r="AA847" s="76"/>
      <c r="AB847" s="73"/>
      <c r="AC847" s="73"/>
      <c r="AD847" s="80"/>
      <c r="AE847" s="81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</row>
    <row r="848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5"/>
      <c r="W848" s="75"/>
      <c r="X848" s="73"/>
      <c r="Y848" s="76"/>
      <c r="Z848" s="76"/>
      <c r="AA848" s="76"/>
      <c r="AB848" s="73"/>
      <c r="AC848" s="73"/>
      <c r="AD848" s="80"/>
      <c r="AE848" s="81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</row>
    <row r="849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5"/>
      <c r="W849" s="75"/>
      <c r="X849" s="73"/>
      <c r="Y849" s="76"/>
      <c r="Z849" s="76"/>
      <c r="AA849" s="76"/>
      <c r="AB849" s="73"/>
      <c r="AC849" s="73"/>
      <c r="AD849" s="80"/>
      <c r="AE849" s="81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</row>
    <row r="850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5"/>
      <c r="W850" s="75"/>
      <c r="X850" s="73"/>
      <c r="Y850" s="76"/>
      <c r="Z850" s="76"/>
      <c r="AA850" s="76"/>
      <c r="AB850" s="73"/>
      <c r="AC850" s="73"/>
      <c r="AD850" s="80"/>
      <c r="AE850" s="81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</row>
    <row r="85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5"/>
      <c r="W851" s="75"/>
      <c r="X851" s="73"/>
      <c r="Y851" s="76"/>
      <c r="Z851" s="76"/>
      <c r="AA851" s="76"/>
      <c r="AB851" s="73"/>
      <c r="AC851" s="73"/>
      <c r="AD851" s="80"/>
      <c r="AE851" s="81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</row>
    <row r="85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5"/>
      <c r="W852" s="75"/>
      <c r="X852" s="73"/>
      <c r="Y852" s="76"/>
      <c r="Z852" s="76"/>
      <c r="AA852" s="76"/>
      <c r="AB852" s="73"/>
      <c r="AC852" s="73"/>
      <c r="AD852" s="80"/>
      <c r="AE852" s="81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</row>
    <row r="85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5"/>
      <c r="W853" s="75"/>
      <c r="X853" s="73"/>
      <c r="Y853" s="76"/>
      <c r="Z853" s="76"/>
      <c r="AA853" s="76"/>
      <c r="AB853" s="73"/>
      <c r="AC853" s="73"/>
      <c r="AD853" s="80"/>
      <c r="AE853" s="81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</row>
    <row r="854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5"/>
      <c r="W854" s="75"/>
      <c r="X854" s="73"/>
      <c r="Y854" s="76"/>
      <c r="Z854" s="76"/>
      <c r="AA854" s="76"/>
      <c r="AB854" s="73"/>
      <c r="AC854" s="73"/>
      <c r="AD854" s="80"/>
      <c r="AE854" s="81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</row>
    <row r="85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5"/>
      <c r="W855" s="75"/>
      <c r="X855" s="73"/>
      <c r="Y855" s="76"/>
      <c r="Z855" s="76"/>
      <c r="AA855" s="76"/>
      <c r="AB855" s="73"/>
      <c r="AC855" s="73"/>
      <c r="AD855" s="80"/>
      <c r="AE855" s="81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</row>
    <row r="856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5"/>
      <c r="W856" s="75"/>
      <c r="X856" s="73"/>
      <c r="Y856" s="76"/>
      <c r="Z856" s="76"/>
      <c r="AA856" s="76"/>
      <c r="AB856" s="73"/>
      <c r="AC856" s="73"/>
      <c r="AD856" s="80"/>
      <c r="AE856" s="81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</row>
    <row r="857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5"/>
      <c r="W857" s="75"/>
      <c r="X857" s="73"/>
      <c r="Y857" s="76"/>
      <c r="Z857" s="76"/>
      <c r="AA857" s="76"/>
      <c r="AB857" s="73"/>
      <c r="AC857" s="73"/>
      <c r="AD857" s="80"/>
      <c r="AE857" s="81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</row>
    <row r="858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5"/>
      <c r="W858" s="75"/>
      <c r="X858" s="73"/>
      <c r="Y858" s="76"/>
      <c r="Z858" s="76"/>
      <c r="AA858" s="76"/>
      <c r="AB858" s="73"/>
      <c r="AC858" s="73"/>
      <c r="AD858" s="80"/>
      <c r="AE858" s="81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</row>
    <row r="859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5"/>
      <c r="W859" s="75"/>
      <c r="X859" s="73"/>
      <c r="Y859" s="76"/>
      <c r="Z859" s="76"/>
      <c r="AA859" s="76"/>
      <c r="AB859" s="73"/>
      <c r="AC859" s="73"/>
      <c r="AD859" s="80"/>
      <c r="AE859" s="81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</row>
    <row r="860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5"/>
      <c r="W860" s="75"/>
      <c r="X860" s="73"/>
      <c r="Y860" s="76"/>
      <c r="Z860" s="76"/>
      <c r="AA860" s="76"/>
      <c r="AB860" s="73"/>
      <c r="AC860" s="73"/>
      <c r="AD860" s="80"/>
      <c r="AE860" s="81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</row>
    <row r="86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5"/>
      <c r="W861" s="75"/>
      <c r="X861" s="73"/>
      <c r="Y861" s="76"/>
      <c r="Z861" s="76"/>
      <c r="AA861" s="76"/>
      <c r="AB861" s="73"/>
      <c r="AC861" s="73"/>
      <c r="AD861" s="80"/>
      <c r="AE861" s="81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</row>
    <row r="86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5"/>
      <c r="W862" s="75"/>
      <c r="X862" s="73"/>
      <c r="Y862" s="76"/>
      <c r="Z862" s="76"/>
      <c r="AA862" s="76"/>
      <c r="AB862" s="73"/>
      <c r="AC862" s="73"/>
      <c r="AD862" s="80"/>
      <c r="AE862" s="81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</row>
    <row r="86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5"/>
      <c r="W863" s="75"/>
      <c r="X863" s="73"/>
      <c r="Y863" s="76"/>
      <c r="Z863" s="76"/>
      <c r="AA863" s="76"/>
      <c r="AB863" s="73"/>
      <c r="AC863" s="73"/>
      <c r="AD863" s="80"/>
      <c r="AE863" s="81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</row>
    <row r="864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5"/>
      <c r="W864" s="75"/>
      <c r="X864" s="73"/>
      <c r="Y864" s="76"/>
      <c r="Z864" s="76"/>
      <c r="AA864" s="76"/>
      <c r="AB864" s="73"/>
      <c r="AC864" s="73"/>
      <c r="AD864" s="80"/>
      <c r="AE864" s="81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</row>
    <row r="86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5"/>
      <c r="W865" s="75"/>
      <c r="X865" s="73"/>
      <c r="Y865" s="76"/>
      <c r="Z865" s="76"/>
      <c r="AA865" s="76"/>
      <c r="AB865" s="73"/>
      <c r="AC865" s="73"/>
      <c r="AD865" s="80"/>
      <c r="AE865" s="81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</row>
    <row r="866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5"/>
      <c r="W866" s="75"/>
      <c r="X866" s="73"/>
      <c r="Y866" s="76"/>
      <c r="Z866" s="76"/>
      <c r="AA866" s="76"/>
      <c r="AB866" s="73"/>
      <c r="AC866" s="73"/>
      <c r="AD866" s="80"/>
      <c r="AE866" s="81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</row>
    <row r="867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5"/>
      <c r="W867" s="75"/>
      <c r="X867" s="73"/>
      <c r="Y867" s="76"/>
      <c r="Z867" s="76"/>
      <c r="AA867" s="76"/>
      <c r="AB867" s="73"/>
      <c r="AC867" s="73"/>
      <c r="AD867" s="80"/>
      <c r="AE867" s="81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</row>
    <row r="868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5"/>
      <c r="W868" s="75"/>
      <c r="X868" s="73"/>
      <c r="Y868" s="76"/>
      <c r="Z868" s="76"/>
      <c r="AA868" s="76"/>
      <c r="AB868" s="73"/>
      <c r="AC868" s="73"/>
      <c r="AD868" s="80"/>
      <c r="AE868" s="81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</row>
    <row r="869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5"/>
      <c r="W869" s="75"/>
      <c r="X869" s="73"/>
      <c r="Y869" s="76"/>
      <c r="Z869" s="76"/>
      <c r="AA869" s="76"/>
      <c r="AB869" s="73"/>
      <c r="AC869" s="73"/>
      <c r="AD869" s="80"/>
      <c r="AE869" s="81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</row>
    <row r="870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5"/>
      <c r="W870" s="75"/>
      <c r="X870" s="73"/>
      <c r="Y870" s="76"/>
      <c r="Z870" s="76"/>
      <c r="AA870" s="76"/>
      <c r="AB870" s="73"/>
      <c r="AC870" s="73"/>
      <c r="AD870" s="80"/>
      <c r="AE870" s="81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</row>
    <row r="87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5"/>
      <c r="W871" s="75"/>
      <c r="X871" s="73"/>
      <c r="Y871" s="76"/>
      <c r="Z871" s="76"/>
      <c r="AA871" s="76"/>
      <c r="AB871" s="73"/>
      <c r="AC871" s="73"/>
      <c r="AD871" s="80"/>
      <c r="AE871" s="81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</row>
    <row r="87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5"/>
      <c r="W872" s="75"/>
      <c r="X872" s="73"/>
      <c r="Y872" s="76"/>
      <c r="Z872" s="76"/>
      <c r="AA872" s="76"/>
      <c r="AB872" s="73"/>
      <c r="AC872" s="73"/>
      <c r="AD872" s="80"/>
      <c r="AE872" s="81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</row>
    <row r="87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5"/>
      <c r="W873" s="75"/>
      <c r="X873" s="73"/>
      <c r="Y873" s="76"/>
      <c r="Z873" s="76"/>
      <c r="AA873" s="76"/>
      <c r="AB873" s="73"/>
      <c r="AC873" s="73"/>
      <c r="AD873" s="80"/>
      <c r="AE873" s="81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</row>
    <row r="874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5"/>
      <c r="W874" s="75"/>
      <c r="X874" s="73"/>
      <c r="Y874" s="76"/>
      <c r="Z874" s="76"/>
      <c r="AA874" s="76"/>
      <c r="AB874" s="73"/>
      <c r="AC874" s="73"/>
      <c r="AD874" s="80"/>
      <c r="AE874" s="81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</row>
    <row r="87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5"/>
      <c r="W875" s="75"/>
      <c r="X875" s="73"/>
      <c r="Y875" s="76"/>
      <c r="Z875" s="76"/>
      <c r="AA875" s="76"/>
      <c r="AB875" s="73"/>
      <c r="AC875" s="73"/>
      <c r="AD875" s="80"/>
      <c r="AE875" s="81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</row>
    <row r="876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5"/>
      <c r="W876" s="75"/>
      <c r="X876" s="73"/>
      <c r="Y876" s="76"/>
      <c r="Z876" s="76"/>
      <c r="AA876" s="76"/>
      <c r="AB876" s="73"/>
      <c r="AC876" s="73"/>
      <c r="AD876" s="80"/>
      <c r="AE876" s="81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</row>
    <row r="877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5"/>
      <c r="W877" s="75"/>
      <c r="X877" s="73"/>
      <c r="Y877" s="76"/>
      <c r="Z877" s="76"/>
      <c r="AA877" s="76"/>
      <c r="AB877" s="73"/>
      <c r="AC877" s="73"/>
      <c r="AD877" s="80"/>
      <c r="AE877" s="81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</row>
    <row r="878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5"/>
      <c r="W878" s="75"/>
      <c r="X878" s="73"/>
      <c r="Y878" s="76"/>
      <c r="Z878" s="76"/>
      <c r="AA878" s="76"/>
      <c r="AB878" s="73"/>
      <c r="AC878" s="73"/>
      <c r="AD878" s="80"/>
      <c r="AE878" s="81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</row>
    <row r="879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5"/>
      <c r="W879" s="75"/>
      <c r="X879" s="73"/>
      <c r="Y879" s="76"/>
      <c r="Z879" s="76"/>
      <c r="AA879" s="76"/>
      <c r="AB879" s="73"/>
      <c r="AC879" s="73"/>
      <c r="AD879" s="80"/>
      <c r="AE879" s="81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</row>
    <row r="880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5"/>
      <c r="W880" s="75"/>
      <c r="X880" s="73"/>
      <c r="Y880" s="76"/>
      <c r="Z880" s="76"/>
      <c r="AA880" s="76"/>
      <c r="AB880" s="73"/>
      <c r="AC880" s="73"/>
      <c r="AD880" s="80"/>
      <c r="AE880" s="81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</row>
    <row r="88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5"/>
      <c r="W881" s="75"/>
      <c r="X881" s="73"/>
      <c r="Y881" s="76"/>
      <c r="Z881" s="76"/>
      <c r="AA881" s="76"/>
      <c r="AB881" s="73"/>
      <c r="AC881" s="73"/>
      <c r="AD881" s="80"/>
      <c r="AE881" s="81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</row>
    <row r="88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5"/>
      <c r="W882" s="75"/>
      <c r="X882" s="73"/>
      <c r="Y882" s="76"/>
      <c r="Z882" s="76"/>
      <c r="AA882" s="76"/>
      <c r="AB882" s="73"/>
      <c r="AC882" s="73"/>
      <c r="AD882" s="80"/>
      <c r="AE882" s="81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</row>
    <row r="88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5"/>
      <c r="W883" s="75"/>
      <c r="X883" s="73"/>
      <c r="Y883" s="76"/>
      <c r="Z883" s="76"/>
      <c r="AA883" s="76"/>
      <c r="AB883" s="73"/>
      <c r="AC883" s="73"/>
      <c r="AD883" s="80"/>
      <c r="AE883" s="81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</row>
    <row r="884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5"/>
      <c r="W884" s="75"/>
      <c r="X884" s="73"/>
      <c r="Y884" s="76"/>
      <c r="Z884" s="76"/>
      <c r="AA884" s="76"/>
      <c r="AB884" s="73"/>
      <c r="AC884" s="73"/>
      <c r="AD884" s="80"/>
      <c r="AE884" s="81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</row>
    <row r="88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5"/>
      <c r="W885" s="75"/>
      <c r="X885" s="73"/>
      <c r="Y885" s="76"/>
      <c r="Z885" s="76"/>
      <c r="AA885" s="76"/>
      <c r="AB885" s="73"/>
      <c r="AC885" s="73"/>
      <c r="AD885" s="80"/>
      <c r="AE885" s="81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</row>
    <row r="886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5"/>
      <c r="W886" s="75"/>
      <c r="X886" s="73"/>
      <c r="Y886" s="76"/>
      <c r="Z886" s="76"/>
      <c r="AA886" s="76"/>
      <c r="AB886" s="73"/>
      <c r="AC886" s="73"/>
      <c r="AD886" s="80"/>
      <c r="AE886" s="81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</row>
    <row r="887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5"/>
      <c r="W887" s="75"/>
      <c r="X887" s="73"/>
      <c r="Y887" s="76"/>
      <c r="Z887" s="76"/>
      <c r="AA887" s="76"/>
      <c r="AB887" s="73"/>
      <c r="AC887" s="73"/>
      <c r="AD887" s="80"/>
      <c r="AE887" s="81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</row>
    <row r="888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5"/>
      <c r="W888" s="75"/>
      <c r="X888" s="73"/>
      <c r="Y888" s="76"/>
      <c r="Z888" s="76"/>
      <c r="AA888" s="76"/>
      <c r="AB888" s="73"/>
      <c r="AC888" s="73"/>
      <c r="AD888" s="80"/>
      <c r="AE888" s="81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</row>
    <row r="889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5"/>
      <c r="W889" s="75"/>
      <c r="X889" s="73"/>
      <c r="Y889" s="76"/>
      <c r="Z889" s="76"/>
      <c r="AA889" s="76"/>
      <c r="AB889" s="73"/>
      <c r="AC889" s="73"/>
      <c r="AD889" s="80"/>
      <c r="AE889" s="81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</row>
    <row r="890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5"/>
      <c r="W890" s="75"/>
      <c r="X890" s="73"/>
      <c r="Y890" s="76"/>
      <c r="Z890" s="76"/>
      <c r="AA890" s="76"/>
      <c r="AB890" s="73"/>
      <c r="AC890" s="73"/>
      <c r="AD890" s="80"/>
      <c r="AE890" s="81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</row>
    <row r="89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5"/>
      <c r="W891" s="75"/>
      <c r="X891" s="73"/>
      <c r="Y891" s="76"/>
      <c r="Z891" s="76"/>
      <c r="AA891" s="76"/>
      <c r="AB891" s="73"/>
      <c r="AC891" s="73"/>
      <c r="AD891" s="80"/>
      <c r="AE891" s="81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</row>
    <row r="89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5"/>
      <c r="W892" s="75"/>
      <c r="X892" s="73"/>
      <c r="Y892" s="76"/>
      <c r="Z892" s="76"/>
      <c r="AA892" s="76"/>
      <c r="AB892" s="73"/>
      <c r="AC892" s="73"/>
      <c r="AD892" s="80"/>
      <c r="AE892" s="81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</row>
    <row r="89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5"/>
      <c r="W893" s="75"/>
      <c r="X893" s="73"/>
      <c r="Y893" s="76"/>
      <c r="Z893" s="76"/>
      <c r="AA893" s="76"/>
      <c r="AB893" s="73"/>
      <c r="AC893" s="73"/>
      <c r="AD893" s="80"/>
      <c r="AE893" s="81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</row>
    <row r="894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5"/>
      <c r="W894" s="75"/>
      <c r="X894" s="73"/>
      <c r="Y894" s="76"/>
      <c r="Z894" s="76"/>
      <c r="AA894" s="76"/>
      <c r="AB894" s="73"/>
      <c r="AC894" s="73"/>
      <c r="AD894" s="80"/>
      <c r="AE894" s="81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</row>
    <row r="89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5"/>
      <c r="W895" s="75"/>
      <c r="X895" s="73"/>
      <c r="Y895" s="76"/>
      <c r="Z895" s="76"/>
      <c r="AA895" s="76"/>
      <c r="AB895" s="73"/>
      <c r="AC895" s="73"/>
      <c r="AD895" s="80"/>
      <c r="AE895" s="81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</row>
    <row r="896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5"/>
      <c r="W896" s="75"/>
      <c r="X896" s="73"/>
      <c r="Y896" s="76"/>
      <c r="Z896" s="76"/>
      <c r="AA896" s="76"/>
      <c r="AB896" s="73"/>
      <c r="AC896" s="73"/>
      <c r="AD896" s="80"/>
      <c r="AE896" s="81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</row>
    <row r="897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5"/>
      <c r="W897" s="75"/>
      <c r="X897" s="73"/>
      <c r="Y897" s="76"/>
      <c r="Z897" s="76"/>
      <c r="AA897" s="76"/>
      <c r="AB897" s="73"/>
      <c r="AC897" s="73"/>
      <c r="AD897" s="80"/>
      <c r="AE897" s="81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</row>
    <row r="898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5"/>
      <c r="W898" s="75"/>
      <c r="X898" s="73"/>
      <c r="Y898" s="76"/>
      <c r="Z898" s="76"/>
      <c r="AA898" s="76"/>
      <c r="AB898" s="73"/>
      <c r="AC898" s="73"/>
      <c r="AD898" s="80"/>
      <c r="AE898" s="81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</row>
    <row r="899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5"/>
      <c r="W899" s="75"/>
      <c r="X899" s="73"/>
      <c r="Y899" s="76"/>
      <c r="Z899" s="76"/>
      <c r="AA899" s="76"/>
      <c r="AB899" s="73"/>
      <c r="AC899" s="73"/>
      <c r="AD899" s="80"/>
      <c r="AE899" s="81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</row>
    <row r="900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5"/>
      <c r="W900" s="75"/>
      <c r="X900" s="73"/>
      <c r="Y900" s="76"/>
      <c r="Z900" s="76"/>
      <c r="AA900" s="76"/>
      <c r="AB900" s="73"/>
      <c r="AC900" s="73"/>
      <c r="AD900" s="80"/>
      <c r="AE900" s="81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</row>
    <row r="90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5"/>
      <c r="W901" s="75"/>
      <c r="X901" s="73"/>
      <c r="Y901" s="76"/>
      <c r="Z901" s="76"/>
      <c r="AA901" s="76"/>
      <c r="AB901" s="73"/>
      <c r="AC901" s="73"/>
      <c r="AD901" s="80"/>
      <c r="AE901" s="81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</row>
    <row r="90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5"/>
      <c r="W902" s="75"/>
      <c r="X902" s="73"/>
      <c r="Y902" s="76"/>
      <c r="Z902" s="76"/>
      <c r="AA902" s="76"/>
      <c r="AB902" s="73"/>
      <c r="AC902" s="73"/>
      <c r="AD902" s="80"/>
      <c r="AE902" s="81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</row>
    <row r="90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5"/>
      <c r="W903" s="75"/>
      <c r="X903" s="73"/>
      <c r="Y903" s="76"/>
      <c r="Z903" s="76"/>
      <c r="AA903" s="76"/>
      <c r="AB903" s="73"/>
      <c r="AC903" s="73"/>
      <c r="AD903" s="80"/>
      <c r="AE903" s="81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</row>
    <row r="904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5"/>
      <c r="W904" s="75"/>
      <c r="X904" s="73"/>
      <c r="Y904" s="76"/>
      <c r="Z904" s="76"/>
      <c r="AA904" s="76"/>
      <c r="AB904" s="73"/>
      <c r="AC904" s="73"/>
      <c r="AD904" s="80"/>
      <c r="AE904" s="81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</row>
    <row r="90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5"/>
      <c r="W905" s="75"/>
      <c r="X905" s="73"/>
      <c r="Y905" s="76"/>
      <c r="Z905" s="76"/>
      <c r="AA905" s="76"/>
      <c r="AB905" s="73"/>
      <c r="AC905" s="73"/>
      <c r="AD905" s="80"/>
      <c r="AE905" s="81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</row>
    <row r="906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5"/>
      <c r="W906" s="75"/>
      <c r="X906" s="73"/>
      <c r="Y906" s="76"/>
      <c r="Z906" s="76"/>
      <c r="AA906" s="76"/>
      <c r="AB906" s="73"/>
      <c r="AC906" s="73"/>
      <c r="AD906" s="80"/>
      <c r="AE906" s="81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</row>
    <row r="907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5"/>
      <c r="W907" s="75"/>
      <c r="X907" s="73"/>
      <c r="Y907" s="76"/>
      <c r="Z907" s="76"/>
      <c r="AA907" s="76"/>
      <c r="AB907" s="73"/>
      <c r="AC907" s="73"/>
      <c r="AD907" s="80"/>
      <c r="AE907" s="81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</row>
    <row r="908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5"/>
      <c r="W908" s="75"/>
      <c r="X908" s="73"/>
      <c r="Y908" s="76"/>
      <c r="Z908" s="76"/>
      <c r="AA908" s="76"/>
      <c r="AB908" s="73"/>
      <c r="AC908" s="73"/>
      <c r="AD908" s="80"/>
      <c r="AE908" s="81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</row>
    <row r="909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5"/>
      <c r="W909" s="75"/>
      <c r="X909" s="73"/>
      <c r="Y909" s="76"/>
      <c r="Z909" s="76"/>
      <c r="AA909" s="76"/>
      <c r="AB909" s="73"/>
      <c r="AC909" s="73"/>
      <c r="AD909" s="80"/>
      <c r="AE909" s="81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</row>
    <row r="910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5"/>
      <c r="W910" s="75"/>
      <c r="X910" s="73"/>
      <c r="Y910" s="76"/>
      <c r="Z910" s="76"/>
      <c r="AA910" s="76"/>
      <c r="AB910" s="73"/>
      <c r="AC910" s="73"/>
      <c r="AD910" s="80"/>
      <c r="AE910" s="81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</row>
    <row r="91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5"/>
      <c r="W911" s="75"/>
      <c r="X911" s="73"/>
      <c r="Y911" s="76"/>
      <c r="Z911" s="76"/>
      <c r="AA911" s="76"/>
      <c r="AB911" s="73"/>
      <c r="AC911" s="73"/>
      <c r="AD911" s="80"/>
      <c r="AE911" s="81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</row>
    <row r="91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5"/>
      <c r="W912" s="75"/>
      <c r="X912" s="73"/>
      <c r="Y912" s="76"/>
      <c r="Z912" s="76"/>
      <c r="AA912" s="76"/>
      <c r="AB912" s="73"/>
      <c r="AC912" s="73"/>
      <c r="AD912" s="80"/>
      <c r="AE912" s="81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</row>
    <row r="91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5"/>
      <c r="W913" s="75"/>
      <c r="X913" s="73"/>
      <c r="Y913" s="76"/>
      <c r="Z913" s="76"/>
      <c r="AA913" s="76"/>
      <c r="AB913" s="73"/>
      <c r="AC913" s="73"/>
      <c r="AD913" s="80"/>
      <c r="AE913" s="81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</row>
    <row r="914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5"/>
      <c r="W914" s="75"/>
      <c r="X914" s="73"/>
      <c r="Y914" s="76"/>
      <c r="Z914" s="76"/>
      <c r="AA914" s="76"/>
      <c r="AB914" s="73"/>
      <c r="AC914" s="73"/>
      <c r="AD914" s="80"/>
      <c r="AE914" s="81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</row>
    <row r="91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5"/>
      <c r="W915" s="75"/>
      <c r="X915" s="73"/>
      <c r="Y915" s="76"/>
      <c r="Z915" s="76"/>
      <c r="AA915" s="76"/>
      <c r="AB915" s="73"/>
      <c r="AC915" s="73"/>
      <c r="AD915" s="80"/>
      <c r="AE915" s="81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</row>
    <row r="916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5"/>
      <c r="W916" s="75"/>
      <c r="X916" s="73"/>
      <c r="Y916" s="76"/>
      <c r="Z916" s="76"/>
      <c r="AA916" s="76"/>
      <c r="AB916" s="73"/>
      <c r="AC916" s="73"/>
      <c r="AD916" s="80"/>
      <c r="AE916" s="81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</row>
    <row r="917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5"/>
      <c r="W917" s="75"/>
      <c r="X917" s="73"/>
      <c r="Y917" s="76"/>
      <c r="Z917" s="76"/>
      <c r="AA917" s="76"/>
      <c r="AB917" s="73"/>
      <c r="AC917" s="73"/>
      <c r="AD917" s="80"/>
      <c r="AE917" s="81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</row>
    <row r="918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5"/>
      <c r="W918" s="75"/>
      <c r="X918" s="73"/>
      <c r="Y918" s="76"/>
      <c r="Z918" s="76"/>
      <c r="AA918" s="76"/>
      <c r="AB918" s="73"/>
      <c r="AC918" s="73"/>
      <c r="AD918" s="80"/>
      <c r="AE918" s="81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</row>
    <row r="919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5"/>
      <c r="W919" s="75"/>
      <c r="X919" s="73"/>
      <c r="Y919" s="76"/>
      <c r="Z919" s="76"/>
      <c r="AA919" s="76"/>
      <c r="AB919" s="73"/>
      <c r="AC919" s="73"/>
      <c r="AD919" s="80"/>
      <c r="AE919" s="81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</row>
    <row r="920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5"/>
      <c r="W920" s="75"/>
      <c r="X920" s="73"/>
      <c r="Y920" s="76"/>
      <c r="Z920" s="76"/>
      <c r="AA920" s="76"/>
      <c r="AB920" s="73"/>
      <c r="AC920" s="73"/>
      <c r="AD920" s="80"/>
      <c r="AE920" s="81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</row>
    <row r="92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5"/>
      <c r="W921" s="75"/>
      <c r="X921" s="73"/>
      <c r="Y921" s="76"/>
      <c r="Z921" s="76"/>
      <c r="AA921" s="76"/>
      <c r="AB921" s="73"/>
      <c r="AC921" s="73"/>
      <c r="AD921" s="80"/>
      <c r="AE921" s="81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</row>
    <row r="92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5"/>
      <c r="W922" s="75"/>
      <c r="X922" s="73"/>
      <c r="Y922" s="76"/>
      <c r="Z922" s="76"/>
      <c r="AA922" s="76"/>
      <c r="AB922" s="73"/>
      <c r="AC922" s="73"/>
      <c r="AD922" s="80"/>
      <c r="AE922" s="81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</row>
    <row r="92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5"/>
      <c r="W923" s="75"/>
      <c r="X923" s="73"/>
      <c r="Y923" s="76"/>
      <c r="Z923" s="76"/>
      <c r="AA923" s="76"/>
      <c r="AB923" s="73"/>
      <c r="AC923" s="73"/>
      <c r="AD923" s="80"/>
      <c r="AE923" s="81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</row>
    <row r="924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5"/>
      <c r="W924" s="75"/>
      <c r="X924" s="73"/>
      <c r="Y924" s="76"/>
      <c r="Z924" s="76"/>
      <c r="AA924" s="76"/>
      <c r="AB924" s="73"/>
      <c r="AC924" s="73"/>
      <c r="AD924" s="80"/>
      <c r="AE924" s="81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</row>
    <row r="9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5"/>
      <c r="W925" s="75"/>
      <c r="X925" s="73"/>
      <c r="Y925" s="76"/>
      <c r="Z925" s="76"/>
      <c r="AA925" s="76"/>
      <c r="AB925" s="73"/>
      <c r="AC925" s="73"/>
      <c r="AD925" s="80"/>
      <c r="AE925" s="81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</row>
    <row r="926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5"/>
      <c r="W926" s="75"/>
      <c r="X926" s="73"/>
      <c r="Y926" s="76"/>
      <c r="Z926" s="76"/>
      <c r="AA926" s="76"/>
      <c r="AB926" s="73"/>
      <c r="AC926" s="73"/>
      <c r="AD926" s="80"/>
      <c r="AE926" s="81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</row>
    <row r="927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5"/>
      <c r="W927" s="75"/>
      <c r="X927" s="73"/>
      <c r="Y927" s="76"/>
      <c r="Z927" s="76"/>
      <c r="AA927" s="76"/>
      <c r="AB927" s="73"/>
      <c r="AC927" s="73"/>
      <c r="AD927" s="80"/>
      <c r="AE927" s="81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</row>
    <row r="928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5"/>
      <c r="W928" s="75"/>
      <c r="X928" s="73"/>
      <c r="Y928" s="76"/>
      <c r="Z928" s="76"/>
      <c r="AA928" s="76"/>
      <c r="AB928" s="73"/>
      <c r="AC928" s="73"/>
      <c r="AD928" s="80"/>
      <c r="AE928" s="81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</row>
    <row r="929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5"/>
      <c r="W929" s="75"/>
      <c r="X929" s="73"/>
      <c r="Y929" s="76"/>
      <c r="Z929" s="76"/>
      <c r="AA929" s="76"/>
      <c r="AB929" s="73"/>
      <c r="AC929" s="73"/>
      <c r="AD929" s="80"/>
      <c r="AE929" s="81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</row>
    <row r="930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5"/>
      <c r="W930" s="75"/>
      <c r="X930" s="73"/>
      <c r="Y930" s="76"/>
      <c r="Z930" s="76"/>
      <c r="AA930" s="76"/>
      <c r="AB930" s="73"/>
      <c r="AC930" s="73"/>
      <c r="AD930" s="80"/>
      <c r="AE930" s="81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</row>
    <row r="93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5"/>
      <c r="W931" s="75"/>
      <c r="X931" s="73"/>
      <c r="Y931" s="76"/>
      <c r="Z931" s="76"/>
      <c r="AA931" s="76"/>
      <c r="AB931" s="73"/>
      <c r="AC931" s="73"/>
      <c r="AD931" s="80"/>
      <c r="AE931" s="81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</row>
    <row r="93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5"/>
      <c r="W932" s="75"/>
      <c r="X932" s="73"/>
      <c r="Y932" s="76"/>
      <c r="Z932" s="76"/>
      <c r="AA932" s="76"/>
      <c r="AB932" s="73"/>
      <c r="AC932" s="73"/>
      <c r="AD932" s="80"/>
      <c r="AE932" s="81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</row>
    <row r="93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5"/>
      <c r="W933" s="75"/>
      <c r="X933" s="73"/>
      <c r="Y933" s="76"/>
      <c r="Z933" s="76"/>
      <c r="AA933" s="76"/>
      <c r="AB933" s="73"/>
      <c r="AC933" s="73"/>
      <c r="AD933" s="80"/>
      <c r="AE933" s="81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</row>
    <row r="934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5"/>
      <c r="W934" s="75"/>
      <c r="X934" s="73"/>
      <c r="Y934" s="76"/>
      <c r="Z934" s="76"/>
      <c r="AA934" s="76"/>
      <c r="AB934" s="73"/>
      <c r="AC934" s="73"/>
      <c r="AD934" s="80"/>
      <c r="AE934" s="81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</row>
    <row r="93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5"/>
      <c r="W935" s="75"/>
      <c r="X935" s="73"/>
      <c r="Y935" s="76"/>
      <c r="Z935" s="76"/>
      <c r="AA935" s="76"/>
      <c r="AB935" s="73"/>
      <c r="AC935" s="73"/>
      <c r="AD935" s="80"/>
      <c r="AE935" s="81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</row>
    <row r="936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5"/>
      <c r="W936" s="75"/>
      <c r="X936" s="73"/>
      <c r="Y936" s="76"/>
      <c r="Z936" s="76"/>
      <c r="AA936" s="76"/>
      <c r="AB936" s="73"/>
      <c r="AC936" s="73"/>
      <c r="AD936" s="80"/>
      <c r="AE936" s="81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</row>
    <row r="937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5"/>
      <c r="W937" s="75"/>
      <c r="X937" s="73"/>
      <c r="Y937" s="76"/>
      <c r="Z937" s="76"/>
      <c r="AA937" s="76"/>
      <c r="AB937" s="73"/>
      <c r="AC937" s="73"/>
      <c r="AD937" s="80"/>
      <c r="AE937" s="81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</row>
    <row r="938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5"/>
      <c r="W938" s="75"/>
      <c r="X938" s="73"/>
      <c r="Y938" s="76"/>
      <c r="Z938" s="76"/>
      <c r="AA938" s="76"/>
      <c r="AB938" s="73"/>
      <c r="AC938" s="73"/>
      <c r="AD938" s="80"/>
      <c r="AE938" s="81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</row>
    <row r="939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5"/>
      <c r="W939" s="75"/>
      <c r="X939" s="73"/>
      <c r="Y939" s="76"/>
      <c r="Z939" s="76"/>
      <c r="AA939" s="76"/>
      <c r="AB939" s="73"/>
      <c r="AC939" s="73"/>
      <c r="AD939" s="80"/>
      <c r="AE939" s="81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</row>
    <row r="940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5"/>
      <c r="W940" s="75"/>
      <c r="X940" s="73"/>
      <c r="Y940" s="76"/>
      <c r="Z940" s="76"/>
      <c r="AA940" s="76"/>
      <c r="AB940" s="73"/>
      <c r="AC940" s="73"/>
      <c r="AD940" s="80"/>
      <c r="AE940" s="81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</row>
    <row r="94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5"/>
      <c r="W941" s="75"/>
      <c r="X941" s="73"/>
      <c r="Y941" s="76"/>
      <c r="Z941" s="76"/>
      <c r="AA941" s="76"/>
      <c r="AB941" s="73"/>
      <c r="AC941" s="73"/>
      <c r="AD941" s="80"/>
      <c r="AE941" s="81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</row>
    <row r="94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5"/>
      <c r="W942" s="75"/>
      <c r="X942" s="73"/>
      <c r="Y942" s="76"/>
      <c r="Z942" s="76"/>
      <c r="AA942" s="76"/>
      <c r="AB942" s="73"/>
      <c r="AC942" s="73"/>
      <c r="AD942" s="80"/>
      <c r="AE942" s="81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</row>
    <row r="94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5"/>
      <c r="W943" s="75"/>
      <c r="X943" s="73"/>
      <c r="Y943" s="76"/>
      <c r="Z943" s="76"/>
      <c r="AA943" s="76"/>
      <c r="AB943" s="73"/>
      <c r="AC943" s="73"/>
      <c r="AD943" s="80"/>
      <c r="AE943" s="81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</row>
    <row r="944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5"/>
      <c r="W944" s="75"/>
      <c r="X944" s="73"/>
      <c r="Y944" s="76"/>
      <c r="Z944" s="76"/>
      <c r="AA944" s="76"/>
      <c r="AB944" s="73"/>
      <c r="AC944" s="73"/>
      <c r="AD944" s="80"/>
      <c r="AE944" s="81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</row>
    <row r="94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5"/>
      <c r="W945" s="75"/>
      <c r="X945" s="73"/>
      <c r="Y945" s="76"/>
      <c r="Z945" s="76"/>
      <c r="AA945" s="76"/>
      <c r="AB945" s="73"/>
      <c r="AC945" s="73"/>
      <c r="AD945" s="80"/>
      <c r="AE945" s="81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</row>
    <row r="946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5"/>
      <c r="W946" s="75"/>
      <c r="X946" s="73"/>
      <c r="Y946" s="76"/>
      <c r="Z946" s="76"/>
      <c r="AA946" s="76"/>
      <c r="AB946" s="73"/>
      <c r="AC946" s="73"/>
      <c r="AD946" s="80"/>
      <c r="AE946" s="81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</row>
    <row r="947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5"/>
      <c r="W947" s="75"/>
      <c r="X947" s="73"/>
      <c r="Y947" s="76"/>
      <c r="Z947" s="76"/>
      <c r="AA947" s="76"/>
      <c r="AB947" s="73"/>
      <c r="AC947" s="73"/>
      <c r="AD947" s="80"/>
      <c r="AE947" s="81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</row>
    <row r="948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5"/>
      <c r="W948" s="75"/>
      <c r="X948" s="73"/>
      <c r="Y948" s="76"/>
      <c r="Z948" s="76"/>
      <c r="AA948" s="76"/>
      <c r="AB948" s="73"/>
      <c r="AC948" s="73"/>
      <c r="AD948" s="80"/>
      <c r="AE948" s="81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</row>
    <row r="949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5"/>
      <c r="W949" s="75"/>
      <c r="X949" s="73"/>
      <c r="Y949" s="76"/>
      <c r="Z949" s="76"/>
      <c r="AA949" s="76"/>
      <c r="AB949" s="73"/>
      <c r="AC949" s="73"/>
      <c r="AD949" s="80"/>
      <c r="AE949" s="81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</row>
    <row r="950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5"/>
      <c r="W950" s="75"/>
      <c r="X950" s="73"/>
      <c r="Y950" s="76"/>
      <c r="Z950" s="76"/>
      <c r="AA950" s="76"/>
      <c r="AB950" s="73"/>
      <c r="AC950" s="73"/>
      <c r="AD950" s="80"/>
      <c r="AE950" s="81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</row>
    <row r="95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5"/>
      <c r="W951" s="75"/>
      <c r="X951" s="73"/>
      <c r="Y951" s="76"/>
      <c r="Z951" s="76"/>
      <c r="AA951" s="76"/>
      <c r="AB951" s="73"/>
      <c r="AC951" s="73"/>
      <c r="AD951" s="80"/>
      <c r="AE951" s="81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</row>
    <row r="95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5"/>
      <c r="W952" s="75"/>
      <c r="X952" s="73"/>
      <c r="Y952" s="76"/>
      <c r="Z952" s="76"/>
      <c r="AA952" s="76"/>
      <c r="AB952" s="73"/>
      <c r="AC952" s="73"/>
      <c r="AD952" s="80"/>
      <c r="AE952" s="81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</row>
    <row r="95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5"/>
      <c r="W953" s="75"/>
      <c r="X953" s="73"/>
      <c r="Y953" s="76"/>
      <c r="Z953" s="76"/>
      <c r="AA953" s="76"/>
      <c r="AB953" s="73"/>
      <c r="AC953" s="73"/>
      <c r="AD953" s="80"/>
      <c r="AE953" s="81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</row>
    <row r="954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5"/>
      <c r="W954" s="75"/>
      <c r="X954" s="73"/>
      <c r="Y954" s="76"/>
      <c r="Z954" s="76"/>
      <c r="AA954" s="76"/>
      <c r="AB954" s="73"/>
      <c r="AC954" s="73"/>
      <c r="AD954" s="80"/>
      <c r="AE954" s="81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</row>
    <row r="95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5"/>
      <c r="W955" s="75"/>
      <c r="X955" s="73"/>
      <c r="Y955" s="76"/>
      <c r="Z955" s="76"/>
      <c r="AA955" s="76"/>
      <c r="AB955" s="73"/>
      <c r="AC955" s="73"/>
      <c r="AD955" s="80"/>
      <c r="AE955" s="81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</row>
    <row r="956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5"/>
      <c r="W956" s="75"/>
      <c r="X956" s="73"/>
      <c r="Y956" s="76"/>
      <c r="Z956" s="76"/>
      <c r="AA956" s="76"/>
      <c r="AB956" s="73"/>
      <c r="AC956" s="73"/>
      <c r="AD956" s="80"/>
      <c r="AE956" s="81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</row>
    <row r="957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5"/>
      <c r="W957" s="75"/>
      <c r="X957" s="73"/>
      <c r="Y957" s="76"/>
      <c r="Z957" s="76"/>
      <c r="AA957" s="76"/>
      <c r="AB957" s="73"/>
      <c r="AC957" s="73"/>
      <c r="AD957" s="80"/>
      <c r="AE957" s="81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</row>
    <row r="958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5"/>
      <c r="W958" s="75"/>
      <c r="X958" s="73"/>
      <c r="Y958" s="76"/>
      <c r="Z958" s="76"/>
      <c r="AA958" s="76"/>
      <c r="AB958" s="73"/>
      <c r="AC958" s="73"/>
      <c r="AD958" s="80"/>
      <c r="AE958" s="81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</row>
    <row r="959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5"/>
      <c r="W959" s="75"/>
      <c r="X959" s="73"/>
      <c r="Y959" s="76"/>
      <c r="Z959" s="76"/>
      <c r="AA959" s="76"/>
      <c r="AB959" s="73"/>
      <c r="AC959" s="73"/>
      <c r="AD959" s="80"/>
      <c r="AE959" s="81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</row>
    <row r="960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5"/>
      <c r="W960" s="75"/>
      <c r="X960" s="73"/>
      <c r="Y960" s="76"/>
      <c r="Z960" s="76"/>
      <c r="AA960" s="76"/>
      <c r="AB960" s="73"/>
      <c r="AC960" s="73"/>
      <c r="AD960" s="80"/>
      <c r="AE960" s="81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</row>
    <row r="96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5"/>
      <c r="W961" s="75"/>
      <c r="X961" s="73"/>
      <c r="Y961" s="76"/>
      <c r="Z961" s="76"/>
      <c r="AA961" s="76"/>
      <c r="AB961" s="73"/>
      <c r="AC961" s="73"/>
      <c r="AD961" s="80"/>
      <c r="AE961" s="81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</row>
    <row r="96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5"/>
      <c r="W962" s="75"/>
      <c r="X962" s="73"/>
      <c r="Y962" s="76"/>
      <c r="Z962" s="76"/>
      <c r="AA962" s="76"/>
      <c r="AB962" s="73"/>
      <c r="AC962" s="73"/>
      <c r="AD962" s="80"/>
      <c r="AE962" s="81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</row>
    <row r="96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5"/>
      <c r="W963" s="75"/>
      <c r="X963" s="73"/>
      <c r="Y963" s="76"/>
      <c r="Z963" s="76"/>
      <c r="AA963" s="76"/>
      <c r="AB963" s="73"/>
      <c r="AC963" s="73"/>
      <c r="AD963" s="80"/>
      <c r="AE963" s="81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</row>
    <row r="964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5"/>
      <c r="W964" s="75"/>
      <c r="X964" s="73"/>
      <c r="Y964" s="76"/>
      <c r="Z964" s="76"/>
      <c r="AA964" s="76"/>
      <c r="AB964" s="73"/>
      <c r="AC964" s="73"/>
      <c r="AD964" s="80"/>
      <c r="AE964" s="81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</row>
    <row r="96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5"/>
      <c r="W965" s="75"/>
      <c r="X965" s="73"/>
      <c r="Y965" s="76"/>
      <c r="Z965" s="76"/>
      <c r="AA965" s="76"/>
      <c r="AB965" s="73"/>
      <c r="AC965" s="73"/>
      <c r="AD965" s="80"/>
      <c r="AE965" s="81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</row>
    <row r="966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5"/>
      <c r="W966" s="75"/>
      <c r="X966" s="73"/>
      <c r="Y966" s="76"/>
      <c r="Z966" s="76"/>
      <c r="AA966" s="76"/>
      <c r="AB966" s="73"/>
      <c r="AC966" s="73"/>
      <c r="AD966" s="80"/>
      <c r="AE966" s="81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</row>
    <row r="967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5"/>
      <c r="W967" s="75"/>
      <c r="X967" s="73"/>
      <c r="Y967" s="76"/>
      <c r="Z967" s="76"/>
      <c r="AA967" s="76"/>
      <c r="AB967" s="73"/>
      <c r="AC967" s="73"/>
      <c r="AD967" s="80"/>
      <c r="AE967" s="81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</row>
    <row r="968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5"/>
      <c r="W968" s="75"/>
      <c r="X968" s="73"/>
      <c r="Y968" s="76"/>
      <c r="Z968" s="76"/>
      <c r="AA968" s="76"/>
      <c r="AB968" s="73"/>
      <c r="AC968" s="73"/>
      <c r="AD968" s="80"/>
      <c r="AE968" s="81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</row>
    <row r="969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5"/>
      <c r="W969" s="75"/>
      <c r="X969" s="73"/>
      <c r="Y969" s="76"/>
      <c r="Z969" s="76"/>
      <c r="AA969" s="76"/>
      <c r="AB969" s="73"/>
      <c r="AC969" s="73"/>
      <c r="AD969" s="80"/>
      <c r="AE969" s="81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</row>
    <row r="970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5"/>
      <c r="W970" s="75"/>
      <c r="X970" s="73"/>
      <c r="Y970" s="76"/>
      <c r="Z970" s="76"/>
      <c r="AA970" s="76"/>
      <c r="AB970" s="73"/>
      <c r="AC970" s="73"/>
      <c r="AD970" s="80"/>
      <c r="AE970" s="81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</row>
    <row r="97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5"/>
      <c r="W971" s="75"/>
      <c r="X971" s="73"/>
      <c r="Y971" s="76"/>
      <c r="Z971" s="76"/>
      <c r="AA971" s="76"/>
      <c r="AB971" s="73"/>
      <c r="AC971" s="73"/>
      <c r="AD971" s="80"/>
      <c r="AE971" s="81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</row>
    <row r="97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5"/>
      <c r="W972" s="75"/>
      <c r="X972" s="73"/>
      <c r="Y972" s="76"/>
      <c r="Z972" s="76"/>
      <c r="AA972" s="76"/>
      <c r="AB972" s="73"/>
      <c r="AC972" s="73"/>
      <c r="AD972" s="80"/>
      <c r="AE972" s="81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</row>
    <row r="97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5"/>
      <c r="W973" s="75"/>
      <c r="X973" s="73"/>
      <c r="Y973" s="76"/>
      <c r="Z973" s="76"/>
      <c r="AA973" s="76"/>
      <c r="AB973" s="73"/>
      <c r="AC973" s="73"/>
      <c r="AD973" s="80"/>
      <c r="AE973" s="81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</row>
    <row r="974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5"/>
      <c r="W974" s="75"/>
      <c r="X974" s="73"/>
      <c r="Y974" s="76"/>
      <c r="Z974" s="76"/>
      <c r="AA974" s="76"/>
      <c r="AB974" s="73"/>
      <c r="AC974" s="73"/>
      <c r="AD974" s="80"/>
      <c r="AE974" s="81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</row>
    <row r="97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5"/>
      <c r="W975" s="75"/>
      <c r="X975" s="73"/>
      <c r="Y975" s="76"/>
      <c r="Z975" s="76"/>
      <c r="AA975" s="76"/>
      <c r="AB975" s="73"/>
      <c r="AC975" s="73"/>
      <c r="AD975" s="80"/>
      <c r="AE975" s="81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</row>
    <row r="976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5"/>
      <c r="W976" s="75"/>
      <c r="X976" s="73"/>
      <c r="Y976" s="76"/>
      <c r="Z976" s="76"/>
      <c r="AA976" s="76"/>
      <c r="AB976" s="73"/>
      <c r="AC976" s="73"/>
      <c r="AD976" s="80"/>
      <c r="AE976" s="81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</row>
    <row r="977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5"/>
      <c r="W977" s="75"/>
      <c r="X977" s="73"/>
      <c r="Y977" s="76"/>
      <c r="Z977" s="76"/>
      <c r="AA977" s="76"/>
      <c r="AB977" s="73"/>
      <c r="AC977" s="73"/>
      <c r="AD977" s="80"/>
      <c r="AE977" s="81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</row>
    <row r="978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5"/>
      <c r="W978" s="75"/>
      <c r="X978" s="73"/>
      <c r="Y978" s="76"/>
      <c r="Z978" s="76"/>
      <c r="AA978" s="76"/>
      <c r="AB978" s="73"/>
      <c r="AC978" s="73"/>
      <c r="AD978" s="80"/>
      <c r="AE978" s="81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</row>
    <row r="979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5"/>
      <c r="W979" s="75"/>
      <c r="X979" s="73"/>
      <c r="Y979" s="76"/>
      <c r="Z979" s="76"/>
      <c r="AA979" s="76"/>
      <c r="AB979" s="73"/>
      <c r="AC979" s="73"/>
      <c r="AD979" s="80"/>
      <c r="AE979" s="81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</row>
    <row r="980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5"/>
      <c r="W980" s="75"/>
      <c r="X980" s="73"/>
      <c r="Y980" s="76"/>
      <c r="Z980" s="76"/>
      <c r="AA980" s="76"/>
      <c r="AB980" s="73"/>
      <c r="AC980" s="73"/>
      <c r="AD980" s="80"/>
      <c r="AE980" s="81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</row>
    <row r="98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5"/>
      <c r="W981" s="75"/>
      <c r="X981" s="73"/>
      <c r="Y981" s="76"/>
      <c r="Z981" s="76"/>
      <c r="AA981" s="76"/>
      <c r="AB981" s="73"/>
      <c r="AC981" s="73"/>
      <c r="AD981" s="80"/>
      <c r="AE981" s="81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</row>
    <row r="98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5"/>
      <c r="W982" s="75"/>
      <c r="X982" s="73"/>
      <c r="Y982" s="76"/>
      <c r="Z982" s="76"/>
      <c r="AA982" s="76"/>
      <c r="AB982" s="73"/>
      <c r="AC982" s="73"/>
      <c r="AD982" s="80"/>
      <c r="AE982" s="81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</row>
    <row r="98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5"/>
      <c r="W983" s="75"/>
      <c r="X983" s="73"/>
      <c r="Y983" s="76"/>
      <c r="Z983" s="76"/>
      <c r="AA983" s="76"/>
      <c r="AB983" s="73"/>
      <c r="AC983" s="73"/>
      <c r="AD983" s="80"/>
      <c r="AE983" s="81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</row>
    <row r="984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5"/>
      <c r="W984" s="75"/>
      <c r="X984" s="73"/>
      <c r="Y984" s="76"/>
      <c r="Z984" s="76"/>
      <c r="AA984" s="76"/>
      <c r="AB984" s="73"/>
      <c r="AC984" s="73"/>
      <c r="AD984" s="80"/>
      <c r="AE984" s="81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</row>
    <row r="98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5"/>
      <c r="W985" s="75"/>
      <c r="X985" s="73"/>
      <c r="Y985" s="76"/>
      <c r="Z985" s="76"/>
      <c r="AA985" s="76"/>
      <c r="AB985" s="73"/>
      <c r="AC985" s="73"/>
      <c r="AD985" s="80"/>
      <c r="AE985" s="81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</row>
    <row r="986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5"/>
      <c r="W986" s="75"/>
      <c r="X986" s="73"/>
      <c r="Y986" s="76"/>
      <c r="Z986" s="76"/>
      <c r="AA986" s="76"/>
      <c r="AB986" s="73"/>
      <c r="AC986" s="73"/>
      <c r="AD986" s="80"/>
      <c r="AE986" s="81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</row>
    <row r="987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5"/>
      <c r="W987" s="75"/>
      <c r="X987" s="73"/>
      <c r="Y987" s="76"/>
      <c r="Z987" s="76"/>
      <c r="AA987" s="76"/>
      <c r="AB987" s="73"/>
      <c r="AC987" s="73"/>
      <c r="AD987" s="80"/>
      <c r="AE987" s="81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</row>
    <row r="988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5"/>
      <c r="W988" s="75"/>
      <c r="X988" s="73"/>
      <c r="Y988" s="76"/>
      <c r="Z988" s="76"/>
      <c r="AA988" s="76"/>
      <c r="AB988" s="73"/>
      <c r="AC988" s="73"/>
      <c r="AD988" s="80"/>
      <c r="AE988" s="81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</row>
    <row r="989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5"/>
      <c r="W989" s="75"/>
      <c r="X989" s="73"/>
      <c r="Y989" s="76"/>
      <c r="Z989" s="76"/>
      <c r="AA989" s="76"/>
      <c r="AB989" s="73"/>
      <c r="AC989" s="73"/>
      <c r="AD989" s="80"/>
      <c r="AE989" s="81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</row>
    <row r="990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5"/>
      <c r="W990" s="75"/>
      <c r="X990" s="73"/>
      <c r="Y990" s="76"/>
      <c r="Z990" s="76"/>
      <c r="AA990" s="76"/>
      <c r="AB990" s="73"/>
      <c r="AC990" s="73"/>
      <c r="AD990" s="80"/>
      <c r="AE990" s="81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</row>
    <row r="99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5"/>
      <c r="W991" s="75"/>
      <c r="X991" s="73"/>
      <c r="Y991" s="76"/>
      <c r="Z991" s="76"/>
      <c r="AA991" s="76"/>
      <c r="AB991" s="73"/>
      <c r="AC991" s="73"/>
      <c r="AD991" s="80"/>
      <c r="AE991" s="81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</row>
    <row r="99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5"/>
      <c r="W992" s="75"/>
      <c r="X992" s="73"/>
      <c r="Y992" s="76"/>
      <c r="Z992" s="76"/>
      <c r="AA992" s="76"/>
      <c r="AB992" s="73"/>
      <c r="AC992" s="73"/>
      <c r="AD992" s="80"/>
      <c r="AE992" s="81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</row>
    <row r="99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5"/>
      <c r="W993" s="75"/>
      <c r="X993" s="73"/>
      <c r="Y993" s="76"/>
      <c r="Z993" s="76"/>
      <c r="AA993" s="76"/>
      <c r="AB993" s="73"/>
      <c r="AC993" s="73"/>
      <c r="AD993" s="80"/>
      <c r="AE993" s="81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</row>
    <row r="994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5"/>
      <c r="W994" s="75"/>
      <c r="X994" s="73"/>
      <c r="Y994" s="76"/>
      <c r="Z994" s="76"/>
      <c r="AA994" s="76"/>
      <c r="AB994" s="73"/>
      <c r="AC994" s="73"/>
      <c r="AD994" s="80"/>
      <c r="AE994" s="81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</row>
    <row r="99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5"/>
      <c r="W995" s="75"/>
      <c r="X995" s="73"/>
      <c r="Y995" s="76"/>
      <c r="Z995" s="76"/>
      <c r="AA995" s="76"/>
      <c r="AB995" s="73"/>
      <c r="AC995" s="73"/>
      <c r="AD995" s="80"/>
      <c r="AE995" s="81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</row>
    <row r="996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5"/>
      <c r="W996" s="75"/>
      <c r="X996" s="73"/>
      <c r="Y996" s="76"/>
      <c r="Z996" s="76"/>
      <c r="AA996" s="76"/>
      <c r="AB996" s="73"/>
      <c r="AC996" s="73"/>
      <c r="AD996" s="80"/>
      <c r="AE996" s="81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</row>
    <row r="997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5"/>
      <c r="W997" s="75"/>
      <c r="X997" s="73"/>
      <c r="Y997" s="76"/>
      <c r="Z997" s="76"/>
      <c r="AA997" s="76"/>
      <c r="AB997" s="73"/>
      <c r="AC997" s="73"/>
      <c r="AD997" s="80"/>
      <c r="AE997" s="81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</row>
    <row r="998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5"/>
      <c r="W998" s="75"/>
      <c r="X998" s="73"/>
      <c r="Y998" s="76"/>
      <c r="Z998" s="76"/>
      <c r="AA998" s="76"/>
      <c r="AB998" s="73"/>
      <c r="AC998" s="73"/>
      <c r="AD998" s="80"/>
      <c r="AE998" s="81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</row>
    <row r="999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5"/>
      <c r="W999" s="75"/>
      <c r="X999" s="73"/>
      <c r="Y999" s="76"/>
      <c r="Z999" s="76"/>
      <c r="AA999" s="76"/>
      <c r="AB999" s="73"/>
      <c r="AC999" s="73"/>
      <c r="AD999" s="80"/>
      <c r="AE999" s="81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</row>
    <row r="1000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5"/>
      <c r="W1000" s="75"/>
      <c r="X1000" s="73"/>
      <c r="Y1000" s="76"/>
      <c r="Z1000" s="76"/>
      <c r="AA1000" s="76"/>
      <c r="AB1000" s="73"/>
      <c r="AC1000" s="73"/>
      <c r="AD1000" s="80"/>
      <c r="AE1000" s="81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</row>
    <row r="1001">
      <c r="A1001" s="73"/>
      <c r="B1001" s="73"/>
      <c r="C1001" s="73"/>
      <c r="D1001" s="73"/>
      <c r="E1001" s="73"/>
      <c r="F1001" s="73"/>
      <c r="G1001" s="73"/>
      <c r="H1001" s="73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5"/>
      <c r="W1001" s="75"/>
      <c r="X1001" s="73"/>
      <c r="Y1001" s="76"/>
      <c r="Z1001" s="76"/>
      <c r="AA1001" s="76"/>
      <c r="AB1001" s="73"/>
      <c r="AC1001" s="73"/>
      <c r="AD1001" s="80"/>
      <c r="AE1001" s="81"/>
      <c r="AF1001" s="73"/>
      <c r="AG1001" s="73"/>
      <c r="AH1001" s="73"/>
      <c r="AI1001" s="73"/>
      <c r="AJ1001" s="73"/>
      <c r="AK1001" s="73"/>
      <c r="AL1001" s="73"/>
      <c r="AM1001" s="73"/>
      <c r="AN1001" s="73"/>
      <c r="AO1001" s="73"/>
    </row>
    <row r="1002">
      <c r="A1002" s="73"/>
      <c r="B1002" s="73"/>
      <c r="C1002" s="73"/>
      <c r="D1002" s="73"/>
      <c r="E1002" s="73"/>
      <c r="F1002" s="73"/>
      <c r="G1002" s="73"/>
      <c r="H1002" s="73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5"/>
      <c r="W1002" s="75"/>
      <c r="X1002" s="73"/>
      <c r="Y1002" s="76"/>
      <c r="Z1002" s="76"/>
      <c r="AA1002" s="76"/>
      <c r="AB1002" s="73"/>
      <c r="AC1002" s="73"/>
      <c r="AD1002" s="80"/>
      <c r="AE1002" s="81"/>
      <c r="AF1002" s="73"/>
      <c r="AG1002" s="73"/>
      <c r="AH1002" s="73"/>
      <c r="AI1002" s="73"/>
      <c r="AJ1002" s="73"/>
      <c r="AK1002" s="73"/>
      <c r="AL1002" s="73"/>
      <c r="AM1002" s="73"/>
      <c r="AN1002" s="73"/>
      <c r="AO1002" s="73"/>
    </row>
    <row r="1003">
      <c r="A1003" s="73"/>
      <c r="B1003" s="73"/>
      <c r="C1003" s="73"/>
      <c r="D1003" s="73"/>
      <c r="E1003" s="73"/>
      <c r="F1003" s="73"/>
      <c r="G1003" s="73"/>
      <c r="H1003" s="73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5"/>
      <c r="W1003" s="75"/>
      <c r="X1003" s="73"/>
      <c r="Y1003" s="76"/>
      <c r="Z1003" s="76"/>
      <c r="AA1003" s="76"/>
      <c r="AB1003" s="73"/>
      <c r="AC1003" s="73"/>
      <c r="AD1003" s="80"/>
      <c r="AE1003" s="81"/>
      <c r="AF1003" s="73"/>
      <c r="AG1003" s="73"/>
      <c r="AH1003" s="73"/>
      <c r="AI1003" s="73"/>
      <c r="AJ1003" s="73"/>
      <c r="AK1003" s="73"/>
      <c r="AL1003" s="73"/>
      <c r="AM1003" s="73"/>
      <c r="AN1003" s="73"/>
      <c r="AO1003" s="73"/>
    </row>
    <row r="1004">
      <c r="A1004" s="73"/>
      <c r="B1004" s="73"/>
      <c r="C1004" s="73"/>
      <c r="D1004" s="73"/>
      <c r="E1004" s="73"/>
      <c r="F1004" s="73"/>
      <c r="G1004" s="73"/>
      <c r="H1004" s="73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5"/>
      <c r="W1004" s="75"/>
      <c r="X1004" s="73"/>
      <c r="Y1004" s="76"/>
      <c r="Z1004" s="76"/>
      <c r="AA1004" s="76"/>
      <c r="AB1004" s="73"/>
      <c r="AC1004" s="73"/>
      <c r="AD1004" s="80"/>
      <c r="AE1004" s="81"/>
      <c r="AF1004" s="73"/>
      <c r="AG1004" s="73"/>
      <c r="AH1004" s="73"/>
      <c r="AI1004" s="73"/>
      <c r="AJ1004" s="73"/>
      <c r="AK1004" s="73"/>
      <c r="AL1004" s="73"/>
      <c r="AM1004" s="73"/>
      <c r="AN1004" s="73"/>
      <c r="AO1004" s="73"/>
    </row>
    <row r="1005">
      <c r="A1005" s="73"/>
      <c r="B1005" s="73"/>
      <c r="C1005" s="73"/>
      <c r="D1005" s="73"/>
      <c r="E1005" s="73"/>
      <c r="F1005" s="73"/>
      <c r="G1005" s="73"/>
      <c r="H1005" s="73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5"/>
      <c r="W1005" s="75"/>
      <c r="X1005" s="73"/>
      <c r="Y1005" s="76"/>
      <c r="Z1005" s="76"/>
      <c r="AA1005" s="76"/>
      <c r="AB1005" s="73"/>
      <c r="AC1005" s="73"/>
      <c r="AD1005" s="80"/>
      <c r="AE1005" s="81"/>
      <c r="AF1005" s="73"/>
      <c r="AG1005" s="73"/>
      <c r="AH1005" s="73"/>
      <c r="AI1005" s="73"/>
      <c r="AJ1005" s="73"/>
      <c r="AK1005" s="73"/>
      <c r="AL1005" s="73"/>
      <c r="AM1005" s="73"/>
      <c r="AN1005" s="73"/>
      <c r="AO1005" s="73"/>
    </row>
    <row r="1006">
      <c r="A1006" s="73"/>
      <c r="B1006" s="73"/>
      <c r="C1006" s="73"/>
      <c r="D1006" s="73"/>
      <c r="E1006" s="73"/>
      <c r="F1006" s="73"/>
      <c r="G1006" s="73"/>
      <c r="H1006" s="73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5"/>
      <c r="W1006" s="75"/>
      <c r="X1006" s="73"/>
      <c r="Y1006" s="76"/>
      <c r="Z1006" s="76"/>
      <c r="AA1006" s="76"/>
      <c r="AB1006" s="73"/>
      <c r="AC1006" s="73"/>
      <c r="AD1006" s="80"/>
      <c r="AE1006" s="81"/>
      <c r="AF1006" s="73"/>
      <c r="AG1006" s="73"/>
      <c r="AH1006" s="73"/>
      <c r="AI1006" s="73"/>
      <c r="AJ1006" s="73"/>
      <c r="AK1006" s="73"/>
      <c r="AL1006" s="73"/>
      <c r="AM1006" s="73"/>
      <c r="AN1006" s="73"/>
      <c r="AO1006" s="73"/>
    </row>
    <row r="1007">
      <c r="A1007" s="73"/>
      <c r="B1007" s="73"/>
      <c r="C1007" s="73"/>
      <c r="D1007" s="73"/>
      <c r="E1007" s="73"/>
      <c r="F1007" s="73"/>
      <c r="G1007" s="73"/>
      <c r="H1007" s="73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5"/>
      <c r="W1007" s="75"/>
      <c r="X1007" s="73"/>
      <c r="Y1007" s="76"/>
      <c r="Z1007" s="76"/>
      <c r="AA1007" s="76"/>
      <c r="AB1007" s="73"/>
      <c r="AC1007" s="73"/>
      <c r="AD1007" s="80"/>
      <c r="AE1007" s="81"/>
      <c r="AF1007" s="73"/>
      <c r="AG1007" s="73"/>
      <c r="AH1007" s="73"/>
      <c r="AI1007" s="73"/>
      <c r="AJ1007" s="73"/>
      <c r="AK1007" s="73"/>
      <c r="AL1007" s="73"/>
      <c r="AM1007" s="73"/>
      <c r="AN1007" s="73"/>
      <c r="AO1007" s="73"/>
    </row>
    <row r="1008">
      <c r="A1008" s="73"/>
      <c r="B1008" s="73"/>
      <c r="C1008" s="73"/>
      <c r="D1008" s="73"/>
      <c r="E1008" s="73"/>
      <c r="F1008" s="73"/>
      <c r="G1008" s="73"/>
      <c r="H1008" s="73"/>
      <c r="I1008" s="73"/>
      <c r="J1008" s="73"/>
      <c r="K1008" s="73"/>
      <c r="L1008" s="73"/>
      <c r="M1008" s="73"/>
      <c r="N1008" s="73"/>
      <c r="O1008" s="73"/>
      <c r="P1008" s="73"/>
      <c r="Q1008" s="73"/>
      <c r="R1008" s="73"/>
      <c r="S1008" s="73"/>
      <c r="T1008" s="73"/>
      <c r="U1008" s="73"/>
      <c r="V1008" s="75"/>
      <c r="W1008" s="75"/>
      <c r="X1008" s="73"/>
      <c r="Y1008" s="76"/>
      <c r="Z1008" s="76"/>
      <c r="AA1008" s="76"/>
      <c r="AB1008" s="73"/>
      <c r="AC1008" s="73"/>
      <c r="AD1008" s="80"/>
      <c r="AE1008" s="81"/>
      <c r="AF1008" s="73"/>
      <c r="AG1008" s="73"/>
      <c r="AH1008" s="73"/>
      <c r="AI1008" s="73"/>
      <c r="AJ1008" s="73"/>
      <c r="AK1008" s="73"/>
      <c r="AL1008" s="73"/>
      <c r="AM1008" s="73"/>
      <c r="AN1008" s="73"/>
      <c r="AO1008" s="73"/>
    </row>
    <row r="1009">
      <c r="A1009" s="73"/>
      <c r="B1009" s="73"/>
      <c r="C1009" s="73"/>
      <c r="D1009" s="73"/>
      <c r="E1009" s="73"/>
      <c r="F1009" s="73"/>
      <c r="G1009" s="73"/>
      <c r="H1009" s="73"/>
      <c r="I1009" s="73"/>
      <c r="J1009" s="73"/>
      <c r="K1009" s="73"/>
      <c r="L1009" s="73"/>
      <c r="M1009" s="73"/>
      <c r="N1009" s="73"/>
      <c r="O1009" s="73"/>
      <c r="P1009" s="73"/>
      <c r="Q1009" s="73"/>
      <c r="R1009" s="73"/>
      <c r="S1009" s="73"/>
      <c r="T1009" s="73"/>
      <c r="U1009" s="73"/>
      <c r="V1009" s="75"/>
      <c r="W1009" s="75"/>
      <c r="X1009" s="73"/>
      <c r="Y1009" s="76"/>
      <c r="Z1009" s="76"/>
      <c r="AA1009" s="76"/>
      <c r="AB1009" s="73"/>
      <c r="AC1009" s="73"/>
      <c r="AD1009" s="80"/>
      <c r="AE1009" s="81"/>
      <c r="AF1009" s="73"/>
      <c r="AG1009" s="73"/>
      <c r="AH1009" s="73"/>
      <c r="AI1009" s="73"/>
      <c r="AJ1009" s="73"/>
      <c r="AK1009" s="73"/>
      <c r="AL1009" s="73"/>
      <c r="AM1009" s="73"/>
      <c r="AN1009" s="73"/>
      <c r="AO1009" s="73"/>
    </row>
    <row r="1010">
      <c r="A1010" s="73"/>
      <c r="B1010" s="73"/>
      <c r="C1010" s="73"/>
      <c r="D1010" s="73"/>
      <c r="E1010" s="73"/>
      <c r="F1010" s="73"/>
      <c r="G1010" s="73"/>
      <c r="H1010" s="73"/>
      <c r="I1010" s="73"/>
      <c r="J1010" s="73"/>
      <c r="K1010" s="73"/>
      <c r="L1010" s="73"/>
      <c r="M1010" s="73"/>
      <c r="N1010" s="73"/>
      <c r="O1010" s="73"/>
      <c r="P1010" s="73"/>
      <c r="Q1010" s="73"/>
      <c r="R1010" s="73"/>
      <c r="S1010" s="73"/>
      <c r="T1010" s="73"/>
      <c r="U1010" s="73"/>
      <c r="V1010" s="75"/>
      <c r="W1010" s="75"/>
      <c r="X1010" s="73"/>
      <c r="Y1010" s="76"/>
      <c r="Z1010" s="76"/>
      <c r="AA1010" s="76"/>
      <c r="AB1010" s="73"/>
      <c r="AC1010" s="73"/>
      <c r="AD1010" s="80"/>
      <c r="AE1010" s="81"/>
      <c r="AF1010" s="73"/>
      <c r="AG1010" s="73"/>
      <c r="AH1010" s="73"/>
      <c r="AI1010" s="73"/>
      <c r="AJ1010" s="73"/>
      <c r="AK1010" s="73"/>
      <c r="AL1010" s="73"/>
      <c r="AM1010" s="73"/>
      <c r="AN1010" s="73"/>
      <c r="AO1010" s="73"/>
    </row>
    <row r="1011">
      <c r="A1011" s="73"/>
      <c r="B1011" s="73"/>
      <c r="C1011" s="73"/>
      <c r="D1011" s="73"/>
      <c r="E1011" s="73"/>
      <c r="F1011" s="73"/>
      <c r="G1011" s="73"/>
      <c r="H1011" s="73"/>
      <c r="I1011" s="73"/>
      <c r="J1011" s="73"/>
      <c r="K1011" s="73"/>
      <c r="L1011" s="73"/>
      <c r="M1011" s="73"/>
      <c r="N1011" s="73"/>
      <c r="O1011" s="73"/>
      <c r="P1011" s="73"/>
      <c r="Q1011" s="73"/>
      <c r="R1011" s="73"/>
      <c r="S1011" s="73"/>
      <c r="T1011" s="73"/>
      <c r="U1011" s="73"/>
      <c r="V1011" s="75"/>
      <c r="W1011" s="75"/>
      <c r="X1011" s="73"/>
      <c r="Y1011" s="76"/>
      <c r="Z1011" s="76"/>
      <c r="AA1011" s="76"/>
      <c r="AB1011" s="73"/>
      <c r="AC1011" s="73"/>
      <c r="AD1011" s="80"/>
      <c r="AE1011" s="81"/>
      <c r="AF1011" s="73"/>
      <c r="AG1011" s="73"/>
      <c r="AH1011" s="73"/>
      <c r="AI1011" s="73"/>
      <c r="AJ1011" s="73"/>
      <c r="AK1011" s="73"/>
      <c r="AL1011" s="73"/>
      <c r="AM1011" s="73"/>
      <c r="AN1011" s="73"/>
      <c r="AO1011" s="73"/>
    </row>
    <row r="1012">
      <c r="A1012" s="73"/>
      <c r="B1012" s="73"/>
      <c r="C1012" s="73"/>
      <c r="D1012" s="73"/>
      <c r="E1012" s="73"/>
      <c r="F1012" s="73"/>
      <c r="G1012" s="73"/>
      <c r="H1012" s="73"/>
      <c r="I1012" s="73"/>
      <c r="J1012" s="73"/>
      <c r="K1012" s="73"/>
      <c r="L1012" s="73"/>
      <c r="M1012" s="73"/>
      <c r="N1012" s="73"/>
      <c r="O1012" s="73"/>
      <c r="P1012" s="73"/>
      <c r="Q1012" s="73"/>
      <c r="R1012" s="73"/>
      <c r="S1012" s="73"/>
      <c r="T1012" s="73"/>
      <c r="U1012" s="73"/>
      <c r="V1012" s="75"/>
      <c r="W1012" s="75"/>
      <c r="X1012" s="73"/>
      <c r="Y1012" s="76"/>
      <c r="Z1012" s="76"/>
      <c r="AA1012" s="76"/>
      <c r="AB1012" s="73"/>
      <c r="AC1012" s="73"/>
      <c r="AD1012" s="80"/>
      <c r="AE1012" s="81"/>
      <c r="AF1012" s="73"/>
      <c r="AG1012" s="73"/>
      <c r="AH1012" s="73"/>
      <c r="AI1012" s="73"/>
      <c r="AJ1012" s="73"/>
      <c r="AK1012" s="73"/>
      <c r="AL1012" s="73"/>
      <c r="AM1012" s="73"/>
      <c r="AN1012" s="73"/>
      <c r="AO1012" s="73"/>
    </row>
    <row r="1013">
      <c r="A1013" s="73"/>
      <c r="B1013" s="73"/>
      <c r="C1013" s="73"/>
      <c r="D1013" s="73"/>
      <c r="E1013" s="73"/>
      <c r="F1013" s="73"/>
      <c r="G1013" s="73"/>
      <c r="H1013" s="73"/>
      <c r="I1013" s="73"/>
      <c r="J1013" s="73"/>
      <c r="K1013" s="73"/>
      <c r="L1013" s="73"/>
      <c r="M1013" s="73"/>
      <c r="N1013" s="73"/>
      <c r="O1013" s="73"/>
      <c r="P1013" s="73"/>
      <c r="Q1013" s="73"/>
      <c r="R1013" s="73"/>
      <c r="S1013" s="73"/>
      <c r="T1013" s="73"/>
      <c r="U1013" s="73"/>
      <c r="V1013" s="75"/>
      <c r="W1013" s="75"/>
      <c r="X1013" s="73"/>
      <c r="Y1013" s="76"/>
      <c r="Z1013" s="76"/>
      <c r="AA1013" s="76"/>
      <c r="AB1013" s="73"/>
      <c r="AC1013" s="73"/>
      <c r="AD1013" s="80"/>
      <c r="AE1013" s="81"/>
      <c r="AF1013" s="73"/>
      <c r="AG1013" s="73"/>
      <c r="AH1013" s="73"/>
      <c r="AI1013" s="73"/>
      <c r="AJ1013" s="73"/>
      <c r="AK1013" s="73"/>
      <c r="AL1013" s="73"/>
      <c r="AM1013" s="73"/>
      <c r="AN1013" s="73"/>
      <c r="AO1013" s="73"/>
    </row>
    <row r="1014">
      <c r="A1014" s="73"/>
      <c r="B1014" s="73"/>
      <c r="C1014" s="73"/>
      <c r="D1014" s="73"/>
      <c r="E1014" s="73"/>
      <c r="F1014" s="73"/>
      <c r="G1014" s="73"/>
      <c r="H1014" s="73"/>
      <c r="I1014" s="73"/>
      <c r="J1014" s="73"/>
      <c r="K1014" s="73"/>
      <c r="L1014" s="73"/>
      <c r="M1014" s="73"/>
      <c r="N1014" s="73"/>
      <c r="O1014" s="73"/>
      <c r="P1014" s="73"/>
      <c r="Q1014" s="73"/>
      <c r="R1014" s="73"/>
      <c r="S1014" s="73"/>
      <c r="T1014" s="73"/>
      <c r="U1014" s="73"/>
      <c r="V1014" s="75"/>
      <c r="W1014" s="75"/>
      <c r="X1014" s="73"/>
      <c r="Y1014" s="76"/>
      <c r="Z1014" s="76"/>
      <c r="AA1014" s="76"/>
      <c r="AB1014" s="73"/>
      <c r="AC1014" s="73"/>
      <c r="AD1014" s="80"/>
      <c r="AE1014" s="81"/>
      <c r="AF1014" s="73"/>
      <c r="AG1014" s="73"/>
      <c r="AH1014" s="73"/>
      <c r="AI1014" s="73"/>
      <c r="AJ1014" s="73"/>
      <c r="AK1014" s="73"/>
      <c r="AL1014" s="73"/>
      <c r="AM1014" s="73"/>
      <c r="AN1014" s="73"/>
      <c r="AO1014" s="73"/>
    </row>
    <row r="1015">
      <c r="A1015" s="73"/>
      <c r="B1015" s="73"/>
      <c r="C1015" s="73"/>
      <c r="D1015" s="73"/>
      <c r="E1015" s="73"/>
      <c r="F1015" s="73"/>
      <c r="G1015" s="73"/>
      <c r="H1015" s="73"/>
      <c r="I1015" s="73"/>
      <c r="J1015" s="73"/>
      <c r="K1015" s="73"/>
      <c r="L1015" s="73"/>
      <c r="M1015" s="73"/>
      <c r="N1015" s="73"/>
      <c r="O1015" s="73"/>
      <c r="P1015" s="73"/>
      <c r="Q1015" s="73"/>
      <c r="R1015" s="73"/>
      <c r="S1015" s="73"/>
      <c r="T1015" s="73"/>
      <c r="U1015" s="73"/>
      <c r="V1015" s="75"/>
      <c r="W1015" s="75"/>
      <c r="X1015" s="73"/>
      <c r="Y1015" s="76"/>
      <c r="Z1015" s="76"/>
      <c r="AA1015" s="76"/>
      <c r="AB1015" s="73"/>
      <c r="AC1015" s="73"/>
      <c r="AD1015" s="80"/>
      <c r="AE1015" s="81"/>
      <c r="AF1015" s="73"/>
      <c r="AG1015" s="73"/>
      <c r="AH1015" s="73"/>
      <c r="AI1015" s="73"/>
      <c r="AJ1015" s="73"/>
      <c r="AK1015" s="73"/>
      <c r="AL1015" s="73"/>
      <c r="AM1015" s="73"/>
      <c r="AN1015" s="73"/>
      <c r="AO1015" s="73"/>
    </row>
    <row r="1016">
      <c r="A1016" s="73"/>
      <c r="B1016" s="73"/>
      <c r="C1016" s="73"/>
      <c r="D1016" s="73"/>
      <c r="E1016" s="73"/>
      <c r="F1016" s="73"/>
      <c r="G1016" s="73"/>
      <c r="H1016" s="73"/>
      <c r="I1016" s="73"/>
      <c r="J1016" s="73"/>
      <c r="K1016" s="73"/>
      <c r="L1016" s="73"/>
      <c r="M1016" s="73"/>
      <c r="N1016" s="73"/>
      <c r="O1016" s="73"/>
      <c r="P1016" s="73"/>
      <c r="Q1016" s="73"/>
      <c r="R1016" s="73"/>
      <c r="S1016" s="73"/>
      <c r="T1016" s="73"/>
      <c r="U1016" s="73"/>
      <c r="V1016" s="75"/>
      <c r="W1016" s="75"/>
      <c r="X1016" s="73"/>
      <c r="Y1016" s="76"/>
      <c r="Z1016" s="76"/>
      <c r="AA1016" s="76"/>
      <c r="AB1016" s="73"/>
      <c r="AC1016" s="73"/>
      <c r="AD1016" s="80"/>
      <c r="AE1016" s="81"/>
      <c r="AF1016" s="73"/>
      <c r="AG1016" s="73"/>
      <c r="AH1016" s="73"/>
      <c r="AI1016" s="73"/>
      <c r="AJ1016" s="73"/>
      <c r="AK1016" s="73"/>
      <c r="AL1016" s="73"/>
      <c r="AM1016" s="73"/>
      <c r="AN1016" s="73"/>
      <c r="AO1016" s="73"/>
    </row>
    <row r="1017">
      <c r="A1017" s="73"/>
      <c r="B1017" s="73"/>
      <c r="C1017" s="73"/>
      <c r="D1017" s="73"/>
      <c r="E1017" s="73"/>
      <c r="F1017" s="73"/>
      <c r="G1017" s="73"/>
      <c r="H1017" s="73"/>
      <c r="I1017" s="73"/>
      <c r="J1017" s="73"/>
      <c r="K1017" s="73"/>
      <c r="L1017" s="73"/>
      <c r="M1017" s="73"/>
      <c r="N1017" s="73"/>
      <c r="O1017" s="73"/>
      <c r="P1017" s="73"/>
      <c r="Q1017" s="73"/>
      <c r="R1017" s="73"/>
      <c r="S1017" s="73"/>
      <c r="T1017" s="73"/>
      <c r="U1017" s="73"/>
      <c r="V1017" s="75"/>
      <c r="W1017" s="75"/>
      <c r="X1017" s="73"/>
      <c r="Y1017" s="76"/>
      <c r="Z1017" s="76"/>
      <c r="AA1017" s="76"/>
      <c r="AB1017" s="73"/>
      <c r="AC1017" s="73"/>
      <c r="AD1017" s="80"/>
      <c r="AE1017" s="81"/>
      <c r="AF1017" s="73"/>
      <c r="AG1017" s="73"/>
      <c r="AH1017" s="73"/>
      <c r="AI1017" s="73"/>
      <c r="AJ1017" s="73"/>
      <c r="AK1017" s="73"/>
      <c r="AL1017" s="73"/>
      <c r="AM1017" s="73"/>
      <c r="AN1017" s="73"/>
      <c r="AO1017" s="73"/>
    </row>
    <row r="1018">
      <c r="A1018" s="73"/>
      <c r="B1018" s="73"/>
      <c r="C1018" s="73"/>
      <c r="D1018" s="73"/>
      <c r="E1018" s="73"/>
      <c r="F1018" s="73"/>
      <c r="G1018" s="73"/>
      <c r="H1018" s="73"/>
      <c r="I1018" s="73"/>
      <c r="J1018" s="73"/>
      <c r="K1018" s="73"/>
      <c r="L1018" s="73"/>
      <c r="M1018" s="73"/>
      <c r="N1018" s="73"/>
      <c r="O1018" s="73"/>
      <c r="P1018" s="73"/>
      <c r="Q1018" s="73"/>
      <c r="R1018" s="73"/>
      <c r="S1018" s="73"/>
      <c r="T1018" s="73"/>
      <c r="U1018" s="73"/>
      <c r="V1018" s="75"/>
      <c r="W1018" s="75"/>
      <c r="X1018" s="73"/>
      <c r="Y1018" s="76"/>
      <c r="Z1018" s="76"/>
      <c r="AA1018" s="76"/>
      <c r="AB1018" s="73"/>
      <c r="AC1018" s="73"/>
      <c r="AD1018" s="80"/>
      <c r="AE1018" s="81"/>
      <c r="AF1018" s="73"/>
      <c r="AG1018" s="73"/>
      <c r="AH1018" s="73"/>
      <c r="AI1018" s="73"/>
      <c r="AJ1018" s="73"/>
      <c r="AK1018" s="73"/>
      <c r="AL1018" s="73"/>
      <c r="AM1018" s="73"/>
      <c r="AN1018" s="73"/>
      <c r="AO1018" s="73"/>
    </row>
    <row r="1019">
      <c r="A1019" s="73"/>
      <c r="B1019" s="73"/>
      <c r="C1019" s="73"/>
      <c r="D1019" s="73"/>
      <c r="E1019" s="73"/>
      <c r="F1019" s="73"/>
      <c r="G1019" s="73"/>
      <c r="H1019" s="73"/>
      <c r="I1019" s="73"/>
      <c r="J1019" s="73"/>
      <c r="K1019" s="73"/>
      <c r="L1019" s="73"/>
      <c r="M1019" s="73"/>
      <c r="N1019" s="73"/>
      <c r="O1019" s="73"/>
      <c r="P1019" s="73"/>
      <c r="Q1019" s="73"/>
      <c r="R1019" s="73"/>
      <c r="S1019" s="73"/>
      <c r="T1019" s="73"/>
      <c r="U1019" s="73"/>
      <c r="V1019" s="75"/>
      <c r="W1019" s="75"/>
      <c r="X1019" s="73"/>
      <c r="Y1019" s="76"/>
      <c r="Z1019" s="76"/>
      <c r="AA1019" s="76"/>
      <c r="AB1019" s="73"/>
      <c r="AC1019" s="73"/>
      <c r="AD1019" s="80"/>
      <c r="AE1019" s="81"/>
      <c r="AF1019" s="73"/>
      <c r="AG1019" s="73"/>
      <c r="AH1019" s="73"/>
      <c r="AI1019" s="73"/>
      <c r="AJ1019" s="73"/>
      <c r="AK1019" s="73"/>
      <c r="AL1019" s="73"/>
      <c r="AM1019" s="73"/>
      <c r="AN1019" s="73"/>
      <c r="AO1019" s="73"/>
    </row>
    <row r="1020">
      <c r="A1020" s="73"/>
      <c r="B1020" s="73"/>
      <c r="C1020" s="73"/>
      <c r="D1020" s="73"/>
      <c r="E1020" s="73"/>
      <c r="F1020" s="73"/>
      <c r="G1020" s="73"/>
      <c r="H1020" s="73"/>
      <c r="I1020" s="73"/>
      <c r="J1020" s="73"/>
      <c r="K1020" s="73"/>
      <c r="L1020" s="73"/>
      <c r="M1020" s="73"/>
      <c r="N1020" s="73"/>
      <c r="O1020" s="73"/>
      <c r="P1020" s="73"/>
      <c r="Q1020" s="73"/>
      <c r="R1020" s="73"/>
      <c r="S1020" s="73"/>
      <c r="T1020" s="73"/>
      <c r="U1020" s="73"/>
      <c r="V1020" s="75"/>
      <c r="W1020" s="75"/>
      <c r="X1020" s="73"/>
      <c r="Y1020" s="76"/>
      <c r="Z1020" s="76"/>
      <c r="AA1020" s="76"/>
      <c r="AB1020" s="73"/>
      <c r="AC1020" s="73"/>
      <c r="AD1020" s="80"/>
      <c r="AE1020" s="81"/>
      <c r="AF1020" s="73"/>
      <c r="AG1020" s="73"/>
      <c r="AH1020" s="73"/>
      <c r="AI1020" s="73"/>
      <c r="AJ1020" s="73"/>
      <c r="AK1020" s="73"/>
      <c r="AL1020" s="73"/>
      <c r="AM1020" s="73"/>
      <c r="AN1020" s="73"/>
      <c r="AO1020" s="73"/>
    </row>
    <row r="1021">
      <c r="A1021" s="73"/>
      <c r="B1021" s="73"/>
      <c r="C1021" s="73"/>
      <c r="D1021" s="73"/>
      <c r="E1021" s="73"/>
      <c r="F1021" s="73"/>
      <c r="G1021" s="73"/>
      <c r="H1021" s="73"/>
      <c r="I1021" s="73"/>
      <c r="J1021" s="73"/>
      <c r="K1021" s="73"/>
      <c r="L1021" s="73"/>
      <c r="M1021" s="73"/>
      <c r="N1021" s="73"/>
      <c r="O1021" s="73"/>
      <c r="P1021" s="73"/>
      <c r="Q1021" s="73"/>
      <c r="R1021" s="73"/>
      <c r="S1021" s="73"/>
      <c r="T1021" s="73"/>
      <c r="U1021" s="73"/>
      <c r="V1021" s="75"/>
      <c r="W1021" s="75"/>
      <c r="X1021" s="73"/>
      <c r="Y1021" s="76"/>
      <c r="Z1021" s="76"/>
      <c r="AA1021" s="76"/>
      <c r="AB1021" s="73"/>
      <c r="AC1021" s="73"/>
      <c r="AD1021" s="80"/>
      <c r="AE1021" s="81"/>
      <c r="AF1021" s="73"/>
      <c r="AG1021" s="73"/>
      <c r="AH1021" s="73"/>
      <c r="AI1021" s="73"/>
      <c r="AJ1021" s="73"/>
      <c r="AK1021" s="73"/>
      <c r="AL1021" s="73"/>
      <c r="AM1021" s="73"/>
      <c r="AN1021" s="73"/>
      <c r="AO1021" s="73"/>
    </row>
    <row r="1022">
      <c r="A1022" s="73"/>
      <c r="B1022" s="73"/>
      <c r="C1022" s="73"/>
      <c r="D1022" s="73"/>
      <c r="E1022" s="73"/>
      <c r="F1022" s="73"/>
      <c r="G1022" s="73"/>
      <c r="H1022" s="73"/>
      <c r="I1022" s="73"/>
      <c r="J1022" s="73"/>
      <c r="K1022" s="73"/>
      <c r="L1022" s="73"/>
      <c r="M1022" s="73"/>
      <c r="N1022" s="73"/>
      <c r="O1022" s="73"/>
      <c r="P1022" s="73"/>
      <c r="Q1022" s="73"/>
      <c r="R1022" s="73"/>
      <c r="S1022" s="73"/>
      <c r="T1022" s="73"/>
      <c r="U1022" s="73"/>
      <c r="V1022" s="75"/>
      <c r="W1022" s="75"/>
      <c r="X1022" s="73"/>
      <c r="Y1022" s="76"/>
      <c r="Z1022" s="76"/>
      <c r="AA1022" s="76"/>
      <c r="AB1022" s="73"/>
      <c r="AC1022" s="73"/>
      <c r="AD1022" s="80"/>
      <c r="AE1022" s="81"/>
      <c r="AF1022" s="73"/>
      <c r="AG1022" s="73"/>
      <c r="AH1022" s="73"/>
      <c r="AI1022" s="73"/>
      <c r="AJ1022" s="73"/>
      <c r="AK1022" s="73"/>
      <c r="AL1022" s="73"/>
      <c r="AM1022" s="73"/>
      <c r="AN1022" s="73"/>
      <c r="AO1022" s="73"/>
    </row>
    <row r="1023">
      <c r="A1023" s="73"/>
      <c r="B1023" s="73"/>
      <c r="C1023" s="73"/>
      <c r="D1023" s="73"/>
      <c r="E1023" s="73"/>
      <c r="F1023" s="73"/>
      <c r="G1023" s="73"/>
      <c r="H1023" s="73"/>
      <c r="I1023" s="73"/>
      <c r="J1023" s="73"/>
      <c r="K1023" s="73"/>
      <c r="L1023" s="73"/>
      <c r="M1023" s="73"/>
      <c r="N1023" s="73"/>
      <c r="O1023" s="73"/>
      <c r="P1023" s="73"/>
      <c r="Q1023" s="73"/>
      <c r="R1023" s="73"/>
      <c r="S1023" s="73"/>
      <c r="T1023" s="73"/>
      <c r="U1023" s="73"/>
      <c r="V1023" s="75"/>
      <c r="W1023" s="75"/>
      <c r="X1023" s="73"/>
      <c r="Y1023" s="76"/>
      <c r="Z1023" s="76"/>
      <c r="AA1023" s="76"/>
      <c r="AB1023" s="73"/>
      <c r="AC1023" s="73"/>
      <c r="AD1023" s="80"/>
      <c r="AE1023" s="81"/>
      <c r="AF1023" s="73"/>
      <c r="AG1023" s="73"/>
      <c r="AH1023" s="73"/>
      <c r="AI1023" s="73"/>
      <c r="AJ1023" s="73"/>
      <c r="AK1023" s="73"/>
      <c r="AL1023" s="73"/>
      <c r="AM1023" s="73"/>
      <c r="AN1023" s="73"/>
      <c r="AO1023" s="73"/>
    </row>
    <row r="1024">
      <c r="A1024" s="73"/>
      <c r="B1024" s="73"/>
      <c r="C1024" s="73"/>
      <c r="D1024" s="73"/>
      <c r="E1024" s="73"/>
      <c r="F1024" s="73"/>
      <c r="G1024" s="73"/>
      <c r="H1024" s="73"/>
      <c r="I1024" s="73"/>
      <c r="J1024" s="73"/>
      <c r="K1024" s="73"/>
      <c r="L1024" s="73"/>
      <c r="M1024" s="73"/>
      <c r="N1024" s="73"/>
      <c r="O1024" s="73"/>
      <c r="P1024" s="73"/>
      <c r="Q1024" s="73"/>
      <c r="R1024" s="73"/>
      <c r="S1024" s="73"/>
      <c r="T1024" s="73"/>
      <c r="U1024" s="73"/>
      <c r="V1024" s="75"/>
      <c r="W1024" s="75"/>
      <c r="X1024" s="73"/>
      <c r="Y1024" s="76"/>
      <c r="Z1024" s="76"/>
      <c r="AA1024" s="76"/>
      <c r="AB1024" s="73"/>
      <c r="AC1024" s="73"/>
      <c r="AD1024" s="80"/>
      <c r="AE1024" s="81"/>
      <c r="AF1024" s="73"/>
      <c r="AG1024" s="73"/>
      <c r="AH1024" s="73"/>
      <c r="AI1024" s="73"/>
      <c r="AJ1024" s="73"/>
      <c r="AK1024" s="73"/>
      <c r="AL1024" s="73"/>
      <c r="AM1024" s="73"/>
      <c r="AN1024" s="73"/>
      <c r="AO1024" s="73"/>
    </row>
    <row r="1025">
      <c r="A1025" s="73"/>
      <c r="B1025" s="73"/>
      <c r="C1025" s="73"/>
      <c r="D1025" s="73"/>
      <c r="E1025" s="73"/>
      <c r="F1025" s="73"/>
      <c r="G1025" s="73"/>
      <c r="H1025" s="73"/>
      <c r="I1025" s="73"/>
      <c r="J1025" s="73"/>
      <c r="K1025" s="73"/>
      <c r="L1025" s="73"/>
      <c r="M1025" s="73"/>
      <c r="N1025" s="73"/>
      <c r="O1025" s="73"/>
      <c r="P1025" s="73"/>
      <c r="Q1025" s="73"/>
      <c r="R1025" s="73"/>
      <c r="S1025" s="73"/>
      <c r="T1025" s="73"/>
      <c r="U1025" s="73"/>
      <c r="V1025" s="75"/>
      <c r="W1025" s="75"/>
      <c r="X1025" s="73"/>
      <c r="Y1025" s="76"/>
      <c r="Z1025" s="76"/>
      <c r="AA1025" s="76"/>
      <c r="AB1025" s="73"/>
      <c r="AC1025" s="73"/>
      <c r="AD1025" s="80"/>
      <c r="AE1025" s="81"/>
      <c r="AF1025" s="73"/>
      <c r="AG1025" s="73"/>
      <c r="AH1025" s="73"/>
      <c r="AI1025" s="73"/>
      <c r="AJ1025" s="73"/>
      <c r="AK1025" s="73"/>
      <c r="AL1025" s="73"/>
      <c r="AM1025" s="73"/>
      <c r="AN1025" s="73"/>
      <c r="AO1025" s="73"/>
    </row>
    <row r="1026">
      <c r="A1026" s="73"/>
      <c r="B1026" s="73"/>
      <c r="C1026" s="73"/>
      <c r="D1026" s="73"/>
      <c r="E1026" s="73"/>
      <c r="F1026" s="73"/>
      <c r="G1026" s="73"/>
      <c r="H1026" s="73"/>
      <c r="I1026" s="73"/>
      <c r="J1026" s="73"/>
      <c r="K1026" s="73"/>
      <c r="L1026" s="73"/>
      <c r="M1026" s="73"/>
      <c r="N1026" s="73"/>
      <c r="O1026" s="73"/>
      <c r="P1026" s="73"/>
      <c r="Q1026" s="73"/>
      <c r="R1026" s="73"/>
      <c r="S1026" s="73"/>
      <c r="T1026" s="73"/>
      <c r="U1026" s="73"/>
      <c r="V1026" s="75"/>
      <c r="W1026" s="75"/>
      <c r="X1026" s="73"/>
      <c r="Y1026" s="76"/>
      <c r="Z1026" s="76"/>
      <c r="AA1026" s="76"/>
      <c r="AB1026" s="73"/>
      <c r="AC1026" s="73"/>
      <c r="AD1026" s="80"/>
      <c r="AE1026" s="81"/>
      <c r="AF1026" s="73"/>
      <c r="AG1026" s="73"/>
      <c r="AH1026" s="73"/>
      <c r="AI1026" s="73"/>
      <c r="AJ1026" s="73"/>
      <c r="AK1026" s="73"/>
      <c r="AL1026" s="73"/>
      <c r="AM1026" s="73"/>
      <c r="AN1026" s="73"/>
      <c r="AO1026" s="73"/>
    </row>
    <row r="1027">
      <c r="A1027" s="73"/>
      <c r="B1027" s="73"/>
      <c r="C1027" s="73"/>
      <c r="D1027" s="73"/>
      <c r="E1027" s="73"/>
      <c r="F1027" s="73"/>
      <c r="G1027" s="73"/>
      <c r="H1027" s="73"/>
      <c r="I1027" s="73"/>
      <c r="J1027" s="73"/>
      <c r="K1027" s="73"/>
      <c r="L1027" s="73"/>
      <c r="M1027" s="73"/>
      <c r="N1027" s="73"/>
      <c r="O1027" s="73"/>
      <c r="P1027" s="73"/>
      <c r="Q1027" s="73"/>
      <c r="R1027" s="73"/>
      <c r="S1027" s="73"/>
      <c r="T1027" s="73"/>
      <c r="U1027" s="73"/>
      <c r="V1027" s="75"/>
      <c r="W1027" s="75"/>
      <c r="X1027" s="73"/>
      <c r="Y1027" s="76"/>
      <c r="Z1027" s="76"/>
      <c r="AA1027" s="76"/>
      <c r="AB1027" s="73"/>
      <c r="AC1027" s="73"/>
      <c r="AD1027" s="80"/>
      <c r="AE1027" s="81"/>
      <c r="AF1027" s="73"/>
      <c r="AG1027" s="73"/>
      <c r="AH1027" s="73"/>
      <c r="AI1027" s="73"/>
      <c r="AJ1027" s="73"/>
      <c r="AK1027" s="73"/>
      <c r="AL1027" s="73"/>
      <c r="AM1027" s="73"/>
      <c r="AN1027" s="73"/>
      <c r="AO1027" s="73"/>
    </row>
    <row r="1028">
      <c r="A1028" s="73"/>
      <c r="B1028" s="73"/>
      <c r="C1028" s="73"/>
      <c r="D1028" s="73"/>
      <c r="E1028" s="73"/>
      <c r="F1028" s="73"/>
      <c r="G1028" s="73"/>
      <c r="H1028" s="73"/>
      <c r="I1028" s="73"/>
      <c r="J1028" s="73"/>
      <c r="K1028" s="73"/>
      <c r="L1028" s="73"/>
      <c r="M1028" s="73"/>
      <c r="N1028" s="73"/>
      <c r="O1028" s="73"/>
      <c r="P1028" s="73"/>
      <c r="Q1028" s="73"/>
      <c r="R1028" s="73"/>
      <c r="S1028" s="73"/>
      <c r="T1028" s="73"/>
      <c r="U1028" s="73"/>
      <c r="V1028" s="75"/>
      <c r="W1028" s="75"/>
      <c r="X1028" s="73"/>
      <c r="Y1028" s="76"/>
      <c r="Z1028" s="76"/>
      <c r="AA1028" s="76"/>
      <c r="AB1028" s="73"/>
      <c r="AC1028" s="73"/>
      <c r="AD1028" s="80"/>
      <c r="AE1028" s="81"/>
      <c r="AF1028" s="73"/>
      <c r="AG1028" s="73"/>
      <c r="AH1028" s="73"/>
      <c r="AI1028" s="73"/>
      <c r="AJ1028" s="73"/>
      <c r="AK1028" s="73"/>
      <c r="AL1028" s="73"/>
      <c r="AM1028" s="73"/>
      <c r="AN1028" s="73"/>
      <c r="AO1028" s="73"/>
    </row>
    <row r="1029">
      <c r="A1029" s="73"/>
      <c r="B1029" s="73"/>
      <c r="C1029" s="73"/>
      <c r="D1029" s="73"/>
      <c r="E1029" s="73"/>
      <c r="F1029" s="73"/>
      <c r="G1029" s="73"/>
      <c r="H1029" s="73"/>
      <c r="I1029" s="73"/>
      <c r="J1029" s="73"/>
      <c r="K1029" s="73"/>
      <c r="L1029" s="73"/>
      <c r="M1029" s="73"/>
      <c r="N1029" s="73"/>
      <c r="O1029" s="73"/>
      <c r="P1029" s="73"/>
      <c r="Q1029" s="73"/>
      <c r="R1029" s="73"/>
      <c r="S1029" s="73"/>
      <c r="T1029" s="73"/>
      <c r="U1029" s="73"/>
      <c r="V1029" s="75"/>
      <c r="W1029" s="75"/>
      <c r="X1029" s="73"/>
      <c r="Y1029" s="76"/>
      <c r="Z1029" s="76"/>
      <c r="AA1029" s="76"/>
      <c r="AB1029" s="73"/>
      <c r="AC1029" s="73"/>
      <c r="AD1029" s="80"/>
      <c r="AE1029" s="81"/>
      <c r="AF1029" s="73"/>
      <c r="AG1029" s="73"/>
      <c r="AH1029" s="73"/>
      <c r="AI1029" s="73"/>
      <c r="AJ1029" s="73"/>
      <c r="AK1029" s="73"/>
      <c r="AL1029" s="73"/>
      <c r="AM1029" s="73"/>
      <c r="AN1029" s="73"/>
      <c r="AO1029" s="73"/>
    </row>
    <row r="1030">
      <c r="A1030" s="73"/>
      <c r="B1030" s="73"/>
      <c r="C1030" s="73"/>
      <c r="D1030" s="73"/>
      <c r="E1030" s="73"/>
      <c r="F1030" s="73"/>
      <c r="G1030" s="73"/>
      <c r="H1030" s="73"/>
      <c r="I1030" s="73"/>
      <c r="J1030" s="73"/>
      <c r="K1030" s="73"/>
      <c r="L1030" s="73"/>
      <c r="M1030" s="73"/>
      <c r="N1030" s="73"/>
      <c r="O1030" s="73"/>
      <c r="P1030" s="73"/>
      <c r="Q1030" s="73"/>
      <c r="R1030" s="73"/>
      <c r="S1030" s="73"/>
      <c r="T1030" s="73"/>
      <c r="U1030" s="73"/>
      <c r="V1030" s="75"/>
      <c r="W1030" s="75"/>
      <c r="X1030" s="73"/>
      <c r="Y1030" s="76"/>
      <c r="Z1030" s="76"/>
      <c r="AA1030" s="76"/>
      <c r="AB1030" s="73"/>
      <c r="AC1030" s="73"/>
      <c r="AD1030" s="80"/>
      <c r="AE1030" s="81"/>
      <c r="AF1030" s="73"/>
      <c r="AG1030" s="73"/>
      <c r="AH1030" s="73"/>
      <c r="AI1030" s="73"/>
      <c r="AJ1030" s="73"/>
      <c r="AK1030" s="73"/>
      <c r="AL1030" s="73"/>
      <c r="AM1030" s="73"/>
      <c r="AN1030" s="73"/>
      <c r="AO1030" s="73"/>
    </row>
    <row r="1031">
      <c r="A1031" s="73"/>
      <c r="B1031" s="73"/>
      <c r="C1031" s="73"/>
      <c r="D1031" s="73"/>
      <c r="E1031" s="73"/>
      <c r="F1031" s="73"/>
      <c r="G1031" s="73"/>
      <c r="H1031" s="73"/>
      <c r="I1031" s="73"/>
      <c r="J1031" s="73"/>
      <c r="K1031" s="73"/>
      <c r="L1031" s="73"/>
      <c r="M1031" s="73"/>
      <c r="N1031" s="73"/>
      <c r="O1031" s="73"/>
      <c r="P1031" s="73"/>
      <c r="Q1031" s="73"/>
      <c r="R1031" s="73"/>
      <c r="S1031" s="73"/>
      <c r="T1031" s="73"/>
      <c r="U1031" s="73"/>
      <c r="V1031" s="75"/>
      <c r="W1031" s="75"/>
      <c r="X1031" s="73"/>
      <c r="Y1031" s="76"/>
      <c r="Z1031" s="76"/>
      <c r="AA1031" s="76"/>
      <c r="AB1031" s="73"/>
      <c r="AC1031" s="73"/>
      <c r="AD1031" s="80"/>
      <c r="AE1031" s="81"/>
      <c r="AF1031" s="73"/>
      <c r="AG1031" s="73"/>
      <c r="AH1031" s="73"/>
      <c r="AI1031" s="73"/>
      <c r="AJ1031" s="73"/>
      <c r="AK1031" s="73"/>
      <c r="AL1031" s="73"/>
      <c r="AM1031" s="73"/>
      <c r="AN1031" s="73"/>
      <c r="AO1031" s="73"/>
    </row>
    <row r="1032">
      <c r="A1032" s="73"/>
      <c r="B1032" s="73"/>
      <c r="C1032" s="73"/>
      <c r="D1032" s="73"/>
      <c r="E1032" s="73"/>
      <c r="F1032" s="73"/>
      <c r="G1032" s="73"/>
      <c r="H1032" s="73"/>
      <c r="I1032" s="73"/>
      <c r="J1032" s="73"/>
      <c r="K1032" s="73"/>
      <c r="L1032" s="73"/>
      <c r="M1032" s="73"/>
      <c r="N1032" s="73"/>
      <c r="O1032" s="73"/>
      <c r="P1032" s="73"/>
      <c r="Q1032" s="73"/>
      <c r="R1032" s="73"/>
      <c r="S1032" s="73"/>
      <c r="T1032" s="73"/>
      <c r="U1032" s="73"/>
      <c r="V1032" s="75"/>
      <c r="W1032" s="75"/>
      <c r="X1032" s="73"/>
      <c r="Y1032" s="76"/>
      <c r="Z1032" s="76"/>
      <c r="AA1032" s="76"/>
      <c r="AB1032" s="73"/>
      <c r="AC1032" s="73"/>
      <c r="AD1032" s="80"/>
      <c r="AE1032" s="81"/>
      <c r="AF1032" s="73"/>
      <c r="AG1032" s="73"/>
      <c r="AH1032" s="73"/>
      <c r="AI1032" s="73"/>
      <c r="AJ1032" s="73"/>
      <c r="AK1032" s="73"/>
      <c r="AL1032" s="73"/>
      <c r="AM1032" s="73"/>
      <c r="AN1032" s="73"/>
      <c r="AO1032" s="73"/>
    </row>
    <row r="1033">
      <c r="A1033" s="73"/>
      <c r="B1033" s="73"/>
      <c r="C1033" s="73"/>
      <c r="D1033" s="73"/>
      <c r="E1033" s="73"/>
      <c r="F1033" s="73"/>
      <c r="G1033" s="73"/>
      <c r="H1033" s="73"/>
      <c r="I1033" s="73"/>
      <c r="J1033" s="73"/>
      <c r="K1033" s="73"/>
      <c r="L1033" s="73"/>
      <c r="M1033" s="73"/>
      <c r="N1033" s="73"/>
      <c r="O1033" s="73"/>
      <c r="P1033" s="73"/>
      <c r="Q1033" s="73"/>
      <c r="R1033" s="73"/>
      <c r="S1033" s="73"/>
      <c r="T1033" s="73"/>
      <c r="U1033" s="73"/>
      <c r="V1033" s="75"/>
      <c r="W1033" s="75"/>
      <c r="X1033" s="73"/>
      <c r="Y1033" s="76"/>
      <c r="Z1033" s="76"/>
      <c r="AA1033" s="76"/>
      <c r="AB1033" s="73"/>
      <c r="AC1033" s="73"/>
      <c r="AD1033" s="80"/>
      <c r="AE1033" s="81"/>
      <c r="AF1033" s="73"/>
      <c r="AG1033" s="73"/>
      <c r="AH1033" s="73"/>
      <c r="AI1033" s="73"/>
      <c r="AJ1033" s="73"/>
      <c r="AK1033" s="73"/>
      <c r="AL1033" s="73"/>
      <c r="AM1033" s="73"/>
      <c r="AN1033" s="73"/>
      <c r="AO1033" s="73"/>
    </row>
    <row r="1034">
      <c r="A1034" s="73"/>
      <c r="B1034" s="73"/>
      <c r="C1034" s="73"/>
      <c r="D1034" s="73"/>
      <c r="E1034" s="73"/>
      <c r="F1034" s="73"/>
      <c r="G1034" s="73"/>
      <c r="H1034" s="73"/>
      <c r="I1034" s="73"/>
      <c r="J1034" s="73"/>
      <c r="K1034" s="73"/>
      <c r="L1034" s="73"/>
      <c r="M1034" s="73"/>
      <c r="N1034" s="73"/>
      <c r="O1034" s="73"/>
      <c r="P1034" s="73"/>
      <c r="Q1034" s="73"/>
      <c r="R1034" s="73"/>
      <c r="S1034" s="73"/>
      <c r="T1034" s="73"/>
      <c r="U1034" s="73"/>
      <c r="V1034" s="75"/>
      <c r="W1034" s="75"/>
      <c r="X1034" s="73"/>
      <c r="Y1034" s="76"/>
      <c r="Z1034" s="76"/>
      <c r="AA1034" s="76"/>
      <c r="AB1034" s="73"/>
      <c r="AC1034" s="73"/>
      <c r="AD1034" s="80"/>
      <c r="AE1034" s="81"/>
      <c r="AF1034" s="73"/>
      <c r="AG1034" s="73"/>
      <c r="AH1034" s="73"/>
      <c r="AI1034" s="73"/>
      <c r="AJ1034" s="73"/>
      <c r="AK1034" s="73"/>
      <c r="AL1034" s="73"/>
      <c r="AM1034" s="73"/>
      <c r="AN1034" s="73"/>
      <c r="AO1034" s="73"/>
    </row>
    <row r="1035">
      <c r="A1035" s="73"/>
      <c r="B1035" s="73"/>
      <c r="C1035" s="73"/>
      <c r="D1035" s="73"/>
      <c r="E1035" s="73"/>
      <c r="F1035" s="73"/>
      <c r="G1035" s="73"/>
      <c r="H1035" s="73"/>
      <c r="I1035" s="73"/>
      <c r="J1035" s="73"/>
      <c r="K1035" s="73"/>
      <c r="L1035" s="73"/>
      <c r="M1035" s="73"/>
      <c r="N1035" s="73"/>
      <c r="O1035" s="73"/>
      <c r="P1035" s="73"/>
      <c r="Q1035" s="73"/>
      <c r="R1035" s="73"/>
      <c r="S1035" s="73"/>
      <c r="T1035" s="73"/>
      <c r="U1035" s="73"/>
      <c r="V1035" s="75"/>
      <c r="W1035" s="75"/>
      <c r="X1035" s="73"/>
      <c r="Y1035" s="76"/>
      <c r="Z1035" s="76"/>
      <c r="AA1035" s="76"/>
      <c r="AB1035" s="73"/>
      <c r="AC1035" s="73"/>
      <c r="AD1035" s="80"/>
      <c r="AE1035" s="81"/>
      <c r="AF1035" s="73"/>
      <c r="AG1035" s="73"/>
      <c r="AH1035" s="73"/>
      <c r="AI1035" s="73"/>
      <c r="AJ1035" s="73"/>
      <c r="AK1035" s="73"/>
      <c r="AL1035" s="73"/>
      <c r="AM1035" s="73"/>
      <c r="AN1035" s="73"/>
      <c r="AO1035" s="73"/>
    </row>
    <row r="1036">
      <c r="A1036" s="73"/>
      <c r="B1036" s="73"/>
      <c r="C1036" s="73"/>
      <c r="D1036" s="73"/>
      <c r="E1036" s="73"/>
      <c r="F1036" s="73"/>
      <c r="G1036" s="73"/>
      <c r="H1036" s="73"/>
      <c r="I1036" s="73"/>
      <c r="J1036" s="73"/>
      <c r="K1036" s="73"/>
      <c r="L1036" s="73"/>
      <c r="M1036" s="73"/>
      <c r="N1036" s="73"/>
      <c r="O1036" s="73"/>
      <c r="P1036" s="73"/>
      <c r="Q1036" s="73"/>
      <c r="R1036" s="73"/>
      <c r="S1036" s="73"/>
      <c r="T1036" s="73"/>
      <c r="U1036" s="73"/>
      <c r="V1036" s="75"/>
      <c r="W1036" s="75"/>
      <c r="X1036" s="73"/>
      <c r="Y1036" s="76"/>
      <c r="Z1036" s="76"/>
      <c r="AA1036" s="76"/>
      <c r="AB1036" s="73"/>
      <c r="AC1036" s="73"/>
      <c r="AD1036" s="80"/>
      <c r="AE1036" s="81"/>
      <c r="AF1036" s="73"/>
      <c r="AG1036" s="73"/>
      <c r="AH1036" s="73"/>
      <c r="AI1036" s="73"/>
      <c r="AJ1036" s="73"/>
      <c r="AK1036" s="73"/>
      <c r="AL1036" s="73"/>
      <c r="AM1036" s="73"/>
      <c r="AN1036" s="73"/>
      <c r="AO1036" s="73"/>
    </row>
    <row r="1037">
      <c r="A1037" s="73"/>
      <c r="B1037" s="73"/>
      <c r="C1037" s="73"/>
      <c r="D1037" s="73"/>
      <c r="E1037" s="73"/>
      <c r="F1037" s="73"/>
      <c r="G1037" s="73"/>
      <c r="H1037" s="73"/>
      <c r="I1037" s="73"/>
      <c r="J1037" s="73"/>
      <c r="K1037" s="73"/>
      <c r="L1037" s="73"/>
      <c r="M1037" s="73"/>
      <c r="N1037" s="73"/>
      <c r="O1037" s="73"/>
      <c r="P1037" s="73"/>
      <c r="Q1037" s="73"/>
      <c r="R1037" s="73"/>
      <c r="S1037" s="73"/>
      <c r="T1037" s="73"/>
      <c r="U1037" s="73"/>
      <c r="V1037" s="75"/>
      <c r="W1037" s="75"/>
      <c r="X1037" s="73"/>
      <c r="Y1037" s="76"/>
      <c r="Z1037" s="76"/>
      <c r="AA1037" s="76"/>
      <c r="AB1037" s="73"/>
      <c r="AC1037" s="73"/>
      <c r="AD1037" s="80"/>
      <c r="AE1037" s="81"/>
      <c r="AF1037" s="73"/>
      <c r="AG1037" s="73"/>
      <c r="AH1037" s="73"/>
      <c r="AI1037" s="73"/>
      <c r="AJ1037" s="73"/>
      <c r="AK1037" s="73"/>
      <c r="AL1037" s="73"/>
      <c r="AM1037" s="73"/>
      <c r="AN1037" s="73"/>
      <c r="AO1037" s="73"/>
    </row>
    <row r="1038">
      <c r="A1038" s="73"/>
      <c r="B1038" s="73"/>
      <c r="C1038" s="73"/>
      <c r="D1038" s="73"/>
      <c r="E1038" s="73"/>
      <c r="F1038" s="73"/>
      <c r="G1038" s="73"/>
      <c r="H1038" s="73"/>
      <c r="I1038" s="73"/>
      <c r="J1038" s="73"/>
      <c r="K1038" s="73"/>
      <c r="L1038" s="73"/>
      <c r="M1038" s="73"/>
      <c r="N1038" s="73"/>
      <c r="O1038" s="73"/>
      <c r="P1038" s="73"/>
      <c r="Q1038" s="73"/>
      <c r="R1038" s="73"/>
      <c r="S1038" s="73"/>
      <c r="T1038" s="73"/>
      <c r="U1038" s="73"/>
      <c r="V1038" s="75"/>
      <c r="W1038" s="75"/>
      <c r="X1038" s="73"/>
      <c r="Y1038" s="76"/>
      <c r="Z1038" s="76"/>
      <c r="AA1038" s="76"/>
      <c r="AB1038" s="73"/>
      <c r="AC1038" s="73"/>
      <c r="AD1038" s="80"/>
      <c r="AE1038" s="81"/>
      <c r="AF1038" s="73"/>
      <c r="AG1038" s="73"/>
      <c r="AH1038" s="73"/>
      <c r="AI1038" s="73"/>
      <c r="AJ1038" s="73"/>
      <c r="AK1038" s="73"/>
      <c r="AL1038" s="73"/>
      <c r="AM1038" s="73"/>
      <c r="AN1038" s="73"/>
      <c r="AO1038" s="73"/>
    </row>
    <row r="1039">
      <c r="A1039" s="73"/>
      <c r="B1039" s="73"/>
      <c r="C1039" s="73"/>
      <c r="D1039" s="73"/>
      <c r="E1039" s="73"/>
      <c r="F1039" s="73"/>
      <c r="G1039" s="73"/>
      <c r="H1039" s="73"/>
      <c r="I1039" s="73"/>
      <c r="J1039" s="73"/>
      <c r="K1039" s="73"/>
      <c r="L1039" s="73"/>
      <c r="M1039" s="73"/>
      <c r="N1039" s="73"/>
      <c r="O1039" s="73"/>
      <c r="P1039" s="73"/>
      <c r="Q1039" s="73"/>
      <c r="R1039" s="73"/>
      <c r="S1039" s="73"/>
      <c r="T1039" s="73"/>
      <c r="U1039" s="73"/>
      <c r="V1039" s="75"/>
      <c r="W1039" s="75"/>
      <c r="X1039" s="73"/>
      <c r="Y1039" s="76"/>
      <c r="Z1039" s="76"/>
      <c r="AA1039" s="76"/>
      <c r="AB1039" s="73"/>
      <c r="AC1039" s="73"/>
      <c r="AD1039" s="80"/>
      <c r="AE1039" s="81"/>
      <c r="AF1039" s="73"/>
      <c r="AG1039" s="73"/>
      <c r="AH1039" s="73"/>
      <c r="AI1039" s="73"/>
      <c r="AJ1039" s="73"/>
      <c r="AK1039" s="73"/>
      <c r="AL1039" s="73"/>
      <c r="AM1039" s="73"/>
      <c r="AN1039" s="73"/>
      <c r="AO1039" s="73"/>
    </row>
    <row r="1040">
      <c r="A1040" s="73"/>
      <c r="B1040" s="73"/>
      <c r="C1040" s="73"/>
      <c r="D1040" s="73"/>
      <c r="E1040" s="73"/>
      <c r="F1040" s="73"/>
      <c r="G1040" s="73"/>
      <c r="H1040" s="73"/>
      <c r="I1040" s="73"/>
      <c r="J1040" s="73"/>
      <c r="K1040" s="73"/>
      <c r="L1040" s="73"/>
      <c r="M1040" s="73"/>
      <c r="N1040" s="73"/>
      <c r="O1040" s="73"/>
      <c r="P1040" s="73"/>
      <c r="Q1040" s="73"/>
      <c r="R1040" s="73"/>
      <c r="S1040" s="73"/>
      <c r="T1040" s="73"/>
      <c r="U1040" s="73"/>
      <c r="V1040" s="75"/>
      <c r="W1040" s="75"/>
      <c r="X1040" s="73"/>
      <c r="Y1040" s="76"/>
      <c r="Z1040" s="76"/>
      <c r="AA1040" s="76"/>
      <c r="AB1040" s="73"/>
      <c r="AC1040" s="73"/>
      <c r="AD1040" s="80"/>
      <c r="AE1040" s="81"/>
      <c r="AF1040" s="73"/>
      <c r="AG1040" s="73"/>
      <c r="AH1040" s="73"/>
      <c r="AI1040" s="73"/>
      <c r="AJ1040" s="73"/>
      <c r="AK1040" s="73"/>
      <c r="AL1040" s="73"/>
      <c r="AM1040" s="73"/>
      <c r="AN1040" s="73"/>
      <c r="AO1040" s="73"/>
    </row>
    <row r="1041">
      <c r="A1041" s="73"/>
      <c r="B1041" s="73"/>
      <c r="C1041" s="73"/>
      <c r="D1041" s="73"/>
      <c r="E1041" s="73"/>
      <c r="F1041" s="73"/>
      <c r="G1041" s="73"/>
      <c r="H1041" s="73"/>
      <c r="I1041" s="73"/>
      <c r="J1041" s="73"/>
      <c r="K1041" s="73"/>
      <c r="L1041" s="73"/>
      <c r="M1041" s="73"/>
      <c r="N1041" s="73"/>
      <c r="O1041" s="73"/>
      <c r="P1041" s="73"/>
      <c r="Q1041" s="73"/>
      <c r="R1041" s="73"/>
      <c r="S1041" s="73"/>
      <c r="T1041" s="73"/>
      <c r="U1041" s="73"/>
      <c r="V1041" s="75"/>
      <c r="W1041" s="75"/>
      <c r="X1041" s="73"/>
      <c r="Y1041" s="76"/>
      <c r="Z1041" s="76"/>
      <c r="AA1041" s="76"/>
      <c r="AB1041" s="73"/>
      <c r="AC1041" s="73"/>
      <c r="AD1041" s="80"/>
      <c r="AE1041" s="81"/>
      <c r="AF1041" s="73"/>
      <c r="AG1041" s="73"/>
      <c r="AH1041" s="73"/>
      <c r="AI1041" s="73"/>
      <c r="AJ1041" s="73"/>
      <c r="AK1041" s="73"/>
      <c r="AL1041" s="73"/>
      <c r="AM1041" s="73"/>
      <c r="AN1041" s="73"/>
      <c r="AO1041" s="73"/>
    </row>
    <row r="1042">
      <c r="A1042" s="73"/>
      <c r="B1042" s="73"/>
      <c r="C1042" s="73"/>
      <c r="D1042" s="73"/>
      <c r="E1042" s="73"/>
      <c r="F1042" s="73"/>
      <c r="G1042" s="73"/>
      <c r="H1042" s="73"/>
      <c r="I1042" s="73"/>
      <c r="J1042" s="73"/>
      <c r="K1042" s="73"/>
      <c r="L1042" s="73"/>
      <c r="M1042" s="73"/>
      <c r="N1042" s="73"/>
      <c r="O1042" s="73"/>
      <c r="P1042" s="73"/>
      <c r="Q1042" s="73"/>
      <c r="R1042" s="73"/>
      <c r="S1042" s="73"/>
      <c r="T1042" s="73"/>
      <c r="U1042" s="73"/>
      <c r="V1042" s="75"/>
      <c r="W1042" s="75"/>
      <c r="X1042" s="73"/>
      <c r="Y1042" s="76"/>
      <c r="Z1042" s="76"/>
      <c r="AA1042" s="76"/>
      <c r="AB1042" s="73"/>
      <c r="AC1042" s="73"/>
      <c r="AD1042" s="80"/>
      <c r="AE1042" s="81"/>
      <c r="AF1042" s="73"/>
      <c r="AG1042" s="73"/>
      <c r="AH1042" s="73"/>
      <c r="AI1042" s="73"/>
      <c r="AJ1042" s="73"/>
      <c r="AK1042" s="73"/>
      <c r="AL1042" s="73"/>
      <c r="AM1042" s="73"/>
      <c r="AN1042" s="73"/>
      <c r="AO1042" s="73"/>
    </row>
    <row r="1043">
      <c r="A1043" s="73"/>
      <c r="B1043" s="73"/>
      <c r="C1043" s="73"/>
      <c r="D1043" s="73"/>
      <c r="E1043" s="73"/>
      <c r="F1043" s="73"/>
      <c r="G1043" s="73"/>
      <c r="H1043" s="73"/>
      <c r="I1043" s="73"/>
      <c r="J1043" s="73"/>
      <c r="K1043" s="73"/>
      <c r="L1043" s="73"/>
      <c r="M1043" s="73"/>
      <c r="N1043" s="73"/>
      <c r="O1043" s="73"/>
      <c r="P1043" s="73"/>
      <c r="Q1043" s="73"/>
      <c r="R1043" s="73"/>
      <c r="S1043" s="73"/>
      <c r="T1043" s="73"/>
      <c r="U1043" s="73"/>
      <c r="V1043" s="75"/>
      <c r="W1043" s="75"/>
      <c r="X1043" s="73"/>
      <c r="Y1043" s="76"/>
      <c r="Z1043" s="76"/>
      <c r="AA1043" s="76"/>
      <c r="AB1043" s="73"/>
      <c r="AC1043" s="73"/>
      <c r="AD1043" s="80"/>
      <c r="AE1043" s="81"/>
      <c r="AF1043" s="73"/>
      <c r="AG1043" s="73"/>
      <c r="AH1043" s="73"/>
      <c r="AI1043" s="73"/>
      <c r="AJ1043" s="73"/>
      <c r="AK1043" s="73"/>
      <c r="AL1043" s="73"/>
      <c r="AM1043" s="73"/>
      <c r="AN1043" s="73"/>
      <c r="AO1043" s="73"/>
    </row>
    <row r="1044">
      <c r="A1044" s="73"/>
      <c r="B1044" s="73"/>
      <c r="C1044" s="73"/>
      <c r="D1044" s="73"/>
      <c r="E1044" s="73"/>
      <c r="F1044" s="73"/>
      <c r="G1044" s="73"/>
      <c r="H1044" s="73"/>
      <c r="I1044" s="73"/>
      <c r="J1044" s="73"/>
      <c r="K1044" s="73"/>
      <c r="L1044" s="73"/>
      <c r="M1044" s="73"/>
      <c r="N1044" s="73"/>
      <c r="O1044" s="73"/>
      <c r="P1044" s="73"/>
      <c r="Q1044" s="73"/>
      <c r="R1044" s="73"/>
      <c r="S1044" s="73"/>
      <c r="T1044" s="73"/>
      <c r="U1044" s="73"/>
      <c r="V1044" s="75"/>
      <c r="W1044" s="75"/>
      <c r="X1044" s="73"/>
      <c r="Y1044" s="76"/>
      <c r="Z1044" s="76"/>
      <c r="AA1044" s="76"/>
      <c r="AB1044" s="73"/>
      <c r="AC1044" s="73"/>
      <c r="AD1044" s="80"/>
      <c r="AE1044" s="81"/>
      <c r="AF1044" s="73"/>
      <c r="AG1044" s="73"/>
      <c r="AH1044" s="73"/>
      <c r="AI1044" s="73"/>
      <c r="AJ1044" s="73"/>
      <c r="AK1044" s="73"/>
      <c r="AL1044" s="73"/>
      <c r="AM1044" s="73"/>
      <c r="AN1044" s="73"/>
      <c r="AO1044" s="73"/>
    </row>
    <row r="1045">
      <c r="A1045" s="73"/>
      <c r="B1045" s="73"/>
      <c r="C1045" s="73"/>
      <c r="D1045" s="73"/>
      <c r="E1045" s="73"/>
      <c r="F1045" s="73"/>
      <c r="G1045" s="73"/>
      <c r="H1045" s="73"/>
      <c r="I1045" s="73"/>
      <c r="J1045" s="73"/>
      <c r="K1045" s="73"/>
      <c r="L1045" s="73"/>
      <c r="M1045" s="73"/>
      <c r="N1045" s="73"/>
      <c r="O1045" s="73"/>
      <c r="P1045" s="73"/>
      <c r="Q1045" s="73"/>
      <c r="R1045" s="73"/>
      <c r="S1045" s="73"/>
      <c r="T1045" s="73"/>
      <c r="U1045" s="73"/>
      <c r="V1045" s="75"/>
      <c r="W1045" s="75"/>
      <c r="X1045" s="73"/>
      <c r="Y1045" s="76"/>
      <c r="Z1045" s="76"/>
      <c r="AA1045" s="76"/>
      <c r="AB1045" s="73"/>
      <c r="AC1045" s="73"/>
      <c r="AD1045" s="80"/>
      <c r="AE1045" s="81"/>
      <c r="AF1045" s="73"/>
      <c r="AG1045" s="73"/>
      <c r="AH1045" s="73"/>
      <c r="AI1045" s="73"/>
      <c r="AJ1045" s="73"/>
      <c r="AK1045" s="73"/>
      <c r="AL1045" s="73"/>
      <c r="AM1045" s="73"/>
      <c r="AN1045" s="73"/>
      <c r="AO1045" s="73"/>
    </row>
    <row r="1046">
      <c r="A1046" s="73"/>
      <c r="B1046" s="73"/>
      <c r="C1046" s="73"/>
      <c r="D1046" s="73"/>
      <c r="E1046" s="73"/>
      <c r="F1046" s="73"/>
      <c r="G1046" s="73"/>
      <c r="H1046" s="73"/>
      <c r="I1046" s="73"/>
      <c r="J1046" s="73"/>
      <c r="K1046" s="73"/>
      <c r="L1046" s="73"/>
      <c r="M1046" s="73"/>
      <c r="N1046" s="73"/>
      <c r="O1046" s="73"/>
      <c r="P1046" s="73"/>
      <c r="Q1046" s="73"/>
      <c r="R1046" s="73"/>
      <c r="S1046" s="73"/>
      <c r="T1046" s="73"/>
      <c r="U1046" s="73"/>
      <c r="V1046" s="75"/>
      <c r="W1046" s="75"/>
      <c r="X1046" s="73"/>
      <c r="Y1046" s="76"/>
      <c r="Z1046" s="76"/>
      <c r="AA1046" s="76"/>
      <c r="AB1046" s="73"/>
      <c r="AC1046" s="73"/>
      <c r="AD1046" s="80"/>
      <c r="AE1046" s="81"/>
      <c r="AF1046" s="73"/>
      <c r="AG1046" s="73"/>
      <c r="AH1046" s="73"/>
      <c r="AI1046" s="73"/>
      <c r="AJ1046" s="73"/>
      <c r="AK1046" s="73"/>
      <c r="AL1046" s="73"/>
      <c r="AM1046" s="73"/>
      <c r="AN1046" s="73"/>
      <c r="AO1046" s="73"/>
    </row>
    <row r="1047">
      <c r="A1047" s="73"/>
      <c r="B1047" s="73"/>
      <c r="C1047" s="73"/>
      <c r="D1047" s="73"/>
      <c r="E1047" s="73"/>
      <c r="F1047" s="73"/>
      <c r="G1047" s="73"/>
      <c r="H1047" s="73"/>
      <c r="I1047" s="73"/>
      <c r="J1047" s="73"/>
      <c r="K1047" s="73"/>
      <c r="L1047" s="73"/>
      <c r="M1047" s="73"/>
      <c r="N1047" s="73"/>
      <c r="O1047" s="73"/>
      <c r="P1047" s="73"/>
      <c r="Q1047" s="73"/>
      <c r="R1047" s="73"/>
      <c r="S1047" s="73"/>
      <c r="T1047" s="73"/>
      <c r="U1047" s="73"/>
      <c r="V1047" s="75"/>
      <c r="W1047" s="75"/>
      <c r="X1047" s="73"/>
      <c r="Y1047" s="76"/>
      <c r="Z1047" s="76"/>
      <c r="AA1047" s="76"/>
      <c r="AB1047" s="73"/>
      <c r="AC1047" s="73"/>
      <c r="AD1047" s="80"/>
      <c r="AE1047" s="81"/>
      <c r="AF1047" s="73"/>
      <c r="AG1047" s="73"/>
      <c r="AH1047" s="73"/>
      <c r="AI1047" s="73"/>
      <c r="AJ1047" s="73"/>
      <c r="AK1047" s="73"/>
      <c r="AL1047" s="73"/>
      <c r="AM1047" s="73"/>
      <c r="AN1047" s="73"/>
      <c r="AO1047" s="73"/>
    </row>
    <row r="1048">
      <c r="A1048" s="73"/>
      <c r="B1048" s="73"/>
      <c r="C1048" s="73"/>
      <c r="D1048" s="73"/>
      <c r="E1048" s="73"/>
      <c r="F1048" s="73"/>
      <c r="G1048" s="73"/>
      <c r="H1048" s="73"/>
      <c r="I1048" s="73"/>
      <c r="J1048" s="73"/>
      <c r="K1048" s="73"/>
      <c r="L1048" s="73"/>
      <c r="M1048" s="73"/>
      <c r="N1048" s="73"/>
      <c r="O1048" s="73"/>
      <c r="P1048" s="73"/>
      <c r="Q1048" s="73"/>
      <c r="R1048" s="73"/>
      <c r="S1048" s="73"/>
      <c r="T1048" s="73"/>
      <c r="U1048" s="73"/>
      <c r="V1048" s="75"/>
      <c r="W1048" s="75"/>
      <c r="X1048" s="73"/>
      <c r="Y1048" s="76"/>
      <c r="Z1048" s="76"/>
      <c r="AA1048" s="76"/>
      <c r="AB1048" s="73"/>
      <c r="AC1048" s="73"/>
      <c r="AD1048" s="80"/>
      <c r="AE1048" s="81"/>
      <c r="AF1048" s="73"/>
      <c r="AG1048" s="73"/>
      <c r="AH1048" s="73"/>
      <c r="AI1048" s="73"/>
      <c r="AJ1048" s="73"/>
      <c r="AK1048" s="73"/>
      <c r="AL1048" s="73"/>
      <c r="AM1048" s="73"/>
      <c r="AN1048" s="73"/>
      <c r="AO1048" s="73"/>
    </row>
    <row r="1049">
      <c r="A1049" s="73"/>
      <c r="B1049" s="73"/>
      <c r="C1049" s="73"/>
      <c r="D1049" s="73"/>
      <c r="E1049" s="73"/>
      <c r="F1049" s="73"/>
      <c r="G1049" s="73"/>
      <c r="H1049" s="73"/>
      <c r="I1049" s="73"/>
      <c r="J1049" s="73"/>
      <c r="K1049" s="73"/>
      <c r="L1049" s="73"/>
      <c r="M1049" s="73"/>
      <c r="N1049" s="73"/>
      <c r="O1049" s="73"/>
      <c r="P1049" s="73"/>
      <c r="Q1049" s="73"/>
      <c r="R1049" s="73"/>
      <c r="S1049" s="73"/>
      <c r="T1049" s="73"/>
      <c r="U1049" s="73"/>
      <c r="V1049" s="75"/>
      <c r="W1049" s="75"/>
      <c r="X1049" s="73"/>
      <c r="Y1049" s="76"/>
      <c r="Z1049" s="76"/>
      <c r="AA1049" s="76"/>
      <c r="AB1049" s="73"/>
      <c r="AC1049" s="73"/>
      <c r="AD1049" s="80"/>
      <c r="AE1049" s="81"/>
      <c r="AF1049" s="73"/>
      <c r="AG1049" s="73"/>
      <c r="AH1049" s="73"/>
      <c r="AI1049" s="73"/>
      <c r="AJ1049" s="73"/>
      <c r="AK1049" s="73"/>
      <c r="AL1049" s="73"/>
      <c r="AM1049" s="73"/>
      <c r="AN1049" s="73"/>
      <c r="AO1049" s="73"/>
    </row>
    <row r="1050">
      <c r="A1050" s="73"/>
      <c r="B1050" s="73"/>
      <c r="C1050" s="73"/>
      <c r="D1050" s="73"/>
      <c r="E1050" s="73"/>
      <c r="F1050" s="73"/>
      <c r="G1050" s="73"/>
      <c r="H1050" s="73"/>
      <c r="I1050" s="73"/>
      <c r="J1050" s="73"/>
      <c r="K1050" s="73"/>
      <c r="L1050" s="73"/>
      <c r="M1050" s="73"/>
      <c r="N1050" s="73"/>
      <c r="O1050" s="73"/>
      <c r="P1050" s="73"/>
      <c r="Q1050" s="73"/>
      <c r="R1050" s="73"/>
      <c r="S1050" s="73"/>
      <c r="T1050" s="73"/>
      <c r="U1050" s="73"/>
      <c r="V1050" s="75"/>
      <c r="W1050" s="75"/>
      <c r="X1050" s="73"/>
      <c r="Y1050" s="76"/>
      <c r="Z1050" s="76"/>
      <c r="AA1050" s="76"/>
      <c r="AB1050" s="73"/>
      <c r="AC1050" s="73"/>
      <c r="AD1050" s="80"/>
      <c r="AE1050" s="81"/>
      <c r="AF1050" s="73"/>
      <c r="AG1050" s="73"/>
      <c r="AH1050" s="73"/>
      <c r="AI1050" s="73"/>
      <c r="AJ1050" s="73"/>
      <c r="AK1050" s="73"/>
      <c r="AL1050" s="73"/>
      <c r="AM1050" s="73"/>
      <c r="AN1050" s="73"/>
      <c r="AO1050" s="73"/>
    </row>
    <row r="1051">
      <c r="A1051" s="73"/>
      <c r="B1051" s="73"/>
      <c r="C1051" s="73"/>
      <c r="D1051" s="73"/>
      <c r="E1051" s="73"/>
      <c r="F1051" s="73"/>
      <c r="G1051" s="73"/>
      <c r="H1051" s="73"/>
      <c r="I1051" s="73"/>
      <c r="J1051" s="73"/>
      <c r="K1051" s="73"/>
      <c r="L1051" s="73"/>
      <c r="M1051" s="73"/>
      <c r="N1051" s="73"/>
      <c r="O1051" s="73"/>
      <c r="P1051" s="73"/>
      <c r="Q1051" s="73"/>
      <c r="R1051" s="73"/>
      <c r="S1051" s="73"/>
      <c r="T1051" s="73"/>
      <c r="U1051" s="73"/>
      <c r="V1051" s="75"/>
      <c r="W1051" s="75"/>
      <c r="X1051" s="73"/>
      <c r="Y1051" s="76"/>
      <c r="Z1051" s="76"/>
      <c r="AA1051" s="76"/>
      <c r="AB1051" s="73"/>
      <c r="AC1051" s="73"/>
      <c r="AD1051" s="80"/>
      <c r="AE1051" s="81"/>
      <c r="AF1051" s="73"/>
      <c r="AG1051" s="73"/>
      <c r="AH1051" s="73"/>
      <c r="AI1051" s="73"/>
      <c r="AJ1051" s="73"/>
      <c r="AK1051" s="73"/>
      <c r="AL1051" s="73"/>
      <c r="AM1051" s="73"/>
      <c r="AN1051" s="73"/>
      <c r="AO1051" s="73"/>
    </row>
    <row r="1052">
      <c r="A1052" s="73"/>
      <c r="B1052" s="73"/>
      <c r="C1052" s="73"/>
      <c r="D1052" s="73"/>
      <c r="E1052" s="73"/>
      <c r="F1052" s="73"/>
      <c r="G1052" s="73"/>
      <c r="H1052" s="73"/>
      <c r="I1052" s="73"/>
      <c r="J1052" s="73"/>
      <c r="K1052" s="73"/>
      <c r="L1052" s="73"/>
      <c r="M1052" s="73"/>
      <c r="N1052" s="73"/>
      <c r="O1052" s="73"/>
      <c r="P1052" s="73"/>
      <c r="Q1052" s="73"/>
      <c r="R1052" s="73"/>
      <c r="S1052" s="73"/>
      <c r="T1052" s="73"/>
      <c r="U1052" s="73"/>
      <c r="V1052" s="75"/>
      <c r="W1052" s="75"/>
      <c r="X1052" s="73"/>
      <c r="Y1052" s="76"/>
      <c r="Z1052" s="76"/>
      <c r="AA1052" s="76"/>
      <c r="AB1052" s="73"/>
      <c r="AC1052" s="73"/>
      <c r="AD1052" s="80"/>
      <c r="AE1052" s="81"/>
      <c r="AF1052" s="73"/>
      <c r="AG1052" s="73"/>
      <c r="AH1052" s="73"/>
      <c r="AI1052" s="73"/>
      <c r="AJ1052" s="73"/>
      <c r="AK1052" s="73"/>
      <c r="AL1052" s="73"/>
      <c r="AM1052" s="73"/>
      <c r="AN1052" s="73"/>
      <c r="AO1052" s="73"/>
    </row>
    <row r="1053">
      <c r="A1053" s="73"/>
      <c r="B1053" s="73"/>
      <c r="C1053" s="73"/>
      <c r="D1053" s="73"/>
      <c r="E1053" s="73"/>
      <c r="F1053" s="73"/>
      <c r="G1053" s="73"/>
      <c r="H1053" s="73"/>
      <c r="I1053" s="73"/>
      <c r="J1053" s="73"/>
      <c r="K1053" s="73"/>
      <c r="L1053" s="73"/>
      <c r="M1053" s="73"/>
      <c r="N1053" s="73"/>
      <c r="O1053" s="73"/>
      <c r="P1053" s="73"/>
      <c r="Q1053" s="73"/>
      <c r="R1053" s="73"/>
      <c r="S1053" s="73"/>
      <c r="T1053" s="73"/>
      <c r="U1053" s="73"/>
      <c r="V1053" s="75"/>
      <c r="W1053" s="75"/>
      <c r="X1053" s="73"/>
      <c r="Y1053" s="76"/>
      <c r="Z1053" s="76"/>
      <c r="AA1053" s="76"/>
      <c r="AB1053" s="73"/>
      <c r="AC1053" s="73"/>
      <c r="AD1053" s="80"/>
      <c r="AE1053" s="81"/>
      <c r="AF1053" s="73"/>
      <c r="AG1053" s="73"/>
      <c r="AH1053" s="73"/>
      <c r="AI1053" s="73"/>
      <c r="AJ1053" s="73"/>
      <c r="AK1053" s="73"/>
      <c r="AL1053" s="73"/>
      <c r="AM1053" s="73"/>
      <c r="AN1053" s="73"/>
      <c r="AO1053" s="73"/>
    </row>
    <row r="1054">
      <c r="A1054" s="73"/>
      <c r="B1054" s="73"/>
      <c r="C1054" s="73"/>
      <c r="D1054" s="73"/>
      <c r="E1054" s="73"/>
      <c r="F1054" s="73"/>
      <c r="G1054" s="73"/>
      <c r="H1054" s="73"/>
      <c r="I1054" s="73"/>
      <c r="J1054" s="73"/>
      <c r="K1054" s="73"/>
      <c r="L1054" s="73"/>
      <c r="M1054" s="73"/>
      <c r="N1054" s="73"/>
      <c r="O1054" s="73"/>
      <c r="P1054" s="73"/>
      <c r="Q1054" s="73"/>
      <c r="R1054" s="73"/>
      <c r="S1054" s="73"/>
      <c r="T1054" s="73"/>
      <c r="U1054" s="73"/>
      <c r="V1054" s="75"/>
      <c r="W1054" s="75"/>
      <c r="X1054" s="73"/>
      <c r="Y1054" s="76"/>
      <c r="Z1054" s="76"/>
      <c r="AA1054" s="76"/>
      <c r="AB1054" s="73"/>
      <c r="AC1054" s="73"/>
      <c r="AD1054" s="80"/>
      <c r="AE1054" s="81"/>
      <c r="AF1054" s="73"/>
      <c r="AG1054" s="73"/>
      <c r="AH1054" s="73"/>
      <c r="AI1054" s="73"/>
      <c r="AJ1054" s="73"/>
      <c r="AK1054" s="73"/>
      <c r="AL1054" s="73"/>
      <c r="AM1054" s="73"/>
      <c r="AN1054" s="73"/>
      <c r="AO1054" s="73"/>
    </row>
    <row r="1055">
      <c r="A1055" s="73"/>
      <c r="B1055" s="73"/>
      <c r="C1055" s="73"/>
      <c r="D1055" s="73"/>
      <c r="E1055" s="73"/>
      <c r="F1055" s="73"/>
      <c r="G1055" s="73"/>
      <c r="H1055" s="73"/>
      <c r="I1055" s="73"/>
      <c r="J1055" s="73"/>
      <c r="K1055" s="73"/>
      <c r="L1055" s="73"/>
      <c r="M1055" s="73"/>
      <c r="N1055" s="73"/>
      <c r="O1055" s="73"/>
      <c r="P1055" s="73"/>
      <c r="Q1055" s="73"/>
      <c r="R1055" s="73"/>
      <c r="S1055" s="73"/>
      <c r="T1055" s="73"/>
      <c r="U1055" s="73"/>
      <c r="V1055" s="75"/>
      <c r="W1055" s="75"/>
      <c r="X1055" s="73"/>
      <c r="Y1055" s="76"/>
      <c r="Z1055" s="76"/>
      <c r="AA1055" s="76"/>
      <c r="AB1055" s="73"/>
      <c r="AC1055" s="73"/>
      <c r="AD1055" s="80"/>
      <c r="AE1055" s="81"/>
      <c r="AF1055" s="73"/>
      <c r="AG1055" s="73"/>
      <c r="AH1055" s="73"/>
      <c r="AI1055" s="73"/>
      <c r="AJ1055" s="73"/>
      <c r="AK1055" s="73"/>
      <c r="AL1055" s="73"/>
      <c r="AM1055" s="73"/>
      <c r="AN1055" s="73"/>
      <c r="AO1055" s="73"/>
    </row>
    <row r="1056">
      <c r="A1056" s="73"/>
      <c r="B1056" s="73"/>
      <c r="C1056" s="73"/>
      <c r="D1056" s="73"/>
      <c r="E1056" s="73"/>
      <c r="F1056" s="73"/>
      <c r="G1056" s="73"/>
      <c r="H1056" s="73"/>
      <c r="I1056" s="73"/>
      <c r="J1056" s="73"/>
      <c r="K1056" s="73"/>
      <c r="L1056" s="73"/>
      <c r="M1056" s="73"/>
      <c r="N1056" s="73"/>
      <c r="O1056" s="73"/>
      <c r="P1056" s="73"/>
      <c r="Q1056" s="73"/>
      <c r="R1056" s="73"/>
      <c r="S1056" s="73"/>
      <c r="T1056" s="73"/>
      <c r="U1056" s="73"/>
      <c r="V1056" s="75"/>
      <c r="W1056" s="75"/>
      <c r="X1056" s="73"/>
      <c r="Y1056" s="76"/>
      <c r="Z1056" s="76"/>
      <c r="AA1056" s="76"/>
      <c r="AB1056" s="73"/>
      <c r="AC1056" s="73"/>
      <c r="AD1056" s="80"/>
      <c r="AE1056" s="81"/>
      <c r="AF1056" s="73"/>
      <c r="AG1056" s="73"/>
      <c r="AH1056" s="73"/>
      <c r="AI1056" s="73"/>
      <c r="AJ1056" s="73"/>
      <c r="AK1056" s="73"/>
      <c r="AL1056" s="73"/>
      <c r="AM1056" s="73"/>
      <c r="AN1056" s="73"/>
      <c r="AO1056" s="73"/>
    </row>
    <row r="1057">
      <c r="A1057" s="73"/>
      <c r="B1057" s="73"/>
      <c r="C1057" s="73"/>
      <c r="D1057" s="73"/>
      <c r="E1057" s="73"/>
      <c r="F1057" s="73"/>
      <c r="G1057" s="73"/>
      <c r="H1057" s="73"/>
      <c r="I1057" s="73"/>
      <c r="J1057" s="73"/>
      <c r="K1057" s="73"/>
      <c r="L1057" s="73"/>
      <c r="M1057" s="73"/>
      <c r="N1057" s="73"/>
      <c r="O1057" s="73"/>
      <c r="P1057" s="73"/>
      <c r="Q1057" s="73"/>
      <c r="R1057" s="73"/>
      <c r="S1057" s="73"/>
      <c r="T1057" s="73"/>
      <c r="U1057" s="73"/>
      <c r="V1057" s="75"/>
      <c r="W1057" s="75"/>
      <c r="X1057" s="73"/>
      <c r="Y1057" s="76"/>
      <c r="Z1057" s="76"/>
      <c r="AA1057" s="76"/>
      <c r="AB1057" s="73"/>
      <c r="AC1057" s="73"/>
      <c r="AD1057" s="80"/>
      <c r="AE1057" s="81"/>
      <c r="AF1057" s="73"/>
      <c r="AG1057" s="73"/>
      <c r="AH1057" s="73"/>
      <c r="AI1057" s="73"/>
      <c r="AJ1057" s="73"/>
      <c r="AK1057" s="73"/>
      <c r="AL1057" s="73"/>
      <c r="AM1057" s="73"/>
      <c r="AN1057" s="73"/>
      <c r="AO1057" s="73"/>
    </row>
    <row r="1058">
      <c r="A1058" s="73"/>
      <c r="B1058" s="73"/>
      <c r="C1058" s="73"/>
      <c r="D1058" s="73"/>
      <c r="E1058" s="73"/>
      <c r="F1058" s="73"/>
      <c r="G1058" s="73"/>
      <c r="H1058" s="73"/>
      <c r="I1058" s="73"/>
      <c r="J1058" s="73"/>
      <c r="K1058" s="73"/>
      <c r="L1058" s="73"/>
      <c r="M1058" s="73"/>
      <c r="N1058" s="73"/>
      <c r="O1058" s="73"/>
      <c r="P1058" s="73"/>
      <c r="Q1058" s="73"/>
      <c r="R1058" s="73"/>
      <c r="S1058" s="73"/>
      <c r="T1058" s="73"/>
      <c r="U1058" s="73"/>
      <c r="V1058" s="75"/>
      <c r="W1058" s="75"/>
      <c r="X1058" s="73"/>
      <c r="Y1058" s="76"/>
      <c r="Z1058" s="76"/>
      <c r="AA1058" s="76"/>
      <c r="AB1058" s="73"/>
      <c r="AC1058" s="73"/>
      <c r="AD1058" s="80"/>
      <c r="AE1058" s="81"/>
      <c r="AF1058" s="73"/>
      <c r="AG1058" s="73"/>
      <c r="AH1058" s="73"/>
      <c r="AI1058" s="73"/>
      <c r="AJ1058" s="73"/>
      <c r="AK1058" s="73"/>
      <c r="AL1058" s="73"/>
      <c r="AM1058" s="73"/>
      <c r="AN1058" s="73"/>
      <c r="AO1058" s="73"/>
    </row>
    <row r="1059">
      <c r="A1059" s="73"/>
      <c r="B1059" s="73"/>
      <c r="C1059" s="73"/>
      <c r="D1059" s="73"/>
      <c r="E1059" s="73"/>
      <c r="F1059" s="73"/>
      <c r="G1059" s="73"/>
      <c r="H1059" s="73"/>
      <c r="I1059" s="73"/>
      <c r="J1059" s="73"/>
      <c r="K1059" s="73"/>
      <c r="L1059" s="73"/>
      <c r="M1059" s="73"/>
      <c r="N1059" s="73"/>
      <c r="O1059" s="73"/>
      <c r="P1059" s="73"/>
      <c r="Q1059" s="73"/>
      <c r="R1059" s="73"/>
      <c r="S1059" s="73"/>
      <c r="T1059" s="73"/>
      <c r="U1059" s="73"/>
      <c r="V1059" s="75"/>
      <c r="W1059" s="75"/>
      <c r="X1059" s="73"/>
      <c r="Y1059" s="76"/>
      <c r="Z1059" s="76"/>
      <c r="AA1059" s="76"/>
      <c r="AB1059" s="73"/>
      <c r="AC1059" s="73"/>
      <c r="AD1059" s="80"/>
      <c r="AE1059" s="81"/>
      <c r="AF1059" s="73"/>
      <c r="AG1059" s="73"/>
      <c r="AH1059" s="73"/>
      <c r="AI1059" s="73"/>
      <c r="AJ1059" s="73"/>
      <c r="AK1059" s="73"/>
      <c r="AL1059" s="73"/>
      <c r="AM1059" s="73"/>
      <c r="AN1059" s="73"/>
      <c r="AO1059" s="73"/>
    </row>
    <row r="1060">
      <c r="A1060" s="73"/>
      <c r="B1060" s="73"/>
      <c r="C1060" s="73"/>
      <c r="D1060" s="73"/>
      <c r="E1060" s="73"/>
      <c r="F1060" s="73"/>
      <c r="G1060" s="73"/>
      <c r="H1060" s="73"/>
      <c r="I1060" s="73"/>
      <c r="J1060" s="73"/>
      <c r="K1060" s="73"/>
      <c r="L1060" s="73"/>
      <c r="M1060" s="73"/>
      <c r="N1060" s="73"/>
      <c r="O1060" s="73"/>
      <c r="P1060" s="73"/>
      <c r="Q1060" s="73"/>
      <c r="R1060" s="73"/>
      <c r="S1060" s="73"/>
      <c r="T1060" s="73"/>
      <c r="U1060" s="73"/>
      <c r="V1060" s="75"/>
      <c r="W1060" s="75"/>
      <c r="X1060" s="73"/>
      <c r="Y1060" s="76"/>
      <c r="Z1060" s="76"/>
      <c r="AA1060" s="76"/>
      <c r="AB1060" s="73"/>
      <c r="AC1060" s="73"/>
      <c r="AD1060" s="80"/>
      <c r="AE1060" s="81"/>
      <c r="AF1060" s="73"/>
      <c r="AG1060" s="73"/>
      <c r="AH1060" s="73"/>
      <c r="AI1060" s="73"/>
      <c r="AJ1060" s="73"/>
      <c r="AK1060" s="73"/>
      <c r="AL1060" s="73"/>
      <c r="AM1060" s="73"/>
      <c r="AN1060" s="73"/>
      <c r="AO1060" s="73"/>
    </row>
    <row r="1061">
      <c r="A1061" s="73"/>
      <c r="B1061" s="73"/>
      <c r="C1061" s="73"/>
      <c r="D1061" s="73"/>
      <c r="E1061" s="73"/>
      <c r="F1061" s="73"/>
      <c r="G1061" s="73"/>
      <c r="H1061" s="73"/>
      <c r="I1061" s="73"/>
      <c r="J1061" s="73"/>
      <c r="K1061" s="73"/>
      <c r="L1061" s="73"/>
      <c r="M1061" s="73"/>
      <c r="N1061" s="73"/>
      <c r="O1061" s="73"/>
      <c r="P1061" s="73"/>
      <c r="Q1061" s="73"/>
      <c r="R1061" s="73"/>
      <c r="S1061" s="73"/>
      <c r="T1061" s="73"/>
      <c r="U1061" s="73"/>
      <c r="V1061" s="75"/>
      <c r="W1061" s="75"/>
      <c r="X1061" s="73"/>
      <c r="Y1061" s="76"/>
      <c r="Z1061" s="76"/>
      <c r="AA1061" s="76"/>
      <c r="AB1061" s="73"/>
      <c r="AC1061" s="73"/>
      <c r="AD1061" s="80"/>
      <c r="AE1061" s="81"/>
      <c r="AF1061" s="73"/>
      <c r="AG1061" s="73"/>
      <c r="AH1061" s="73"/>
      <c r="AI1061" s="73"/>
      <c r="AJ1061" s="73"/>
      <c r="AK1061" s="73"/>
      <c r="AL1061" s="73"/>
      <c r="AM1061" s="73"/>
      <c r="AN1061" s="73"/>
      <c r="AO1061" s="73"/>
    </row>
    <row r="1062">
      <c r="A1062" s="73"/>
      <c r="B1062" s="73"/>
      <c r="C1062" s="73"/>
      <c r="D1062" s="73"/>
      <c r="E1062" s="73"/>
      <c r="F1062" s="73"/>
      <c r="G1062" s="73"/>
      <c r="H1062" s="73"/>
      <c r="I1062" s="73"/>
      <c r="J1062" s="73"/>
      <c r="K1062" s="73"/>
      <c r="L1062" s="73"/>
      <c r="M1062" s="73"/>
      <c r="N1062" s="73"/>
      <c r="O1062" s="73"/>
      <c r="P1062" s="73"/>
      <c r="Q1062" s="73"/>
      <c r="R1062" s="73"/>
      <c r="S1062" s="73"/>
      <c r="T1062" s="73"/>
      <c r="U1062" s="73"/>
      <c r="V1062" s="75"/>
      <c r="W1062" s="75"/>
      <c r="X1062" s="73"/>
      <c r="Y1062" s="76"/>
      <c r="Z1062" s="76"/>
      <c r="AA1062" s="76"/>
      <c r="AB1062" s="73"/>
      <c r="AC1062" s="73"/>
      <c r="AD1062" s="80"/>
      <c r="AE1062" s="81"/>
      <c r="AF1062" s="73"/>
      <c r="AG1062" s="73"/>
      <c r="AH1062" s="73"/>
      <c r="AI1062" s="73"/>
      <c r="AJ1062" s="73"/>
      <c r="AK1062" s="73"/>
      <c r="AL1062" s="73"/>
      <c r="AM1062" s="73"/>
      <c r="AN1062" s="73"/>
      <c r="AO1062" s="73"/>
    </row>
    <row r="1063">
      <c r="A1063" s="73"/>
      <c r="B1063" s="73"/>
      <c r="C1063" s="73"/>
      <c r="D1063" s="73"/>
      <c r="E1063" s="73"/>
      <c r="F1063" s="73"/>
      <c r="G1063" s="73"/>
      <c r="H1063" s="73"/>
      <c r="I1063" s="73"/>
      <c r="J1063" s="73"/>
      <c r="K1063" s="73"/>
      <c r="L1063" s="73"/>
      <c r="M1063" s="73"/>
      <c r="N1063" s="73"/>
      <c r="O1063" s="73"/>
      <c r="P1063" s="73"/>
      <c r="Q1063" s="73"/>
      <c r="R1063" s="73"/>
      <c r="S1063" s="73"/>
      <c r="T1063" s="73"/>
      <c r="U1063" s="73"/>
      <c r="V1063" s="75"/>
      <c r="W1063" s="75"/>
      <c r="X1063" s="73"/>
      <c r="Y1063" s="76"/>
      <c r="Z1063" s="76"/>
      <c r="AA1063" s="76"/>
      <c r="AB1063" s="73"/>
      <c r="AC1063" s="73"/>
      <c r="AD1063" s="80"/>
      <c r="AE1063" s="81"/>
      <c r="AF1063" s="73"/>
      <c r="AG1063" s="73"/>
      <c r="AH1063" s="73"/>
      <c r="AI1063" s="73"/>
      <c r="AJ1063" s="73"/>
      <c r="AK1063" s="73"/>
      <c r="AL1063" s="73"/>
      <c r="AM1063" s="73"/>
      <c r="AN1063" s="73"/>
      <c r="AO1063" s="73"/>
    </row>
    <row r="1064">
      <c r="A1064" s="73"/>
      <c r="B1064" s="73"/>
      <c r="C1064" s="73"/>
      <c r="D1064" s="73"/>
      <c r="E1064" s="73"/>
      <c r="F1064" s="73"/>
      <c r="G1064" s="73"/>
      <c r="H1064" s="73"/>
      <c r="I1064" s="73"/>
      <c r="J1064" s="73"/>
      <c r="K1064" s="73"/>
      <c r="L1064" s="73"/>
      <c r="M1064" s="73"/>
      <c r="N1064" s="73"/>
      <c r="O1064" s="73"/>
      <c r="P1064" s="73"/>
      <c r="Q1064" s="73"/>
      <c r="R1064" s="73"/>
      <c r="S1064" s="73"/>
      <c r="T1064" s="73"/>
      <c r="U1064" s="73"/>
      <c r="V1064" s="75"/>
      <c r="W1064" s="75"/>
      <c r="X1064" s="73"/>
      <c r="Y1064" s="76"/>
      <c r="Z1064" s="76"/>
      <c r="AA1064" s="76"/>
      <c r="AB1064" s="73"/>
      <c r="AC1064" s="73"/>
      <c r="AD1064" s="80"/>
      <c r="AE1064" s="81"/>
      <c r="AF1064" s="73"/>
      <c r="AG1064" s="73"/>
      <c r="AH1064" s="73"/>
      <c r="AI1064" s="73"/>
      <c r="AJ1064" s="73"/>
      <c r="AK1064" s="73"/>
      <c r="AL1064" s="73"/>
      <c r="AM1064" s="73"/>
      <c r="AN1064" s="73"/>
      <c r="AO1064" s="73"/>
    </row>
    <row r="1065">
      <c r="A1065" s="73"/>
      <c r="B1065" s="73"/>
      <c r="C1065" s="73"/>
      <c r="D1065" s="73"/>
      <c r="E1065" s="73"/>
      <c r="F1065" s="73"/>
      <c r="G1065" s="73"/>
      <c r="H1065" s="73"/>
      <c r="I1065" s="73"/>
      <c r="J1065" s="73"/>
      <c r="K1065" s="73"/>
      <c r="L1065" s="73"/>
      <c r="M1065" s="73"/>
      <c r="N1065" s="73"/>
      <c r="O1065" s="73"/>
      <c r="P1065" s="73"/>
      <c r="Q1065" s="73"/>
      <c r="R1065" s="73"/>
      <c r="S1065" s="73"/>
      <c r="T1065" s="73"/>
      <c r="U1065" s="73"/>
      <c r="V1065" s="75"/>
      <c r="W1065" s="75"/>
      <c r="X1065" s="73"/>
      <c r="Y1065" s="76"/>
      <c r="Z1065" s="76"/>
      <c r="AA1065" s="76"/>
      <c r="AB1065" s="73"/>
      <c r="AC1065" s="73"/>
      <c r="AD1065" s="80"/>
      <c r="AE1065" s="81"/>
      <c r="AF1065" s="73"/>
      <c r="AG1065" s="73"/>
      <c r="AH1065" s="73"/>
      <c r="AI1065" s="73"/>
      <c r="AJ1065" s="73"/>
      <c r="AK1065" s="73"/>
      <c r="AL1065" s="73"/>
      <c r="AM1065" s="73"/>
      <c r="AN1065" s="73"/>
      <c r="AO1065" s="73"/>
    </row>
    <row r="1066">
      <c r="A1066" s="73"/>
      <c r="B1066" s="73"/>
      <c r="C1066" s="73"/>
      <c r="D1066" s="73"/>
      <c r="E1066" s="73"/>
      <c r="F1066" s="73"/>
      <c r="G1066" s="73"/>
      <c r="H1066" s="73"/>
      <c r="I1066" s="73"/>
      <c r="J1066" s="73"/>
      <c r="K1066" s="73"/>
      <c r="L1066" s="73"/>
      <c r="M1066" s="73"/>
      <c r="N1066" s="73"/>
      <c r="O1066" s="73"/>
      <c r="P1066" s="73"/>
      <c r="Q1066" s="73"/>
      <c r="R1066" s="73"/>
      <c r="S1066" s="73"/>
      <c r="T1066" s="73"/>
      <c r="U1066" s="73"/>
      <c r="V1066" s="75"/>
      <c r="W1066" s="75"/>
      <c r="X1066" s="73"/>
      <c r="Y1066" s="76"/>
      <c r="Z1066" s="76"/>
      <c r="AA1066" s="76"/>
      <c r="AB1066" s="73"/>
      <c r="AC1066" s="73"/>
      <c r="AD1066" s="80"/>
      <c r="AE1066" s="81"/>
      <c r="AF1066" s="73"/>
      <c r="AG1066" s="73"/>
      <c r="AH1066" s="73"/>
      <c r="AI1066" s="73"/>
      <c r="AJ1066" s="73"/>
      <c r="AK1066" s="73"/>
      <c r="AL1066" s="73"/>
      <c r="AM1066" s="73"/>
      <c r="AN1066" s="73"/>
      <c r="AO1066" s="73"/>
    </row>
    <row r="1067">
      <c r="A1067" s="73"/>
      <c r="B1067" s="73"/>
      <c r="C1067" s="73"/>
      <c r="D1067" s="73"/>
      <c r="E1067" s="73"/>
      <c r="F1067" s="73"/>
      <c r="G1067" s="73"/>
      <c r="H1067" s="73"/>
      <c r="I1067" s="73"/>
      <c r="J1067" s="73"/>
      <c r="K1067" s="73"/>
      <c r="L1067" s="73"/>
      <c r="M1067" s="73"/>
      <c r="N1067" s="73"/>
      <c r="O1067" s="73"/>
      <c r="P1067" s="73"/>
      <c r="Q1067" s="73"/>
      <c r="R1067" s="73"/>
      <c r="S1067" s="73"/>
      <c r="T1067" s="73"/>
      <c r="U1067" s="73"/>
      <c r="V1067" s="75"/>
      <c r="W1067" s="75"/>
      <c r="X1067" s="73"/>
      <c r="Y1067" s="76"/>
      <c r="Z1067" s="76"/>
      <c r="AA1067" s="76"/>
      <c r="AB1067" s="73"/>
      <c r="AC1067" s="73"/>
      <c r="AD1067" s="80"/>
      <c r="AE1067" s="81"/>
      <c r="AF1067" s="73"/>
      <c r="AG1067" s="73"/>
      <c r="AH1067" s="73"/>
      <c r="AI1067" s="73"/>
      <c r="AJ1067" s="73"/>
      <c r="AK1067" s="73"/>
      <c r="AL1067" s="73"/>
      <c r="AM1067" s="73"/>
      <c r="AN1067" s="73"/>
      <c r="AO1067" s="73"/>
    </row>
    <row r="1068">
      <c r="A1068" s="73"/>
      <c r="B1068" s="73"/>
      <c r="C1068" s="73"/>
      <c r="D1068" s="73"/>
      <c r="E1068" s="73"/>
      <c r="F1068" s="73"/>
      <c r="G1068" s="73"/>
      <c r="H1068" s="73"/>
      <c r="I1068" s="73"/>
      <c r="J1068" s="73"/>
      <c r="K1068" s="73"/>
      <c r="L1068" s="73"/>
      <c r="M1068" s="73"/>
      <c r="N1068" s="73"/>
      <c r="O1068" s="73"/>
      <c r="P1068" s="73"/>
      <c r="Q1068" s="73"/>
      <c r="R1068" s="73"/>
      <c r="S1068" s="73"/>
      <c r="T1068" s="73"/>
      <c r="U1068" s="73"/>
      <c r="V1068" s="75"/>
      <c r="W1068" s="75"/>
      <c r="X1068" s="73"/>
      <c r="Y1068" s="76"/>
      <c r="Z1068" s="76"/>
      <c r="AA1068" s="76"/>
      <c r="AB1068" s="73"/>
      <c r="AC1068" s="73"/>
      <c r="AD1068" s="80"/>
      <c r="AE1068" s="81"/>
      <c r="AF1068" s="73"/>
      <c r="AG1068" s="73"/>
      <c r="AH1068" s="73"/>
      <c r="AI1068" s="73"/>
      <c r="AJ1068" s="73"/>
      <c r="AK1068" s="73"/>
      <c r="AL1068" s="73"/>
      <c r="AM1068" s="73"/>
      <c r="AN1068" s="73"/>
      <c r="AO1068" s="73"/>
    </row>
    <row r="1069">
      <c r="A1069" s="73"/>
      <c r="B1069" s="73"/>
      <c r="C1069" s="73"/>
      <c r="D1069" s="73"/>
      <c r="E1069" s="73"/>
      <c r="F1069" s="73"/>
      <c r="G1069" s="73"/>
      <c r="H1069" s="73"/>
      <c r="I1069" s="73"/>
      <c r="J1069" s="73"/>
      <c r="K1069" s="73"/>
      <c r="L1069" s="73"/>
      <c r="M1069" s="73"/>
      <c r="N1069" s="73"/>
      <c r="O1069" s="73"/>
      <c r="P1069" s="73"/>
      <c r="Q1069" s="73"/>
      <c r="R1069" s="73"/>
      <c r="S1069" s="73"/>
      <c r="T1069" s="73"/>
      <c r="U1069" s="73"/>
      <c r="V1069" s="75"/>
      <c r="W1069" s="75"/>
      <c r="X1069" s="73"/>
      <c r="Y1069" s="76"/>
      <c r="Z1069" s="76"/>
      <c r="AA1069" s="76"/>
      <c r="AB1069" s="73"/>
      <c r="AC1069" s="73"/>
      <c r="AD1069" s="80"/>
      <c r="AE1069" s="81"/>
      <c r="AF1069" s="73"/>
      <c r="AG1069" s="73"/>
      <c r="AH1069" s="73"/>
      <c r="AI1069" s="73"/>
      <c r="AJ1069" s="73"/>
      <c r="AK1069" s="73"/>
      <c r="AL1069" s="73"/>
      <c r="AM1069" s="73"/>
      <c r="AN1069" s="73"/>
      <c r="AO1069" s="73"/>
    </row>
    <row r="1070">
      <c r="A1070" s="73"/>
      <c r="B1070" s="73"/>
      <c r="C1070" s="73"/>
      <c r="D1070" s="73"/>
      <c r="E1070" s="73"/>
      <c r="F1070" s="73"/>
      <c r="G1070" s="73"/>
      <c r="H1070" s="73"/>
      <c r="I1070" s="73"/>
      <c r="J1070" s="73"/>
      <c r="K1070" s="73"/>
      <c r="L1070" s="73"/>
      <c r="M1070" s="73"/>
      <c r="N1070" s="73"/>
      <c r="O1070" s="73"/>
      <c r="P1070" s="73"/>
      <c r="Q1070" s="73"/>
      <c r="R1070" s="73"/>
      <c r="S1070" s="73"/>
      <c r="T1070" s="73"/>
      <c r="U1070" s="73"/>
      <c r="V1070" s="75"/>
      <c r="W1070" s="75"/>
      <c r="X1070" s="73"/>
      <c r="Y1070" s="76"/>
      <c r="Z1070" s="76"/>
      <c r="AA1070" s="76"/>
      <c r="AB1070" s="73"/>
      <c r="AC1070" s="73"/>
      <c r="AD1070" s="80"/>
      <c r="AE1070" s="81"/>
      <c r="AF1070" s="73"/>
      <c r="AG1070" s="73"/>
      <c r="AH1070" s="73"/>
      <c r="AI1070" s="73"/>
      <c r="AJ1070" s="73"/>
      <c r="AK1070" s="73"/>
      <c r="AL1070" s="73"/>
      <c r="AM1070" s="73"/>
      <c r="AN1070" s="73"/>
      <c r="AO1070" s="73"/>
    </row>
    <row r="1071">
      <c r="A1071" s="73"/>
      <c r="B1071" s="73"/>
      <c r="C1071" s="73"/>
      <c r="D1071" s="73"/>
      <c r="E1071" s="73"/>
      <c r="F1071" s="73"/>
      <c r="G1071" s="73"/>
      <c r="H1071" s="73"/>
      <c r="I1071" s="73"/>
      <c r="J1071" s="73"/>
      <c r="K1071" s="73"/>
      <c r="L1071" s="73"/>
      <c r="M1071" s="73"/>
      <c r="N1071" s="73"/>
      <c r="O1071" s="73"/>
      <c r="P1071" s="73"/>
      <c r="Q1071" s="73"/>
      <c r="R1071" s="73"/>
      <c r="S1071" s="73"/>
      <c r="T1071" s="73"/>
      <c r="U1071" s="73"/>
      <c r="V1071" s="75"/>
      <c r="W1071" s="75"/>
      <c r="X1071" s="73"/>
      <c r="Y1071" s="76"/>
      <c r="Z1071" s="76"/>
      <c r="AA1071" s="76"/>
      <c r="AB1071" s="73"/>
      <c r="AC1071" s="73"/>
      <c r="AD1071" s="80"/>
      <c r="AE1071" s="81"/>
      <c r="AF1071" s="73"/>
      <c r="AG1071" s="73"/>
      <c r="AH1071" s="73"/>
      <c r="AI1071" s="73"/>
      <c r="AJ1071" s="73"/>
      <c r="AK1071" s="73"/>
      <c r="AL1071" s="73"/>
      <c r="AM1071" s="73"/>
      <c r="AN1071" s="73"/>
      <c r="AO1071" s="73"/>
    </row>
    <row r="1072">
      <c r="A1072" s="73"/>
      <c r="B1072" s="73"/>
      <c r="C1072" s="73"/>
      <c r="D1072" s="73"/>
      <c r="E1072" s="73"/>
      <c r="F1072" s="73"/>
      <c r="G1072" s="73"/>
      <c r="H1072" s="73"/>
      <c r="I1072" s="73"/>
      <c r="J1072" s="73"/>
      <c r="K1072" s="73"/>
      <c r="L1072" s="73"/>
      <c r="M1072" s="73"/>
      <c r="N1072" s="73"/>
      <c r="O1072" s="73"/>
      <c r="P1072" s="73"/>
      <c r="Q1072" s="73"/>
      <c r="R1072" s="73"/>
      <c r="S1072" s="73"/>
      <c r="T1072" s="73"/>
      <c r="U1072" s="73"/>
      <c r="V1072" s="75"/>
      <c r="W1072" s="75"/>
      <c r="X1072" s="73"/>
      <c r="Y1072" s="76"/>
      <c r="Z1072" s="76"/>
      <c r="AA1072" s="76"/>
      <c r="AB1072" s="73"/>
      <c r="AC1072" s="73"/>
      <c r="AD1072" s="80"/>
      <c r="AE1072" s="81"/>
      <c r="AF1072" s="73"/>
      <c r="AG1072" s="73"/>
      <c r="AH1072" s="73"/>
      <c r="AI1072" s="73"/>
      <c r="AJ1072" s="73"/>
      <c r="AK1072" s="73"/>
      <c r="AL1072" s="73"/>
      <c r="AM1072" s="73"/>
      <c r="AN1072" s="73"/>
      <c r="AO1072" s="73"/>
    </row>
    <row r="1073">
      <c r="A1073" s="73"/>
      <c r="B1073" s="73"/>
      <c r="C1073" s="73"/>
      <c r="D1073" s="73"/>
      <c r="E1073" s="73"/>
      <c r="F1073" s="73"/>
      <c r="G1073" s="73"/>
      <c r="H1073" s="73"/>
      <c r="I1073" s="73"/>
      <c r="J1073" s="73"/>
      <c r="K1073" s="73"/>
      <c r="L1073" s="73"/>
      <c r="M1073" s="73"/>
      <c r="N1073" s="73"/>
      <c r="O1073" s="73"/>
      <c r="P1073" s="73"/>
      <c r="Q1073" s="73"/>
      <c r="R1073" s="73"/>
      <c r="S1073" s="73"/>
      <c r="T1073" s="73"/>
      <c r="U1073" s="73"/>
      <c r="V1073" s="75"/>
      <c r="W1073" s="75"/>
      <c r="X1073" s="73"/>
      <c r="Y1073" s="76"/>
      <c r="Z1073" s="76"/>
      <c r="AA1073" s="76"/>
      <c r="AB1073" s="73"/>
      <c r="AC1073" s="73"/>
      <c r="AD1073" s="80"/>
      <c r="AE1073" s="81"/>
      <c r="AF1073" s="73"/>
      <c r="AG1073" s="73"/>
      <c r="AH1073" s="73"/>
      <c r="AI1073" s="73"/>
      <c r="AJ1073" s="73"/>
      <c r="AK1073" s="73"/>
      <c r="AL1073" s="73"/>
      <c r="AM1073" s="73"/>
      <c r="AN1073" s="73"/>
      <c r="AO1073" s="73"/>
    </row>
    <row r="1074">
      <c r="A1074" s="73"/>
      <c r="B1074" s="73"/>
      <c r="C1074" s="73"/>
      <c r="D1074" s="73"/>
      <c r="E1074" s="73"/>
      <c r="F1074" s="73"/>
      <c r="G1074" s="73"/>
      <c r="H1074" s="73"/>
      <c r="I1074" s="73"/>
      <c r="J1074" s="73"/>
      <c r="K1074" s="73"/>
      <c r="L1074" s="73"/>
      <c r="M1074" s="73"/>
      <c r="N1074" s="73"/>
      <c r="O1074" s="73"/>
      <c r="P1074" s="73"/>
      <c r="Q1074" s="73"/>
      <c r="R1074" s="73"/>
      <c r="S1074" s="73"/>
      <c r="T1074" s="73"/>
      <c r="U1074" s="73"/>
      <c r="V1074" s="75"/>
      <c r="W1074" s="75"/>
      <c r="X1074" s="73"/>
      <c r="Y1074" s="76"/>
      <c r="Z1074" s="76"/>
      <c r="AA1074" s="76"/>
      <c r="AB1074" s="73"/>
      <c r="AC1074" s="73"/>
      <c r="AD1074" s="80"/>
      <c r="AE1074" s="81"/>
      <c r="AF1074" s="73"/>
      <c r="AG1074" s="73"/>
      <c r="AH1074" s="73"/>
      <c r="AI1074" s="73"/>
      <c r="AJ1074" s="73"/>
      <c r="AK1074" s="73"/>
      <c r="AL1074" s="73"/>
      <c r="AM1074" s="73"/>
      <c r="AN1074" s="73"/>
      <c r="AO1074" s="73"/>
    </row>
    <row r="1075">
      <c r="A1075" s="73"/>
      <c r="B1075" s="73"/>
      <c r="C1075" s="73"/>
      <c r="D1075" s="73"/>
      <c r="E1075" s="73"/>
      <c r="F1075" s="73"/>
      <c r="G1075" s="73"/>
      <c r="H1075" s="73"/>
      <c r="I1075" s="73"/>
      <c r="J1075" s="73"/>
      <c r="K1075" s="73"/>
      <c r="L1075" s="73"/>
      <c r="M1075" s="73"/>
      <c r="N1075" s="73"/>
      <c r="O1075" s="73"/>
      <c r="P1075" s="73"/>
      <c r="Q1075" s="73"/>
      <c r="R1075" s="73"/>
      <c r="S1075" s="73"/>
      <c r="T1075" s="73"/>
      <c r="U1075" s="73"/>
      <c r="V1075" s="75"/>
      <c r="W1075" s="75"/>
      <c r="X1075" s="73"/>
      <c r="Y1075" s="76"/>
      <c r="Z1075" s="76"/>
      <c r="AA1075" s="76"/>
      <c r="AB1075" s="73"/>
      <c r="AC1075" s="73"/>
      <c r="AD1075" s="80"/>
      <c r="AE1075" s="81"/>
      <c r="AF1075" s="73"/>
      <c r="AG1075" s="73"/>
      <c r="AH1075" s="73"/>
      <c r="AI1075" s="73"/>
      <c r="AJ1075" s="73"/>
      <c r="AK1075" s="73"/>
      <c r="AL1075" s="73"/>
      <c r="AM1075" s="73"/>
      <c r="AN1075" s="73"/>
      <c r="AO1075" s="73"/>
    </row>
    <row r="1076">
      <c r="A1076" s="73"/>
      <c r="B1076" s="73"/>
      <c r="C1076" s="73"/>
      <c r="D1076" s="73"/>
      <c r="E1076" s="73"/>
      <c r="F1076" s="73"/>
      <c r="G1076" s="73"/>
      <c r="H1076" s="73"/>
      <c r="I1076" s="73"/>
      <c r="J1076" s="73"/>
      <c r="K1076" s="73"/>
      <c r="L1076" s="73"/>
      <c r="M1076" s="73"/>
      <c r="N1076" s="73"/>
      <c r="O1076" s="73"/>
      <c r="P1076" s="73"/>
      <c r="Q1076" s="73"/>
      <c r="R1076" s="73"/>
      <c r="S1076" s="73"/>
      <c r="T1076" s="73"/>
      <c r="U1076" s="73"/>
      <c r="V1076" s="75"/>
      <c r="W1076" s="75"/>
      <c r="X1076" s="73"/>
      <c r="Y1076" s="76"/>
      <c r="Z1076" s="76"/>
      <c r="AA1076" s="76"/>
      <c r="AB1076" s="73"/>
      <c r="AC1076" s="73"/>
      <c r="AD1076" s="80"/>
      <c r="AE1076" s="81"/>
      <c r="AF1076" s="73"/>
      <c r="AG1076" s="73"/>
      <c r="AH1076" s="73"/>
      <c r="AI1076" s="73"/>
      <c r="AJ1076" s="73"/>
      <c r="AK1076" s="73"/>
      <c r="AL1076" s="73"/>
      <c r="AM1076" s="73"/>
      <c r="AN1076" s="73"/>
      <c r="AO1076" s="73"/>
    </row>
    <row r="1077">
      <c r="A1077" s="73"/>
      <c r="B1077" s="73"/>
      <c r="C1077" s="73"/>
      <c r="D1077" s="73"/>
      <c r="E1077" s="73"/>
      <c r="F1077" s="73"/>
      <c r="G1077" s="73"/>
      <c r="H1077" s="73"/>
      <c r="I1077" s="73"/>
      <c r="J1077" s="73"/>
      <c r="K1077" s="73"/>
      <c r="L1077" s="73"/>
      <c r="M1077" s="73"/>
      <c r="N1077" s="73"/>
      <c r="O1077" s="73"/>
      <c r="P1077" s="73"/>
      <c r="Q1077" s="73"/>
      <c r="R1077" s="73"/>
      <c r="S1077" s="73"/>
      <c r="T1077" s="73"/>
      <c r="U1077" s="73"/>
      <c r="V1077" s="75"/>
      <c r="W1077" s="75"/>
      <c r="X1077" s="73"/>
      <c r="Y1077" s="76"/>
      <c r="Z1077" s="76"/>
      <c r="AA1077" s="76"/>
      <c r="AB1077" s="73"/>
      <c r="AC1077" s="73"/>
      <c r="AD1077" s="80"/>
      <c r="AE1077" s="81"/>
      <c r="AF1077" s="73"/>
      <c r="AG1077" s="73"/>
      <c r="AH1077" s="73"/>
      <c r="AI1077" s="73"/>
      <c r="AJ1077" s="73"/>
      <c r="AK1077" s="73"/>
      <c r="AL1077" s="73"/>
      <c r="AM1077" s="73"/>
      <c r="AN1077" s="73"/>
      <c r="AO1077" s="73"/>
    </row>
    <row r="1078">
      <c r="A1078" s="73"/>
      <c r="B1078" s="73"/>
      <c r="C1078" s="73"/>
      <c r="D1078" s="73"/>
      <c r="E1078" s="73"/>
      <c r="F1078" s="73"/>
      <c r="G1078" s="73"/>
      <c r="H1078" s="73"/>
      <c r="I1078" s="73"/>
      <c r="J1078" s="73"/>
      <c r="K1078" s="73"/>
      <c r="L1078" s="73"/>
      <c r="M1078" s="73"/>
      <c r="N1078" s="73"/>
      <c r="O1078" s="73"/>
      <c r="P1078" s="73"/>
      <c r="Q1078" s="73"/>
      <c r="R1078" s="73"/>
      <c r="S1078" s="73"/>
      <c r="T1078" s="73"/>
      <c r="U1078" s="73"/>
      <c r="V1078" s="75"/>
      <c r="W1078" s="75"/>
      <c r="X1078" s="73"/>
      <c r="Y1078" s="76"/>
      <c r="Z1078" s="76"/>
      <c r="AA1078" s="76"/>
      <c r="AB1078" s="73"/>
      <c r="AC1078" s="73"/>
      <c r="AD1078" s="80"/>
      <c r="AE1078" s="81"/>
      <c r="AF1078" s="73"/>
      <c r="AG1078" s="73"/>
      <c r="AH1078" s="73"/>
      <c r="AI1078" s="73"/>
      <c r="AJ1078" s="73"/>
      <c r="AK1078" s="73"/>
      <c r="AL1078" s="73"/>
      <c r="AM1078" s="73"/>
      <c r="AN1078" s="73"/>
      <c r="AO1078" s="73"/>
    </row>
    <row r="1079">
      <c r="A1079" s="73"/>
      <c r="B1079" s="73"/>
      <c r="C1079" s="73"/>
      <c r="D1079" s="73"/>
      <c r="E1079" s="73"/>
      <c r="F1079" s="73"/>
      <c r="G1079" s="73"/>
      <c r="H1079" s="73"/>
      <c r="I1079" s="73"/>
      <c r="J1079" s="73"/>
      <c r="K1079" s="73"/>
      <c r="L1079" s="73"/>
      <c r="M1079" s="73"/>
      <c r="N1079" s="73"/>
      <c r="O1079" s="73"/>
      <c r="P1079" s="73"/>
      <c r="Q1079" s="73"/>
      <c r="R1079" s="73"/>
      <c r="S1079" s="73"/>
      <c r="T1079" s="73"/>
      <c r="U1079" s="73"/>
      <c r="V1079" s="75"/>
      <c r="W1079" s="75"/>
      <c r="X1079" s="73"/>
      <c r="Y1079" s="76"/>
      <c r="Z1079" s="76"/>
      <c r="AA1079" s="76"/>
      <c r="AB1079" s="73"/>
      <c r="AC1079" s="73"/>
      <c r="AD1079" s="80"/>
      <c r="AE1079" s="81"/>
      <c r="AF1079" s="73"/>
      <c r="AG1079" s="73"/>
      <c r="AH1079" s="73"/>
      <c r="AI1079" s="73"/>
      <c r="AJ1079" s="73"/>
      <c r="AK1079" s="73"/>
      <c r="AL1079" s="73"/>
      <c r="AM1079" s="73"/>
      <c r="AN1079" s="73"/>
      <c r="AO1079" s="73"/>
    </row>
    <row r="1080">
      <c r="A1080" s="73"/>
      <c r="B1080" s="73"/>
      <c r="C1080" s="73"/>
      <c r="D1080" s="73"/>
      <c r="E1080" s="73"/>
      <c r="F1080" s="73"/>
      <c r="G1080" s="73"/>
      <c r="H1080" s="73"/>
      <c r="I1080" s="73"/>
      <c r="J1080" s="73"/>
      <c r="K1080" s="73"/>
      <c r="L1080" s="73"/>
      <c r="M1080" s="73"/>
      <c r="N1080" s="73"/>
      <c r="O1080" s="73"/>
      <c r="P1080" s="73"/>
      <c r="Q1080" s="73"/>
      <c r="R1080" s="73"/>
      <c r="S1080" s="73"/>
      <c r="T1080" s="73"/>
      <c r="U1080" s="73"/>
      <c r="V1080" s="75"/>
      <c r="W1080" s="75"/>
      <c r="X1080" s="73"/>
      <c r="Y1080" s="76"/>
      <c r="Z1080" s="76"/>
      <c r="AA1080" s="76"/>
      <c r="AB1080" s="73"/>
      <c r="AC1080" s="73"/>
      <c r="AD1080" s="80"/>
      <c r="AE1080" s="81"/>
      <c r="AF1080" s="73"/>
      <c r="AG1080" s="73"/>
      <c r="AH1080" s="73"/>
      <c r="AI1080" s="73"/>
      <c r="AJ1080" s="73"/>
      <c r="AK1080" s="73"/>
      <c r="AL1080" s="73"/>
      <c r="AM1080" s="73"/>
      <c r="AN1080" s="73"/>
      <c r="AO1080" s="73"/>
    </row>
    <row r="1081">
      <c r="A1081" s="73"/>
      <c r="B1081" s="73"/>
      <c r="C1081" s="73"/>
      <c r="D1081" s="73"/>
      <c r="E1081" s="73"/>
      <c r="F1081" s="73"/>
      <c r="G1081" s="73"/>
      <c r="H1081" s="73"/>
      <c r="I1081" s="73"/>
      <c r="J1081" s="73"/>
      <c r="K1081" s="73"/>
      <c r="L1081" s="73"/>
      <c r="M1081" s="73"/>
      <c r="N1081" s="73"/>
      <c r="O1081" s="73"/>
      <c r="P1081" s="73"/>
      <c r="Q1081" s="73"/>
      <c r="R1081" s="73"/>
      <c r="S1081" s="73"/>
      <c r="T1081" s="73"/>
      <c r="U1081" s="73"/>
      <c r="V1081" s="75"/>
      <c r="W1081" s="75"/>
      <c r="X1081" s="73"/>
      <c r="Y1081" s="76"/>
      <c r="Z1081" s="76"/>
      <c r="AA1081" s="76"/>
      <c r="AB1081" s="73"/>
      <c r="AC1081" s="73"/>
      <c r="AD1081" s="80"/>
      <c r="AE1081" s="81"/>
      <c r="AF1081" s="73"/>
      <c r="AG1081" s="73"/>
      <c r="AH1081" s="73"/>
      <c r="AI1081" s="73"/>
      <c r="AJ1081" s="73"/>
      <c r="AK1081" s="73"/>
      <c r="AL1081" s="73"/>
      <c r="AM1081" s="73"/>
      <c r="AN1081" s="73"/>
      <c r="AO1081" s="73"/>
    </row>
    <row r="1082">
      <c r="A1082" s="73"/>
      <c r="B1082" s="73"/>
      <c r="C1082" s="73"/>
      <c r="D1082" s="73"/>
      <c r="E1082" s="73"/>
      <c r="F1082" s="73"/>
      <c r="G1082" s="73"/>
      <c r="H1082" s="73"/>
      <c r="I1082" s="73"/>
      <c r="J1082" s="73"/>
      <c r="K1082" s="73"/>
      <c r="L1082" s="73"/>
      <c r="M1082" s="73"/>
      <c r="N1082" s="73"/>
      <c r="O1082" s="73"/>
      <c r="P1082" s="73"/>
      <c r="Q1082" s="73"/>
      <c r="R1082" s="73"/>
      <c r="S1082" s="73"/>
      <c r="T1082" s="73"/>
      <c r="U1082" s="73"/>
      <c r="V1082" s="75"/>
      <c r="W1082" s="75"/>
      <c r="X1082" s="73"/>
      <c r="Y1082" s="76"/>
      <c r="Z1082" s="76"/>
      <c r="AA1082" s="76"/>
      <c r="AB1082" s="73"/>
      <c r="AC1082" s="73"/>
      <c r="AD1082" s="80"/>
      <c r="AE1082" s="81"/>
      <c r="AF1082" s="73"/>
      <c r="AG1082" s="73"/>
      <c r="AH1082" s="73"/>
      <c r="AI1082" s="73"/>
      <c r="AJ1082" s="73"/>
      <c r="AK1082" s="73"/>
      <c r="AL1082" s="73"/>
      <c r="AM1082" s="73"/>
      <c r="AN1082" s="73"/>
      <c r="AO1082" s="73"/>
    </row>
    <row r="1083">
      <c r="A1083" s="73"/>
      <c r="B1083" s="73"/>
      <c r="C1083" s="73"/>
      <c r="D1083" s="73"/>
      <c r="E1083" s="73"/>
      <c r="F1083" s="73"/>
      <c r="G1083" s="73"/>
      <c r="H1083" s="73"/>
      <c r="I1083" s="73"/>
      <c r="J1083" s="73"/>
      <c r="K1083" s="73"/>
      <c r="L1083" s="73"/>
      <c r="M1083" s="73"/>
      <c r="N1083" s="73"/>
      <c r="O1083" s="73"/>
      <c r="P1083" s="73"/>
      <c r="Q1083" s="73"/>
      <c r="R1083" s="73"/>
      <c r="S1083" s="73"/>
      <c r="T1083" s="73"/>
      <c r="U1083" s="73"/>
      <c r="V1083" s="75"/>
      <c r="W1083" s="75"/>
      <c r="X1083" s="73"/>
      <c r="Y1083" s="76"/>
      <c r="Z1083" s="76"/>
      <c r="AA1083" s="76"/>
      <c r="AB1083" s="73"/>
      <c r="AC1083" s="73"/>
      <c r="AD1083" s="80"/>
      <c r="AE1083" s="81"/>
      <c r="AF1083" s="73"/>
      <c r="AG1083" s="73"/>
      <c r="AH1083" s="73"/>
      <c r="AI1083" s="73"/>
      <c r="AJ1083" s="73"/>
      <c r="AK1083" s="73"/>
      <c r="AL1083" s="73"/>
      <c r="AM1083" s="73"/>
      <c r="AN1083" s="73"/>
      <c r="AO1083" s="73"/>
    </row>
    <row r="1084">
      <c r="A1084" s="73"/>
      <c r="B1084" s="73"/>
      <c r="C1084" s="73"/>
      <c r="D1084" s="73"/>
      <c r="E1084" s="73"/>
      <c r="F1084" s="73"/>
      <c r="G1084" s="73"/>
      <c r="H1084" s="73"/>
      <c r="I1084" s="73"/>
      <c r="J1084" s="73"/>
      <c r="K1084" s="73"/>
      <c r="L1084" s="73"/>
      <c r="M1084" s="73"/>
      <c r="N1084" s="73"/>
      <c r="O1084" s="73"/>
      <c r="P1084" s="73"/>
      <c r="Q1084" s="73"/>
      <c r="R1084" s="73"/>
      <c r="S1084" s="73"/>
      <c r="T1084" s="73"/>
      <c r="U1084" s="73"/>
      <c r="V1084" s="75"/>
      <c r="W1084" s="75"/>
      <c r="X1084" s="73"/>
      <c r="Y1084" s="76"/>
      <c r="Z1084" s="76"/>
      <c r="AA1084" s="76"/>
      <c r="AB1084" s="73"/>
      <c r="AC1084" s="73"/>
      <c r="AD1084" s="80"/>
      <c r="AE1084" s="81"/>
      <c r="AF1084" s="73"/>
      <c r="AG1084" s="73"/>
      <c r="AH1084" s="73"/>
      <c r="AI1084" s="73"/>
      <c r="AJ1084" s="73"/>
      <c r="AK1084" s="73"/>
      <c r="AL1084" s="73"/>
      <c r="AM1084" s="73"/>
      <c r="AN1084" s="73"/>
      <c r="AO1084" s="73"/>
    </row>
    <row r="1085">
      <c r="A1085" s="73"/>
      <c r="B1085" s="73"/>
      <c r="C1085" s="73"/>
      <c r="D1085" s="73"/>
      <c r="E1085" s="73"/>
      <c r="F1085" s="73"/>
      <c r="G1085" s="73"/>
      <c r="H1085" s="73"/>
      <c r="I1085" s="73"/>
      <c r="J1085" s="73"/>
      <c r="K1085" s="73"/>
      <c r="L1085" s="73"/>
      <c r="M1085" s="73"/>
      <c r="N1085" s="73"/>
      <c r="O1085" s="73"/>
      <c r="P1085" s="73"/>
      <c r="Q1085" s="73"/>
      <c r="R1085" s="73"/>
      <c r="S1085" s="73"/>
      <c r="T1085" s="73"/>
      <c r="U1085" s="73"/>
      <c r="V1085" s="75"/>
      <c r="W1085" s="75"/>
      <c r="X1085" s="73"/>
      <c r="Y1085" s="76"/>
      <c r="Z1085" s="76"/>
      <c r="AA1085" s="76"/>
      <c r="AB1085" s="73"/>
      <c r="AC1085" s="73"/>
      <c r="AD1085" s="80"/>
      <c r="AE1085" s="81"/>
      <c r="AF1085" s="73"/>
      <c r="AG1085" s="73"/>
      <c r="AH1085" s="73"/>
      <c r="AI1085" s="73"/>
      <c r="AJ1085" s="73"/>
      <c r="AK1085" s="73"/>
      <c r="AL1085" s="73"/>
      <c r="AM1085" s="73"/>
      <c r="AN1085" s="73"/>
      <c r="AO1085" s="73"/>
    </row>
    <row r="1086">
      <c r="A1086" s="73"/>
      <c r="B1086" s="73"/>
      <c r="C1086" s="73"/>
      <c r="D1086" s="73"/>
      <c r="E1086" s="73"/>
      <c r="F1086" s="73"/>
      <c r="G1086" s="73"/>
      <c r="H1086" s="73"/>
      <c r="I1086" s="73"/>
      <c r="J1086" s="73"/>
      <c r="K1086" s="73"/>
      <c r="L1086" s="73"/>
      <c r="M1086" s="73"/>
      <c r="N1086" s="73"/>
      <c r="O1086" s="73"/>
      <c r="P1086" s="73"/>
      <c r="Q1086" s="73"/>
      <c r="R1086" s="73"/>
      <c r="S1086" s="73"/>
      <c r="T1086" s="73"/>
      <c r="U1086" s="73"/>
      <c r="V1086" s="75"/>
      <c r="W1086" s="75"/>
      <c r="X1086" s="73"/>
      <c r="Y1086" s="76"/>
      <c r="Z1086" s="76"/>
      <c r="AA1086" s="76"/>
      <c r="AB1086" s="73"/>
      <c r="AC1086" s="73"/>
      <c r="AD1086" s="80"/>
      <c r="AE1086" s="81"/>
      <c r="AF1086" s="73"/>
      <c r="AG1086" s="73"/>
      <c r="AH1086" s="73"/>
      <c r="AI1086" s="73"/>
      <c r="AJ1086" s="73"/>
      <c r="AK1086" s="73"/>
      <c r="AL1086" s="73"/>
      <c r="AM1086" s="73"/>
      <c r="AN1086" s="73"/>
      <c r="AO1086" s="73"/>
    </row>
    <row r="1087">
      <c r="A1087" s="73"/>
      <c r="B1087" s="73"/>
      <c r="C1087" s="73"/>
      <c r="D1087" s="73"/>
      <c r="E1087" s="73"/>
      <c r="F1087" s="73"/>
      <c r="G1087" s="73"/>
      <c r="H1087" s="73"/>
      <c r="I1087" s="73"/>
      <c r="J1087" s="73"/>
      <c r="K1087" s="73"/>
      <c r="L1087" s="73"/>
      <c r="M1087" s="73"/>
      <c r="N1087" s="73"/>
      <c r="O1087" s="73"/>
      <c r="P1087" s="73"/>
      <c r="Q1087" s="73"/>
      <c r="R1087" s="73"/>
      <c r="S1087" s="73"/>
      <c r="T1087" s="73"/>
      <c r="U1087" s="73"/>
      <c r="V1087" s="75"/>
      <c r="W1087" s="75"/>
      <c r="X1087" s="73"/>
      <c r="Y1087" s="76"/>
      <c r="Z1087" s="76"/>
      <c r="AA1087" s="76"/>
      <c r="AB1087" s="73"/>
      <c r="AC1087" s="73"/>
      <c r="AD1087" s="80"/>
      <c r="AE1087" s="81"/>
      <c r="AF1087" s="73"/>
      <c r="AG1087" s="73"/>
      <c r="AH1087" s="73"/>
      <c r="AI1087" s="73"/>
      <c r="AJ1087" s="73"/>
      <c r="AK1087" s="73"/>
      <c r="AL1087" s="73"/>
      <c r="AM1087" s="73"/>
      <c r="AN1087" s="73"/>
      <c r="AO1087" s="73"/>
    </row>
    <row r="1088">
      <c r="A1088" s="73"/>
      <c r="B1088" s="73"/>
      <c r="C1088" s="73"/>
      <c r="D1088" s="73"/>
      <c r="E1088" s="73"/>
      <c r="F1088" s="73"/>
      <c r="G1088" s="73"/>
      <c r="H1088" s="73"/>
      <c r="I1088" s="73"/>
      <c r="J1088" s="73"/>
      <c r="K1088" s="73"/>
      <c r="L1088" s="73"/>
      <c r="M1088" s="73"/>
      <c r="N1088" s="73"/>
      <c r="O1088" s="73"/>
      <c r="P1088" s="73"/>
      <c r="Q1088" s="73"/>
      <c r="R1088" s="73"/>
      <c r="S1088" s="73"/>
      <c r="T1088" s="73"/>
      <c r="U1088" s="73"/>
      <c r="V1088" s="75"/>
      <c r="W1088" s="75"/>
      <c r="X1088" s="73"/>
      <c r="Y1088" s="76"/>
      <c r="Z1088" s="76"/>
      <c r="AA1088" s="76"/>
      <c r="AB1088" s="73"/>
      <c r="AC1088" s="73"/>
      <c r="AD1088" s="80"/>
      <c r="AE1088" s="81"/>
      <c r="AF1088" s="73"/>
      <c r="AG1088" s="73"/>
      <c r="AH1088" s="73"/>
      <c r="AI1088" s="73"/>
      <c r="AJ1088" s="73"/>
      <c r="AK1088" s="73"/>
      <c r="AL1088" s="73"/>
      <c r="AM1088" s="73"/>
      <c r="AN1088" s="73"/>
      <c r="AO1088" s="73"/>
    </row>
    <row r="1089">
      <c r="A1089" s="73"/>
      <c r="B1089" s="73"/>
      <c r="C1089" s="73"/>
      <c r="D1089" s="73"/>
      <c r="E1089" s="73"/>
      <c r="F1089" s="73"/>
      <c r="G1089" s="73"/>
      <c r="H1089" s="73"/>
      <c r="I1089" s="73"/>
      <c r="J1089" s="73"/>
      <c r="K1089" s="73"/>
      <c r="L1089" s="73"/>
      <c r="M1089" s="73"/>
      <c r="N1089" s="73"/>
      <c r="O1089" s="73"/>
      <c r="P1089" s="73"/>
      <c r="Q1089" s="73"/>
      <c r="R1089" s="73"/>
      <c r="S1089" s="73"/>
      <c r="T1089" s="73"/>
      <c r="U1089" s="73"/>
      <c r="V1089" s="75"/>
      <c r="W1089" s="75"/>
      <c r="X1089" s="73"/>
      <c r="Y1089" s="76"/>
      <c r="Z1089" s="76"/>
      <c r="AA1089" s="76"/>
      <c r="AB1089" s="73"/>
      <c r="AC1089" s="73"/>
      <c r="AD1089" s="80"/>
      <c r="AE1089" s="81"/>
      <c r="AF1089" s="73"/>
      <c r="AG1089" s="73"/>
      <c r="AH1089" s="73"/>
      <c r="AI1089" s="73"/>
      <c r="AJ1089" s="73"/>
      <c r="AK1089" s="73"/>
      <c r="AL1089" s="73"/>
      <c r="AM1089" s="73"/>
      <c r="AN1089" s="73"/>
      <c r="AO1089" s="73"/>
    </row>
    <row r="1090">
      <c r="A1090" s="73"/>
      <c r="B1090" s="73"/>
      <c r="C1090" s="73"/>
      <c r="D1090" s="73"/>
      <c r="E1090" s="73"/>
      <c r="F1090" s="73"/>
      <c r="G1090" s="73"/>
      <c r="H1090" s="73"/>
      <c r="I1090" s="73"/>
      <c r="J1090" s="73"/>
      <c r="K1090" s="73"/>
      <c r="L1090" s="73"/>
      <c r="M1090" s="73"/>
      <c r="N1090" s="73"/>
      <c r="O1090" s="73"/>
      <c r="P1090" s="73"/>
      <c r="Q1090" s="73"/>
      <c r="R1090" s="73"/>
      <c r="S1090" s="73"/>
      <c r="T1090" s="73"/>
      <c r="U1090" s="73"/>
      <c r="V1090" s="75"/>
      <c r="W1090" s="75"/>
      <c r="X1090" s="73"/>
      <c r="Y1090" s="76"/>
      <c r="Z1090" s="76"/>
      <c r="AA1090" s="76"/>
      <c r="AB1090" s="73"/>
      <c r="AC1090" s="73"/>
      <c r="AD1090" s="80"/>
      <c r="AE1090" s="81"/>
      <c r="AF1090" s="73"/>
      <c r="AG1090" s="73"/>
      <c r="AH1090" s="73"/>
      <c r="AI1090" s="73"/>
      <c r="AJ1090" s="73"/>
      <c r="AK1090" s="73"/>
      <c r="AL1090" s="73"/>
      <c r="AM1090" s="73"/>
      <c r="AN1090" s="73"/>
      <c r="AO1090" s="73"/>
    </row>
    <row r="1091">
      <c r="A1091" s="73"/>
      <c r="B1091" s="73"/>
      <c r="C1091" s="73"/>
      <c r="D1091" s="73"/>
      <c r="E1091" s="73"/>
      <c r="F1091" s="73"/>
      <c r="G1091" s="73"/>
      <c r="H1091" s="73"/>
      <c r="I1091" s="73"/>
      <c r="J1091" s="73"/>
      <c r="K1091" s="73"/>
      <c r="L1091" s="73"/>
      <c r="M1091" s="73"/>
      <c r="N1091" s="73"/>
      <c r="O1091" s="73"/>
      <c r="P1091" s="73"/>
      <c r="Q1091" s="73"/>
      <c r="R1091" s="73"/>
      <c r="S1091" s="73"/>
      <c r="T1091" s="73"/>
      <c r="U1091" s="73"/>
      <c r="V1091" s="75"/>
      <c r="W1091" s="75"/>
      <c r="X1091" s="73"/>
      <c r="Y1091" s="76"/>
      <c r="Z1091" s="76"/>
      <c r="AA1091" s="76"/>
      <c r="AB1091" s="73"/>
      <c r="AC1091" s="73"/>
      <c r="AD1091" s="80"/>
      <c r="AE1091" s="81"/>
      <c r="AF1091" s="73"/>
      <c r="AG1091" s="73"/>
      <c r="AH1091" s="73"/>
      <c r="AI1091" s="73"/>
      <c r="AJ1091" s="73"/>
      <c r="AK1091" s="73"/>
      <c r="AL1091" s="73"/>
      <c r="AM1091" s="73"/>
      <c r="AN1091" s="73"/>
      <c r="AO1091" s="73"/>
    </row>
    <row r="1092">
      <c r="A1092" s="73"/>
      <c r="B1092" s="73"/>
      <c r="C1092" s="73"/>
      <c r="D1092" s="73"/>
      <c r="E1092" s="73"/>
      <c r="F1092" s="73"/>
      <c r="G1092" s="73"/>
      <c r="H1092" s="73"/>
      <c r="I1092" s="73"/>
      <c r="J1092" s="73"/>
      <c r="K1092" s="73"/>
      <c r="L1092" s="73"/>
      <c r="M1092" s="73"/>
      <c r="N1092" s="73"/>
      <c r="O1092" s="73"/>
      <c r="P1092" s="73"/>
      <c r="Q1092" s="73"/>
      <c r="R1092" s="73"/>
      <c r="S1092" s="73"/>
      <c r="T1092" s="73"/>
      <c r="U1092" s="73"/>
      <c r="V1092" s="75"/>
      <c r="W1092" s="75"/>
      <c r="X1092" s="73"/>
      <c r="Y1092" s="76"/>
      <c r="Z1092" s="76"/>
      <c r="AA1092" s="76"/>
      <c r="AB1092" s="73"/>
      <c r="AC1092" s="73"/>
      <c r="AD1092" s="80"/>
      <c r="AE1092" s="81"/>
      <c r="AF1092" s="73"/>
      <c r="AG1092" s="73"/>
      <c r="AH1092" s="73"/>
      <c r="AI1092" s="73"/>
      <c r="AJ1092" s="73"/>
      <c r="AK1092" s="73"/>
      <c r="AL1092" s="73"/>
      <c r="AM1092" s="73"/>
      <c r="AN1092" s="73"/>
      <c r="AO1092" s="73"/>
    </row>
    <row r="1093">
      <c r="A1093" s="73"/>
      <c r="B1093" s="73"/>
      <c r="C1093" s="73"/>
      <c r="D1093" s="73"/>
      <c r="E1093" s="73"/>
      <c r="F1093" s="73"/>
      <c r="G1093" s="73"/>
      <c r="H1093" s="73"/>
      <c r="I1093" s="73"/>
      <c r="J1093" s="73"/>
      <c r="K1093" s="73"/>
      <c r="L1093" s="73"/>
      <c r="M1093" s="73"/>
      <c r="N1093" s="73"/>
      <c r="O1093" s="73"/>
      <c r="P1093" s="73"/>
      <c r="Q1093" s="73"/>
      <c r="R1093" s="73"/>
      <c r="S1093" s="73"/>
      <c r="T1093" s="73"/>
      <c r="U1093" s="73"/>
      <c r="V1093" s="75"/>
      <c r="W1093" s="75"/>
      <c r="X1093" s="73"/>
      <c r="Y1093" s="76"/>
      <c r="Z1093" s="76"/>
      <c r="AA1093" s="76"/>
      <c r="AB1093" s="73"/>
      <c r="AC1093" s="73"/>
      <c r="AD1093" s="80"/>
      <c r="AE1093" s="81"/>
      <c r="AF1093" s="73"/>
      <c r="AG1093" s="73"/>
      <c r="AH1093" s="73"/>
      <c r="AI1093" s="73"/>
      <c r="AJ1093" s="73"/>
      <c r="AK1093" s="73"/>
      <c r="AL1093" s="73"/>
      <c r="AM1093" s="73"/>
      <c r="AN1093" s="73"/>
      <c r="AO1093" s="73"/>
    </row>
    <row r="1094">
      <c r="A1094" s="73"/>
      <c r="B1094" s="73"/>
      <c r="C1094" s="73"/>
      <c r="D1094" s="73"/>
      <c r="E1094" s="73"/>
      <c r="F1094" s="73"/>
      <c r="G1094" s="73"/>
      <c r="H1094" s="73"/>
      <c r="I1094" s="73"/>
      <c r="J1094" s="73"/>
      <c r="K1094" s="73"/>
      <c r="L1094" s="73"/>
      <c r="M1094" s="73"/>
      <c r="N1094" s="73"/>
      <c r="O1094" s="73"/>
      <c r="P1094" s="73"/>
      <c r="Q1094" s="73"/>
      <c r="R1094" s="73"/>
      <c r="S1094" s="73"/>
      <c r="T1094" s="73"/>
      <c r="U1094" s="73"/>
      <c r="V1094" s="75"/>
      <c r="W1094" s="75"/>
      <c r="X1094" s="73"/>
      <c r="Y1094" s="76"/>
      <c r="Z1094" s="76"/>
      <c r="AA1094" s="76"/>
      <c r="AB1094" s="73"/>
      <c r="AC1094" s="73"/>
      <c r="AD1094" s="80"/>
      <c r="AE1094" s="81"/>
      <c r="AF1094" s="73"/>
      <c r="AG1094" s="73"/>
      <c r="AH1094" s="73"/>
      <c r="AI1094" s="73"/>
      <c r="AJ1094" s="73"/>
      <c r="AK1094" s="73"/>
      <c r="AL1094" s="73"/>
      <c r="AM1094" s="73"/>
      <c r="AN1094" s="73"/>
      <c r="AO1094" s="73"/>
    </row>
    <row r="1095">
      <c r="A1095" s="73"/>
      <c r="B1095" s="73"/>
      <c r="C1095" s="73"/>
      <c r="D1095" s="73"/>
      <c r="E1095" s="73"/>
      <c r="F1095" s="73"/>
      <c r="G1095" s="73"/>
      <c r="H1095" s="73"/>
      <c r="I1095" s="73"/>
      <c r="J1095" s="73"/>
      <c r="K1095" s="73"/>
      <c r="L1095" s="73"/>
      <c r="M1095" s="73"/>
      <c r="N1095" s="73"/>
      <c r="O1095" s="73"/>
      <c r="P1095" s="73"/>
      <c r="Q1095" s="73"/>
      <c r="R1095" s="73"/>
      <c r="S1095" s="73"/>
      <c r="T1095" s="73"/>
      <c r="U1095" s="73"/>
      <c r="V1095" s="75"/>
      <c r="W1095" s="75"/>
      <c r="X1095" s="73"/>
      <c r="Y1095" s="76"/>
      <c r="Z1095" s="76"/>
      <c r="AA1095" s="76"/>
      <c r="AB1095" s="73"/>
      <c r="AC1095" s="73"/>
      <c r="AD1095" s="80"/>
      <c r="AE1095" s="81"/>
      <c r="AF1095" s="73"/>
      <c r="AG1095" s="73"/>
      <c r="AH1095" s="73"/>
      <c r="AI1095" s="73"/>
      <c r="AJ1095" s="73"/>
      <c r="AK1095" s="73"/>
      <c r="AL1095" s="73"/>
      <c r="AM1095" s="73"/>
      <c r="AN1095" s="73"/>
      <c r="AO1095" s="73"/>
    </row>
    <row r="1096">
      <c r="A1096" s="73"/>
      <c r="B1096" s="73"/>
      <c r="C1096" s="73"/>
      <c r="D1096" s="73"/>
      <c r="E1096" s="73"/>
      <c r="F1096" s="73"/>
      <c r="G1096" s="73"/>
      <c r="H1096" s="73"/>
      <c r="I1096" s="73"/>
      <c r="J1096" s="73"/>
      <c r="K1096" s="73"/>
      <c r="L1096" s="73"/>
      <c r="M1096" s="73"/>
      <c r="N1096" s="73"/>
      <c r="O1096" s="73"/>
      <c r="P1096" s="73"/>
      <c r="Q1096" s="73"/>
      <c r="R1096" s="73"/>
      <c r="S1096" s="73"/>
      <c r="T1096" s="73"/>
      <c r="U1096" s="73"/>
      <c r="V1096" s="75"/>
      <c r="W1096" s="75"/>
      <c r="X1096" s="73"/>
      <c r="Y1096" s="76"/>
      <c r="Z1096" s="76"/>
      <c r="AA1096" s="76"/>
      <c r="AB1096" s="73"/>
      <c r="AC1096" s="73"/>
      <c r="AD1096" s="80"/>
      <c r="AE1096" s="81"/>
      <c r="AF1096" s="73"/>
      <c r="AG1096" s="73"/>
      <c r="AH1096" s="73"/>
      <c r="AI1096" s="73"/>
      <c r="AJ1096" s="73"/>
      <c r="AK1096" s="73"/>
      <c r="AL1096" s="73"/>
      <c r="AM1096" s="73"/>
      <c r="AN1096" s="73"/>
      <c r="AO1096" s="73"/>
    </row>
    <row r="1097">
      <c r="A1097" s="73"/>
      <c r="B1097" s="73"/>
      <c r="C1097" s="73"/>
      <c r="D1097" s="73"/>
      <c r="E1097" s="73"/>
      <c r="F1097" s="73"/>
      <c r="G1097" s="73"/>
      <c r="H1097" s="73"/>
      <c r="I1097" s="73"/>
      <c r="J1097" s="73"/>
      <c r="K1097" s="73"/>
      <c r="L1097" s="73"/>
      <c r="M1097" s="73"/>
      <c r="N1097" s="73"/>
      <c r="O1097" s="73"/>
      <c r="P1097" s="73"/>
      <c r="Q1097" s="73"/>
      <c r="R1097" s="73"/>
      <c r="S1097" s="73"/>
      <c r="T1097" s="73"/>
      <c r="U1097" s="73"/>
      <c r="V1097" s="75"/>
      <c r="W1097" s="75"/>
      <c r="X1097" s="73"/>
      <c r="Y1097" s="76"/>
      <c r="Z1097" s="76"/>
      <c r="AA1097" s="76"/>
      <c r="AB1097" s="73"/>
      <c r="AC1097" s="73"/>
      <c r="AD1097" s="80"/>
      <c r="AE1097" s="81"/>
      <c r="AF1097" s="73"/>
      <c r="AG1097" s="73"/>
      <c r="AH1097" s="73"/>
      <c r="AI1097" s="73"/>
      <c r="AJ1097" s="73"/>
      <c r="AK1097" s="73"/>
      <c r="AL1097" s="73"/>
      <c r="AM1097" s="73"/>
      <c r="AN1097" s="73"/>
      <c r="AO1097" s="73"/>
    </row>
    <row r="1098">
      <c r="A1098" s="73"/>
      <c r="B1098" s="73"/>
      <c r="C1098" s="73"/>
      <c r="D1098" s="73"/>
      <c r="E1098" s="73"/>
      <c r="F1098" s="73"/>
      <c r="G1098" s="73"/>
      <c r="H1098" s="73"/>
      <c r="I1098" s="73"/>
      <c r="J1098" s="73"/>
      <c r="K1098" s="73"/>
      <c r="L1098" s="73"/>
      <c r="M1098" s="73"/>
      <c r="N1098" s="73"/>
      <c r="O1098" s="73"/>
      <c r="P1098" s="73"/>
      <c r="Q1098" s="73"/>
      <c r="R1098" s="73"/>
      <c r="S1098" s="73"/>
      <c r="T1098" s="73"/>
      <c r="U1098" s="73"/>
      <c r="V1098" s="75"/>
      <c r="W1098" s="75"/>
      <c r="X1098" s="73"/>
      <c r="Y1098" s="76"/>
      <c r="Z1098" s="76"/>
      <c r="AA1098" s="76"/>
      <c r="AB1098" s="73"/>
      <c r="AC1098" s="73"/>
      <c r="AD1098" s="80"/>
      <c r="AE1098" s="81"/>
      <c r="AF1098" s="73"/>
      <c r="AG1098" s="73"/>
      <c r="AH1098" s="73"/>
      <c r="AI1098" s="73"/>
      <c r="AJ1098" s="73"/>
      <c r="AK1098" s="73"/>
      <c r="AL1098" s="73"/>
      <c r="AM1098" s="73"/>
      <c r="AN1098" s="73"/>
      <c r="AO1098" s="73"/>
    </row>
    <row r="1099">
      <c r="A1099" s="73"/>
      <c r="B1099" s="73"/>
      <c r="C1099" s="73"/>
      <c r="D1099" s="73"/>
      <c r="E1099" s="73"/>
      <c r="F1099" s="73"/>
      <c r="G1099" s="73"/>
      <c r="H1099" s="73"/>
      <c r="I1099" s="73"/>
      <c r="J1099" s="73"/>
      <c r="K1099" s="73"/>
      <c r="L1099" s="73"/>
      <c r="M1099" s="73"/>
      <c r="N1099" s="73"/>
      <c r="O1099" s="73"/>
      <c r="P1099" s="73"/>
      <c r="Q1099" s="73"/>
      <c r="R1099" s="73"/>
      <c r="S1099" s="73"/>
      <c r="T1099" s="73"/>
      <c r="U1099" s="73"/>
      <c r="V1099" s="75"/>
      <c r="W1099" s="75"/>
      <c r="X1099" s="73"/>
      <c r="Y1099" s="76"/>
      <c r="Z1099" s="76"/>
      <c r="AA1099" s="76"/>
      <c r="AB1099" s="73"/>
      <c r="AC1099" s="73"/>
      <c r="AD1099" s="80"/>
      <c r="AE1099" s="81"/>
      <c r="AF1099" s="73"/>
      <c r="AG1099" s="73"/>
      <c r="AH1099" s="73"/>
      <c r="AI1099" s="73"/>
      <c r="AJ1099" s="73"/>
      <c r="AK1099" s="73"/>
      <c r="AL1099" s="73"/>
      <c r="AM1099" s="73"/>
      <c r="AN1099" s="73"/>
      <c r="AO1099" s="73"/>
    </row>
  </sheetData>
  <customSheetViews>
    <customSheetView guid="{938B7370-094E-40BE-8A97-1FD7E23866A6}" filter="1" showAutoFilter="1">
      <autoFilter ref="$A$2:$AO$241">
        <sortState ref="A2:AO241">
          <sortCondition ref="A2:A241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29"/>
    <col customWidth="1" min="13" max="14" width="9.14"/>
    <col customWidth="1" min="15" max="15" width="10.43"/>
    <col customWidth="1" min="16" max="16" width="16.0"/>
    <col customWidth="1" min="17" max="17" width="16.14"/>
    <col customWidth="1" min="18" max="18" width="17.43"/>
  </cols>
  <sheetData>
    <row r="1">
      <c r="G1" s="84" t="s">
        <v>51</v>
      </c>
      <c r="H1" s="84"/>
      <c r="I1" s="84" t="s">
        <v>4</v>
      </c>
      <c r="J1" s="84"/>
      <c r="K1" s="84"/>
      <c r="L1" s="84"/>
    </row>
    <row r="2">
      <c r="A2" s="85" t="s">
        <v>52</v>
      </c>
      <c r="B2" s="86" t="s">
        <v>31</v>
      </c>
      <c r="C2" s="86" t="s">
        <v>33</v>
      </c>
      <c r="D2" s="86" t="s">
        <v>32</v>
      </c>
      <c r="E2" s="87" t="s">
        <v>53</v>
      </c>
      <c r="F2" s="87" t="s">
        <v>54</v>
      </c>
      <c r="G2" s="84" t="s">
        <v>0</v>
      </c>
      <c r="H2" s="84" t="s">
        <v>3</v>
      </c>
      <c r="I2" s="84" t="s">
        <v>36</v>
      </c>
      <c r="J2" s="84" t="s">
        <v>37</v>
      </c>
      <c r="K2" s="84" t="s">
        <v>38</v>
      </c>
      <c r="L2" s="84" t="s">
        <v>55</v>
      </c>
      <c r="M2" s="85" t="s">
        <v>56</v>
      </c>
      <c r="N2" s="85" t="s">
        <v>57</v>
      </c>
      <c r="O2" s="85" t="s">
        <v>58</v>
      </c>
      <c r="P2" s="85" t="s">
        <v>59</v>
      </c>
      <c r="Q2" s="85" t="s">
        <v>60</v>
      </c>
      <c r="R2" s="85" t="s">
        <v>61</v>
      </c>
      <c r="S2" s="85" t="s">
        <v>62</v>
      </c>
    </row>
    <row r="3">
      <c r="A3" s="84">
        <v>1.0</v>
      </c>
      <c r="B3" s="84">
        <f>VLOOKUP($A3,'Pallette assortment'!$A$3:$H$240,6,0)</f>
        <v>56</v>
      </c>
      <c r="C3" s="84">
        <f>VLOOKUP($A3,'Pallette assortment'!$A$3:$H$240,8,0)</f>
        <v>91</v>
      </c>
      <c r="D3" s="84">
        <f>VLOOKUP($A3,'Pallette assortment'!$A$3:$H$240,7,0)</f>
        <v>56</v>
      </c>
      <c r="E3" s="84">
        <f>VLOOKUP(A3,'Prior decoupling'!$A$3:$AF$240,32,0)</f>
        <v>41</v>
      </c>
      <c r="F3" s="88">
        <f t="shared" ref="F3:F70" si="1">L3</f>
        <v>4570.6014</v>
      </c>
      <c r="G3" s="84">
        <v>1.0</v>
      </c>
      <c r="H3" s="84" t="s">
        <v>35</v>
      </c>
      <c r="I3" s="84">
        <v>4570.6014</v>
      </c>
      <c r="J3" s="84"/>
      <c r="K3" s="84"/>
      <c r="L3" s="84">
        <v>4570.6014</v>
      </c>
      <c r="M3" s="84">
        <f>ROUNDUP(I3/VLOOKUP($G$3,'Pallette assortment'!$A$3:$M$240,13,0))</f>
        <v>44</v>
      </c>
      <c r="N3" s="84">
        <f>ROUNDUP(J3/VLOOKUP($G$3,'Pallette assortment'!$A$3:$M$240,13,0))</f>
        <v>0</v>
      </c>
      <c r="O3" s="84">
        <f>ROUNDUP(K3/VLOOKUP($G$3,'Pallette assortment'!$A$3:$M$240,13,0))</f>
        <v>0</v>
      </c>
      <c r="P3" s="89">
        <f t="shared" ref="P3:P45" si="2">M3*$I$145</f>
        <v>7755.264</v>
      </c>
      <c r="Q3" s="89">
        <f t="shared" ref="Q3:Q45" si="3">N3*$I$147</f>
        <v>0</v>
      </c>
      <c r="R3" s="89">
        <f t="shared" ref="R3:R45" si="4">O3*$I$146</f>
        <v>0</v>
      </c>
      <c r="S3" s="89">
        <f t="shared" ref="S3:S70" si="5">SUM(P3:R3)</f>
        <v>7755.264</v>
      </c>
    </row>
    <row r="4">
      <c r="A4" s="84">
        <v>2.0</v>
      </c>
      <c r="B4" s="84">
        <f>VLOOKUP($A4,'Pallette assortment'!$A$3:$H$240,6,0)</f>
        <v>56</v>
      </c>
      <c r="C4" s="84">
        <f>VLOOKUP($A4,'Pallette assortment'!$A$3:$H$240,8,0)</f>
        <v>91</v>
      </c>
      <c r="D4" s="84">
        <f>VLOOKUP($A4,'Pallette assortment'!$A$3:$H$240,7,0)</f>
        <v>56</v>
      </c>
      <c r="E4" s="84">
        <f>VLOOKUP(A4,'Prior decoupling'!$A$3:$AF$240,32,0)</f>
        <v>41</v>
      </c>
      <c r="F4" s="88">
        <f t="shared" si="1"/>
        <v>12544.3447</v>
      </c>
      <c r="G4" s="84">
        <v>2.0</v>
      </c>
      <c r="H4" s="84" t="s">
        <v>35</v>
      </c>
      <c r="I4" s="84">
        <v>12544.3447</v>
      </c>
      <c r="J4" s="84"/>
      <c r="K4" s="84"/>
      <c r="L4" s="84">
        <v>12544.3447</v>
      </c>
      <c r="M4" s="84">
        <f>ROUNDUP(I4/VLOOKUP($G$3,'Pallette assortment'!$A$3:$M$240,13,0))</f>
        <v>121</v>
      </c>
      <c r="N4" s="84">
        <f>ROUNDUP(J4/VLOOKUP($G$3,'Pallette assortment'!$A$3:$M$240,13,0))</f>
        <v>0</v>
      </c>
      <c r="O4" s="84">
        <f>ROUNDUP(K4/VLOOKUP($G$3,'Pallette assortment'!$A$3:$M$240,13,0))</f>
        <v>0</v>
      </c>
      <c r="P4" s="89">
        <f t="shared" si="2"/>
        <v>21326.976</v>
      </c>
      <c r="Q4" s="89">
        <f t="shared" si="3"/>
        <v>0</v>
      </c>
      <c r="R4" s="89">
        <f t="shared" si="4"/>
        <v>0</v>
      </c>
      <c r="S4" s="89">
        <f t="shared" si="5"/>
        <v>21326.976</v>
      </c>
    </row>
    <row r="5">
      <c r="A5" s="84">
        <v>3.0</v>
      </c>
      <c r="B5" s="84">
        <f>VLOOKUP($A5,'Pallette assortment'!$A$3:$H$240,6,0)</f>
        <v>56</v>
      </c>
      <c r="C5" s="84">
        <f>VLOOKUP($A5,'Pallette assortment'!$A$3:$H$240,8,0)</f>
        <v>91</v>
      </c>
      <c r="D5" s="84">
        <f>VLOOKUP($A5,'Pallette assortment'!$A$3:$H$240,7,0)</f>
        <v>56</v>
      </c>
      <c r="E5" s="84">
        <f>VLOOKUP(A5,'Prior decoupling'!$A$3:$AF$240,32,0)</f>
        <v>41</v>
      </c>
      <c r="F5" s="88">
        <f t="shared" si="1"/>
        <v>5980.5137</v>
      </c>
      <c r="G5" s="84">
        <v>3.0</v>
      </c>
      <c r="H5" s="84" t="s">
        <v>35</v>
      </c>
      <c r="I5" s="84">
        <v>5980.5136999999995</v>
      </c>
      <c r="J5" s="84"/>
      <c r="K5" s="84"/>
      <c r="L5" s="84">
        <v>5980.5136999999995</v>
      </c>
      <c r="M5" s="84">
        <f>ROUNDUP(I5/VLOOKUP($G$3,'Pallette assortment'!$A$3:$M$240,13,0))</f>
        <v>58</v>
      </c>
      <c r="N5" s="84">
        <f>ROUNDUP(J5/VLOOKUP($G$3,'Pallette assortment'!$A$3:$M$240,13,0))</f>
        <v>0</v>
      </c>
      <c r="O5" s="84">
        <f>ROUNDUP(K5/VLOOKUP($G$3,'Pallette assortment'!$A$3:$M$240,13,0))</f>
        <v>0</v>
      </c>
      <c r="P5" s="89">
        <f t="shared" si="2"/>
        <v>10222.848</v>
      </c>
      <c r="Q5" s="89">
        <f t="shared" si="3"/>
        <v>0</v>
      </c>
      <c r="R5" s="89">
        <f t="shared" si="4"/>
        <v>0</v>
      </c>
      <c r="S5" s="89">
        <f t="shared" si="5"/>
        <v>10222.848</v>
      </c>
    </row>
    <row r="6" hidden="1">
      <c r="A6" s="84">
        <v>4.0</v>
      </c>
      <c r="B6" s="84">
        <f>VLOOKUP($A6,'Pallette assortment'!$A$3:$H$240,6,0)</f>
        <v>56</v>
      </c>
      <c r="C6" s="84">
        <f>VLOOKUP($A6,'Pallette assortment'!$A$3:$H$240,8,0)</f>
        <v>91</v>
      </c>
      <c r="D6" s="84">
        <f>VLOOKUP($A6,'Pallette assortment'!$A$3:$H$240,7,0)</f>
        <v>56</v>
      </c>
      <c r="E6" s="84">
        <f>VLOOKUP(A6,'Prior decoupling'!$A$3:$AF$240,32,0)</f>
        <v>41</v>
      </c>
      <c r="F6" s="88">
        <f t="shared" si="1"/>
        <v>12097.6783</v>
      </c>
      <c r="G6" s="84">
        <v>4.0</v>
      </c>
      <c r="H6" s="84" t="s">
        <v>35</v>
      </c>
      <c r="I6" s="84"/>
      <c r="J6" s="84">
        <v>12097.6783</v>
      </c>
      <c r="K6" s="84"/>
      <c r="L6" s="84">
        <v>12097.6783</v>
      </c>
      <c r="M6" s="84">
        <f>ROUNDUP(I6/VLOOKUP($G$3,'Pallette assortment'!$A$3:$M$240,13,0))</f>
        <v>0</v>
      </c>
      <c r="N6" s="84">
        <f>ROUNDUP(J6/VLOOKUP($G$3,'Pallette assortment'!$A$3:$M$240,13,0))</f>
        <v>117</v>
      </c>
      <c r="O6" s="84">
        <f>ROUNDUP(K6/VLOOKUP($G$3,'Pallette assortment'!$A$3:$M$240,13,0))</f>
        <v>0</v>
      </c>
      <c r="P6" s="89">
        <f t="shared" si="2"/>
        <v>0</v>
      </c>
      <c r="Q6" s="89">
        <f t="shared" si="3"/>
        <v>30932.928</v>
      </c>
      <c r="R6" s="89">
        <f t="shared" si="4"/>
        <v>0</v>
      </c>
      <c r="S6" s="89">
        <f t="shared" si="5"/>
        <v>30932.928</v>
      </c>
    </row>
    <row r="7" hidden="1">
      <c r="A7" s="84">
        <v>5.0</v>
      </c>
      <c r="B7" s="84">
        <f>VLOOKUP($A7,'Pallette assortment'!$A$3:$H$240,6,0)</f>
        <v>56</v>
      </c>
      <c r="C7" s="84">
        <f>VLOOKUP($A7,'Pallette assortment'!$A$3:$H$240,8,0)</f>
        <v>91</v>
      </c>
      <c r="D7" s="84">
        <f>VLOOKUP($A7,'Pallette assortment'!$A$3:$H$240,7,0)</f>
        <v>56</v>
      </c>
      <c r="E7" s="84">
        <f>VLOOKUP(A7,'Prior decoupling'!$A$3:$AF$240,32,0)</f>
        <v>41</v>
      </c>
      <c r="F7" s="88">
        <f t="shared" si="1"/>
        <v>3687.4612</v>
      </c>
      <c r="G7" s="84">
        <v>5.0</v>
      </c>
      <c r="H7" s="84" t="s">
        <v>35</v>
      </c>
      <c r="I7" s="84"/>
      <c r="J7" s="84">
        <v>887.7844999999999</v>
      </c>
      <c r="K7" s="84">
        <v>2799.6766999999995</v>
      </c>
      <c r="L7" s="84">
        <v>3687.4611999999993</v>
      </c>
      <c r="M7" s="84">
        <f>ROUNDUP(I7/VLOOKUP($G$3,'Pallette assortment'!$A$3:$M$240,13,0))</f>
        <v>0</v>
      </c>
      <c r="N7" s="84">
        <f>ROUNDUP(J7/VLOOKUP($G$3,'Pallette assortment'!$A$3:$M$240,13,0))</f>
        <v>9</v>
      </c>
      <c r="O7" s="84">
        <f>ROUNDUP(K7/VLOOKUP($G$3,'Pallette assortment'!$A$3:$M$240,13,0))</f>
        <v>27</v>
      </c>
      <c r="P7" s="89">
        <f t="shared" si="2"/>
        <v>0</v>
      </c>
      <c r="Q7" s="89">
        <f t="shared" si="3"/>
        <v>2379.456</v>
      </c>
      <c r="R7" s="89">
        <f t="shared" si="4"/>
        <v>9517.824</v>
      </c>
      <c r="S7" s="89">
        <f t="shared" si="5"/>
        <v>11897.28</v>
      </c>
    </row>
    <row r="8" hidden="1">
      <c r="A8" s="84">
        <v>6.0</v>
      </c>
      <c r="B8" s="84">
        <f>VLOOKUP($A8,'Pallette assortment'!$A$3:$H$240,6,0)</f>
        <v>56</v>
      </c>
      <c r="C8" s="84">
        <f>VLOOKUP($A8,'Pallette assortment'!$A$3:$H$240,8,0)</f>
        <v>91</v>
      </c>
      <c r="D8" s="84">
        <f>VLOOKUP($A8,'Pallette assortment'!$A$3:$H$240,7,0)</f>
        <v>56</v>
      </c>
      <c r="E8" s="84">
        <f>VLOOKUP(A8,'Prior decoupling'!$A$3:$AF$240,32,0)</f>
        <v>41</v>
      </c>
      <c r="F8" s="88">
        <f t="shared" si="1"/>
        <v>3295.5546</v>
      </c>
      <c r="G8" s="84">
        <v>6.0</v>
      </c>
      <c r="H8" s="84" t="s">
        <v>35</v>
      </c>
      <c r="I8" s="84"/>
      <c r="J8" s="84"/>
      <c r="K8" s="84">
        <v>3295.5545999999995</v>
      </c>
      <c r="L8" s="84">
        <v>3295.5545999999995</v>
      </c>
      <c r="M8" s="84">
        <f>ROUNDUP(I8/VLOOKUP($G$3,'Pallette assortment'!$A$3:$M$240,13,0))</f>
        <v>0</v>
      </c>
      <c r="N8" s="84">
        <f>ROUNDUP(J8/VLOOKUP($G$3,'Pallette assortment'!$A$3:$M$240,13,0))</f>
        <v>0</v>
      </c>
      <c r="O8" s="84">
        <f>ROUNDUP(K8/VLOOKUP($G$3,'Pallette assortment'!$A$3:$M$240,13,0))</f>
        <v>32</v>
      </c>
      <c r="P8" s="89">
        <f t="shared" si="2"/>
        <v>0</v>
      </c>
      <c r="Q8" s="89">
        <f t="shared" si="3"/>
        <v>0</v>
      </c>
      <c r="R8" s="89">
        <f t="shared" si="4"/>
        <v>11280.384</v>
      </c>
      <c r="S8" s="89">
        <f t="shared" si="5"/>
        <v>11280.384</v>
      </c>
    </row>
    <row r="9" hidden="1">
      <c r="A9" s="84">
        <v>7.0</v>
      </c>
      <c r="B9" s="84">
        <f>VLOOKUP($A9,'Pallette assortment'!$A$3:$H$240,6,0)</f>
        <v>56</v>
      </c>
      <c r="C9" s="84">
        <f>VLOOKUP($A9,'Pallette assortment'!$A$3:$H$240,8,0)</f>
        <v>91</v>
      </c>
      <c r="D9" s="84">
        <f>VLOOKUP($A9,'Pallette assortment'!$A$3:$H$240,7,0)</f>
        <v>56</v>
      </c>
      <c r="E9" s="84">
        <f>VLOOKUP(A9,'Prior decoupling'!$A$3:$AF$240,32,0)</f>
        <v>41</v>
      </c>
      <c r="F9" s="88">
        <f t="shared" si="1"/>
        <v>526.015</v>
      </c>
      <c r="G9" s="84">
        <v>7.0</v>
      </c>
      <c r="H9" s="84" t="s">
        <v>35</v>
      </c>
      <c r="I9" s="84"/>
      <c r="J9" s="84">
        <v>526.015</v>
      </c>
      <c r="K9" s="84"/>
      <c r="L9" s="84">
        <v>526.015</v>
      </c>
      <c r="M9" s="84">
        <f>ROUNDUP(I9/VLOOKUP($G$3,'Pallette assortment'!$A$3:$M$240,13,0))</f>
        <v>0</v>
      </c>
      <c r="N9" s="84">
        <f>ROUNDUP(J9/VLOOKUP($G$3,'Pallette assortment'!$A$3:$M$240,13,0))</f>
        <v>6</v>
      </c>
      <c r="O9" s="84">
        <f>ROUNDUP(K9/VLOOKUP($G$3,'Pallette assortment'!$A$3:$M$240,13,0))</f>
        <v>0</v>
      </c>
      <c r="P9" s="89">
        <f t="shared" si="2"/>
        <v>0</v>
      </c>
      <c r="Q9" s="89">
        <f t="shared" si="3"/>
        <v>1586.304</v>
      </c>
      <c r="R9" s="89">
        <f t="shared" si="4"/>
        <v>0</v>
      </c>
      <c r="S9" s="89">
        <f t="shared" si="5"/>
        <v>1586.304</v>
      </c>
    </row>
    <row r="10">
      <c r="A10" s="84">
        <v>8.0</v>
      </c>
      <c r="B10" s="84">
        <f>VLOOKUP($A10,'Pallette assortment'!$A$3:$H$240,6,0)</f>
        <v>64</v>
      </c>
      <c r="C10" s="84">
        <f>VLOOKUP($A10,'Pallette assortment'!$A$3:$H$240,8,0)</f>
        <v>89</v>
      </c>
      <c r="D10" s="84">
        <f>VLOOKUP($A10,'Pallette assortment'!$A$3:$H$240,7,0)</f>
        <v>60</v>
      </c>
      <c r="E10" s="84">
        <f>VLOOKUP(A10,'Prior decoupling'!$A$3:$AF$240,32,0)</f>
        <v>40</v>
      </c>
      <c r="F10" s="88">
        <f t="shared" si="1"/>
        <v>4360.2858</v>
      </c>
      <c r="G10" s="84">
        <v>8.0</v>
      </c>
      <c r="H10" s="84" t="s">
        <v>35</v>
      </c>
      <c r="I10" s="84">
        <v>4360.2858</v>
      </c>
      <c r="J10" s="84"/>
      <c r="K10" s="84"/>
      <c r="L10" s="84">
        <v>4360.2858</v>
      </c>
      <c r="M10" s="84">
        <f>ROUNDUP(I10/VLOOKUP($G$3,'Pallette assortment'!$A$3:$M$240,13,0))</f>
        <v>42</v>
      </c>
      <c r="N10" s="84">
        <f>ROUNDUP(J10/VLOOKUP($G$3,'Pallette assortment'!$A$3:$M$240,13,0))</f>
        <v>0</v>
      </c>
      <c r="O10" s="84">
        <f>ROUNDUP(K10/VLOOKUP($G$3,'Pallette assortment'!$A$3:$M$240,13,0))</f>
        <v>0</v>
      </c>
      <c r="P10" s="89">
        <f t="shared" si="2"/>
        <v>7402.752</v>
      </c>
      <c r="Q10" s="89">
        <f t="shared" si="3"/>
        <v>0</v>
      </c>
      <c r="R10" s="89">
        <f t="shared" si="4"/>
        <v>0</v>
      </c>
      <c r="S10" s="89">
        <f t="shared" si="5"/>
        <v>7402.752</v>
      </c>
    </row>
    <row r="11">
      <c r="A11" s="84">
        <v>9.0</v>
      </c>
      <c r="B11" s="84">
        <f>VLOOKUP($A11,'Pallette assortment'!$A$3:$H$240,6,0)</f>
        <v>64</v>
      </c>
      <c r="C11" s="84">
        <f>VLOOKUP($A11,'Pallette assortment'!$A$3:$H$240,8,0)</f>
        <v>89</v>
      </c>
      <c r="D11" s="84">
        <f>VLOOKUP($A11,'Pallette assortment'!$A$3:$H$240,7,0)</f>
        <v>60</v>
      </c>
      <c r="E11" s="84">
        <f>VLOOKUP(A11,'Prior decoupling'!$A$3:$AF$240,32,0)</f>
        <v>37</v>
      </c>
      <c r="F11" s="88">
        <f t="shared" si="1"/>
        <v>5406.1912</v>
      </c>
      <c r="G11" s="84">
        <v>9.0</v>
      </c>
      <c r="H11" s="84" t="s">
        <v>35</v>
      </c>
      <c r="I11" s="84">
        <v>5406.191199999999</v>
      </c>
      <c r="J11" s="84"/>
      <c r="K11" s="84"/>
      <c r="L11" s="84">
        <v>5406.191199999999</v>
      </c>
      <c r="M11" s="84">
        <f>ROUNDUP(I11/VLOOKUP($G$3,'Pallette assortment'!$A$3:$M$240,13,0))</f>
        <v>52</v>
      </c>
      <c r="N11" s="84">
        <f>ROUNDUP(J11/VLOOKUP($G$3,'Pallette assortment'!$A$3:$M$240,13,0))</f>
        <v>0</v>
      </c>
      <c r="O11" s="84">
        <f>ROUNDUP(K11/VLOOKUP($G$3,'Pallette assortment'!$A$3:$M$240,13,0))</f>
        <v>0</v>
      </c>
      <c r="P11" s="89">
        <f t="shared" si="2"/>
        <v>9165.312</v>
      </c>
      <c r="Q11" s="89">
        <f t="shared" si="3"/>
        <v>0</v>
      </c>
      <c r="R11" s="89">
        <f t="shared" si="4"/>
        <v>0</v>
      </c>
      <c r="S11" s="89">
        <f t="shared" si="5"/>
        <v>9165.312</v>
      </c>
    </row>
    <row r="12">
      <c r="A12" s="84">
        <v>10.0</v>
      </c>
      <c r="B12" s="84">
        <f>VLOOKUP($A12,'Pallette assortment'!$A$3:$H$240,6,0)</f>
        <v>64</v>
      </c>
      <c r="C12" s="84">
        <f>VLOOKUP($A12,'Pallette assortment'!$A$3:$H$240,8,0)</f>
        <v>89</v>
      </c>
      <c r="D12" s="84">
        <f>VLOOKUP($A12,'Pallette assortment'!$A$3:$H$240,7,0)</f>
        <v>60</v>
      </c>
      <c r="E12" s="84">
        <f>VLOOKUP(A12,'Prior decoupling'!$A$3:$AF$240,32,0)</f>
        <v>39</v>
      </c>
      <c r="F12" s="88">
        <f t="shared" si="1"/>
        <v>4051.05</v>
      </c>
      <c r="G12" s="84">
        <v>10.0</v>
      </c>
      <c r="H12" s="84" t="s">
        <v>35</v>
      </c>
      <c r="I12" s="84">
        <v>4051.0499999999997</v>
      </c>
      <c r="J12" s="84"/>
      <c r="K12" s="84"/>
      <c r="L12" s="84">
        <v>4051.0499999999997</v>
      </c>
      <c r="M12" s="84">
        <f>ROUNDUP(I12/VLOOKUP($G$3,'Pallette assortment'!$A$3:$M$240,13,0))</f>
        <v>39</v>
      </c>
      <c r="N12" s="84">
        <f>ROUNDUP(J12/VLOOKUP($G$3,'Pallette assortment'!$A$3:$M$240,13,0))</f>
        <v>0</v>
      </c>
      <c r="O12" s="84">
        <f>ROUNDUP(K12/VLOOKUP($G$3,'Pallette assortment'!$A$3:$M$240,13,0))</f>
        <v>0</v>
      </c>
      <c r="P12" s="89">
        <f t="shared" si="2"/>
        <v>6873.984</v>
      </c>
      <c r="Q12" s="89">
        <f t="shared" si="3"/>
        <v>0</v>
      </c>
      <c r="R12" s="89">
        <f t="shared" si="4"/>
        <v>0</v>
      </c>
      <c r="S12" s="89">
        <f t="shared" si="5"/>
        <v>6873.984</v>
      </c>
    </row>
    <row r="13" hidden="1">
      <c r="A13" s="84">
        <v>11.0</v>
      </c>
      <c r="B13" s="84">
        <f>VLOOKUP($A13,'Pallette assortment'!$A$3:$H$240,6,0)</f>
        <v>64</v>
      </c>
      <c r="C13" s="84">
        <f>VLOOKUP($A13,'Pallette assortment'!$A$3:$H$240,8,0)</f>
        <v>89</v>
      </c>
      <c r="D13" s="84">
        <f>VLOOKUP($A13,'Pallette assortment'!$A$3:$H$240,7,0)</f>
        <v>60</v>
      </c>
      <c r="E13" s="84">
        <f>VLOOKUP(A13,'Prior decoupling'!$A$3:$AF$240,32,0)</f>
        <v>37</v>
      </c>
      <c r="F13" s="88">
        <f t="shared" si="1"/>
        <v>10313.9281</v>
      </c>
      <c r="G13" s="84">
        <v>11.0</v>
      </c>
      <c r="H13" s="84" t="s">
        <v>35</v>
      </c>
      <c r="I13" s="84"/>
      <c r="J13" s="84">
        <v>10313.928100000001</v>
      </c>
      <c r="K13" s="84"/>
      <c r="L13" s="84">
        <v>10313.928100000001</v>
      </c>
      <c r="M13" s="84">
        <f>ROUNDUP(I13/VLOOKUP($G$3,'Pallette assortment'!$A$3:$M$240,13,0))</f>
        <v>0</v>
      </c>
      <c r="N13" s="84">
        <f>ROUNDUP(J13/VLOOKUP($G$3,'Pallette assortment'!$A$3:$M$240,13,0))</f>
        <v>100</v>
      </c>
      <c r="O13" s="84">
        <f>ROUNDUP(K13/VLOOKUP($G$3,'Pallette assortment'!$A$3:$M$240,13,0))</f>
        <v>0</v>
      </c>
      <c r="P13" s="89">
        <f t="shared" si="2"/>
        <v>0</v>
      </c>
      <c r="Q13" s="89">
        <f t="shared" si="3"/>
        <v>26438.4</v>
      </c>
      <c r="R13" s="89">
        <f t="shared" si="4"/>
        <v>0</v>
      </c>
      <c r="S13" s="89">
        <f t="shared" si="5"/>
        <v>26438.4</v>
      </c>
    </row>
    <row r="14" hidden="1">
      <c r="A14" s="84">
        <v>12.0</v>
      </c>
      <c r="B14" s="84">
        <f>VLOOKUP($A14,'Pallette assortment'!$A$3:$H$240,6,0)</f>
        <v>64</v>
      </c>
      <c r="C14" s="84">
        <f>VLOOKUP($A14,'Pallette assortment'!$A$3:$H$240,8,0)</f>
        <v>89</v>
      </c>
      <c r="D14" s="84">
        <f>VLOOKUP($A14,'Pallette assortment'!$A$3:$H$240,7,0)</f>
        <v>60</v>
      </c>
      <c r="E14" s="84">
        <f>VLOOKUP(A14,'Prior decoupling'!$A$3:$AF$240,32,0)</f>
        <v>39</v>
      </c>
      <c r="F14" s="88">
        <f t="shared" si="1"/>
        <v>692.1928</v>
      </c>
      <c r="G14" s="84">
        <v>12.0</v>
      </c>
      <c r="H14" s="84" t="s">
        <v>35</v>
      </c>
      <c r="I14" s="84"/>
      <c r="J14" s="84">
        <v>692.1927999999999</v>
      </c>
      <c r="K14" s="84"/>
      <c r="L14" s="84">
        <v>692.1927999999999</v>
      </c>
      <c r="M14" s="84">
        <f>ROUNDUP(I14/VLOOKUP($G$3,'Pallette assortment'!$A$3:$M$240,13,0))</f>
        <v>0</v>
      </c>
      <c r="N14" s="84">
        <f>ROUNDUP(J14/VLOOKUP($G$3,'Pallette assortment'!$A$3:$M$240,13,0))</f>
        <v>7</v>
      </c>
      <c r="O14" s="84">
        <f>ROUNDUP(K14/VLOOKUP($G$3,'Pallette assortment'!$A$3:$M$240,13,0))</f>
        <v>0</v>
      </c>
      <c r="P14" s="89">
        <f t="shared" si="2"/>
        <v>0</v>
      </c>
      <c r="Q14" s="89">
        <f t="shared" si="3"/>
        <v>1850.688</v>
      </c>
      <c r="R14" s="89">
        <f t="shared" si="4"/>
        <v>0</v>
      </c>
      <c r="S14" s="89">
        <f t="shared" si="5"/>
        <v>1850.688</v>
      </c>
    </row>
    <row r="15" hidden="1">
      <c r="A15" s="84">
        <v>13.0</v>
      </c>
      <c r="B15" s="84">
        <f>VLOOKUP($A15,'Pallette assortment'!$A$3:$H$240,6,0)</f>
        <v>64</v>
      </c>
      <c r="C15" s="84">
        <f>VLOOKUP($A15,'Pallette assortment'!$A$3:$H$240,8,0)</f>
        <v>89</v>
      </c>
      <c r="D15" s="84">
        <f>VLOOKUP($A15,'Pallette assortment'!$A$3:$H$240,7,0)</f>
        <v>60</v>
      </c>
      <c r="E15" s="84">
        <f>VLOOKUP(A15,'Prior decoupling'!$A$3:$AF$240,32,0)</f>
        <v>37</v>
      </c>
      <c r="F15" s="88">
        <f t="shared" si="1"/>
        <v>1519.3528</v>
      </c>
      <c r="G15" s="84">
        <v>13.0</v>
      </c>
      <c r="H15" s="84" t="s">
        <v>35</v>
      </c>
      <c r="I15" s="84"/>
      <c r="J15" s="84">
        <v>1519.3528</v>
      </c>
      <c r="K15" s="84"/>
      <c r="L15" s="84">
        <v>1519.3528</v>
      </c>
      <c r="M15" s="84">
        <f>ROUNDUP(I15/VLOOKUP($G$3,'Pallette assortment'!$A$3:$M$240,13,0))</f>
        <v>0</v>
      </c>
      <c r="N15" s="84">
        <f>ROUNDUP(J15/VLOOKUP($G$3,'Pallette assortment'!$A$3:$M$240,13,0))</f>
        <v>15</v>
      </c>
      <c r="O15" s="84">
        <f>ROUNDUP(K15/VLOOKUP($G$3,'Pallette assortment'!$A$3:$M$240,13,0))</f>
        <v>0</v>
      </c>
      <c r="P15" s="89">
        <f t="shared" si="2"/>
        <v>0</v>
      </c>
      <c r="Q15" s="89">
        <f t="shared" si="3"/>
        <v>3965.76</v>
      </c>
      <c r="R15" s="89">
        <f t="shared" si="4"/>
        <v>0</v>
      </c>
      <c r="S15" s="89">
        <f t="shared" si="5"/>
        <v>3965.76</v>
      </c>
    </row>
    <row r="16" hidden="1">
      <c r="A16" s="84">
        <v>14.0</v>
      </c>
      <c r="B16" s="84">
        <f>VLOOKUP($A16,'Pallette assortment'!$A$3:$H$240,6,0)</f>
        <v>64</v>
      </c>
      <c r="C16" s="84">
        <f>VLOOKUP($A16,'Pallette assortment'!$A$3:$H$240,8,0)</f>
        <v>89</v>
      </c>
      <c r="D16" s="84">
        <f>VLOOKUP($A16,'Pallette assortment'!$A$3:$H$240,7,0)</f>
        <v>60</v>
      </c>
      <c r="E16" s="84">
        <f>VLOOKUP(A16,'Prior decoupling'!$A$3:$AF$240,32,0)</f>
        <v>39</v>
      </c>
      <c r="F16" s="88">
        <f t="shared" si="1"/>
        <v>8805.3103</v>
      </c>
      <c r="G16" s="84">
        <v>14.0</v>
      </c>
      <c r="H16" s="84" t="s">
        <v>35</v>
      </c>
      <c r="I16" s="84"/>
      <c r="J16" s="84">
        <v>8805.3103</v>
      </c>
      <c r="K16" s="84"/>
      <c r="L16" s="84">
        <v>8805.3103</v>
      </c>
      <c r="M16" s="84">
        <f>ROUNDUP(I16/VLOOKUP($G$3,'Pallette assortment'!$A$3:$M$240,13,0))</f>
        <v>0</v>
      </c>
      <c r="N16" s="84">
        <f>ROUNDUP(J16/VLOOKUP($G$3,'Pallette assortment'!$A$3:$M$240,13,0))</f>
        <v>85</v>
      </c>
      <c r="O16" s="84">
        <f>ROUNDUP(K16/VLOOKUP($G$3,'Pallette assortment'!$A$3:$M$240,13,0))</f>
        <v>0</v>
      </c>
      <c r="P16" s="89">
        <f t="shared" si="2"/>
        <v>0</v>
      </c>
      <c r="Q16" s="89">
        <f t="shared" si="3"/>
        <v>22472.64</v>
      </c>
      <c r="R16" s="89">
        <f t="shared" si="4"/>
        <v>0</v>
      </c>
      <c r="S16" s="89">
        <f t="shared" si="5"/>
        <v>22472.64</v>
      </c>
    </row>
    <row r="17" hidden="1">
      <c r="A17" s="84">
        <v>15.0</v>
      </c>
      <c r="B17" s="84">
        <f>VLOOKUP($A17,'Pallette assortment'!$A$3:$H$240,6,0)</f>
        <v>64</v>
      </c>
      <c r="C17" s="84">
        <f>VLOOKUP($A17,'Pallette assortment'!$A$3:$H$240,8,0)</f>
        <v>89</v>
      </c>
      <c r="D17" s="84">
        <f>VLOOKUP($A17,'Pallette assortment'!$A$3:$H$240,7,0)</f>
        <v>60</v>
      </c>
      <c r="E17" s="84">
        <f>VLOOKUP(A17,'Prior decoupling'!$A$3:$AF$240,32,0)</f>
        <v>40</v>
      </c>
      <c r="F17" s="88">
        <f t="shared" si="1"/>
        <v>2962.3176</v>
      </c>
      <c r="G17" s="84">
        <v>15.0</v>
      </c>
      <c r="H17" s="84" t="s">
        <v>35</v>
      </c>
      <c r="I17" s="84"/>
      <c r="J17" s="84"/>
      <c r="K17" s="84">
        <v>2962.3176</v>
      </c>
      <c r="L17" s="84">
        <v>2962.3176</v>
      </c>
      <c r="M17" s="84">
        <f>ROUNDUP(I17/VLOOKUP($G$3,'Pallette assortment'!$A$3:$M$240,13,0))</f>
        <v>0</v>
      </c>
      <c r="N17" s="84">
        <f>ROUNDUP(J17/VLOOKUP($G$3,'Pallette assortment'!$A$3:$M$240,13,0))</f>
        <v>0</v>
      </c>
      <c r="O17" s="84">
        <f>ROUNDUP(K17/VLOOKUP($G$3,'Pallette assortment'!$A$3:$M$240,13,0))</f>
        <v>29</v>
      </c>
      <c r="P17" s="89">
        <f t="shared" si="2"/>
        <v>0</v>
      </c>
      <c r="Q17" s="89">
        <f t="shared" si="3"/>
        <v>0</v>
      </c>
      <c r="R17" s="89">
        <f t="shared" si="4"/>
        <v>10222.848</v>
      </c>
      <c r="S17" s="89">
        <f t="shared" si="5"/>
        <v>10222.848</v>
      </c>
    </row>
    <row r="18" hidden="1">
      <c r="A18" s="84">
        <v>16.0</v>
      </c>
      <c r="B18" s="84">
        <f>VLOOKUP($A18,'Pallette assortment'!$A$3:$H$240,6,0)</f>
        <v>64</v>
      </c>
      <c r="C18" s="84">
        <f>VLOOKUP($A18,'Pallette assortment'!$A$3:$H$240,8,0)</f>
        <v>89</v>
      </c>
      <c r="D18" s="84">
        <f>VLOOKUP($A18,'Pallette assortment'!$A$3:$H$240,7,0)</f>
        <v>60</v>
      </c>
      <c r="E18" s="84">
        <f>VLOOKUP(A18,'Prior decoupling'!$A$3:$AF$240,32,0)</f>
        <v>37</v>
      </c>
      <c r="F18" s="88">
        <f t="shared" si="1"/>
        <v>2469.9088</v>
      </c>
      <c r="G18" s="84">
        <v>16.0</v>
      </c>
      <c r="H18" s="84" t="s">
        <v>35</v>
      </c>
      <c r="I18" s="84"/>
      <c r="J18" s="84"/>
      <c r="K18" s="84">
        <v>2469.9087999999997</v>
      </c>
      <c r="L18" s="84">
        <v>2469.9087999999997</v>
      </c>
      <c r="M18" s="84">
        <f>ROUNDUP(I18/VLOOKUP($G$3,'Pallette assortment'!$A$3:$M$240,13,0))</f>
        <v>0</v>
      </c>
      <c r="N18" s="84">
        <f>ROUNDUP(J18/VLOOKUP($G$3,'Pallette assortment'!$A$3:$M$240,13,0))</f>
        <v>0</v>
      </c>
      <c r="O18" s="84">
        <f>ROUNDUP(K18/VLOOKUP($G$3,'Pallette assortment'!$A$3:$M$240,13,0))</f>
        <v>24</v>
      </c>
      <c r="P18" s="89">
        <f t="shared" si="2"/>
        <v>0</v>
      </c>
      <c r="Q18" s="89">
        <f t="shared" si="3"/>
        <v>0</v>
      </c>
      <c r="R18" s="89">
        <f t="shared" si="4"/>
        <v>8460.288</v>
      </c>
      <c r="S18" s="89">
        <f t="shared" si="5"/>
        <v>8460.288</v>
      </c>
    </row>
    <row r="19" hidden="1">
      <c r="A19" s="84">
        <v>17.0</v>
      </c>
      <c r="B19" s="84">
        <f>VLOOKUP($A19,'Pallette assortment'!$A$3:$H$240,6,0)</f>
        <v>64</v>
      </c>
      <c r="C19" s="84">
        <f>VLOOKUP($A19,'Pallette assortment'!$A$3:$H$240,8,0)</f>
        <v>89</v>
      </c>
      <c r="D19" s="84">
        <f>VLOOKUP($A19,'Pallette assortment'!$A$3:$H$240,7,0)</f>
        <v>60</v>
      </c>
      <c r="E19" s="84">
        <f>VLOOKUP(A19,'Prior decoupling'!$A$3:$AF$240,32,0)</f>
        <v>39</v>
      </c>
      <c r="F19" s="88">
        <f t="shared" si="1"/>
        <v>5981.1239</v>
      </c>
      <c r="G19" s="84">
        <v>17.0</v>
      </c>
      <c r="H19" s="84" t="s">
        <v>35</v>
      </c>
      <c r="I19" s="84"/>
      <c r="J19" s="84"/>
      <c r="K19" s="84">
        <v>5981.123899999999</v>
      </c>
      <c r="L19" s="84">
        <v>5981.123899999999</v>
      </c>
      <c r="M19" s="84">
        <f>ROUNDUP(I19/VLOOKUP($G$3,'Pallette assortment'!$A$3:$M$240,13,0))</f>
        <v>0</v>
      </c>
      <c r="N19" s="84">
        <f>ROUNDUP(J19/VLOOKUP($G$3,'Pallette assortment'!$A$3:$M$240,13,0))</f>
        <v>0</v>
      </c>
      <c r="O19" s="84">
        <f>ROUNDUP(K19/VLOOKUP($G$3,'Pallette assortment'!$A$3:$M$240,13,0))</f>
        <v>58</v>
      </c>
      <c r="P19" s="89">
        <f t="shared" si="2"/>
        <v>0</v>
      </c>
      <c r="Q19" s="89">
        <f t="shared" si="3"/>
        <v>0</v>
      </c>
      <c r="R19" s="89">
        <f t="shared" si="4"/>
        <v>20445.696</v>
      </c>
      <c r="S19" s="89">
        <f t="shared" si="5"/>
        <v>20445.696</v>
      </c>
    </row>
    <row r="20" hidden="1">
      <c r="A20" s="84">
        <v>18.0</v>
      </c>
      <c r="B20" s="84">
        <f>VLOOKUP($A20,'Pallette assortment'!$A$3:$H$240,6,0)</f>
        <v>64</v>
      </c>
      <c r="C20" s="84">
        <f>VLOOKUP($A20,'Pallette assortment'!$A$3:$H$240,8,0)</f>
        <v>89</v>
      </c>
      <c r="D20" s="84">
        <f>VLOOKUP($A20,'Pallette assortment'!$A$3:$H$240,7,0)</f>
        <v>60</v>
      </c>
      <c r="E20" s="84">
        <f>VLOOKUP(A20,'Prior decoupling'!$A$3:$AF$240,32,0)</f>
        <v>37</v>
      </c>
      <c r="F20" s="88">
        <f t="shared" si="1"/>
        <v>30075.402</v>
      </c>
      <c r="G20" s="84">
        <v>18.0</v>
      </c>
      <c r="H20" s="84" t="s">
        <v>35</v>
      </c>
      <c r="I20" s="84"/>
      <c r="J20" s="84"/>
      <c r="K20" s="84">
        <v>30075.402</v>
      </c>
      <c r="L20" s="84">
        <v>30075.402</v>
      </c>
      <c r="M20" s="84">
        <f>ROUNDUP(I20/VLOOKUP($G$3,'Pallette assortment'!$A$3:$M$240,13,0))</f>
        <v>0</v>
      </c>
      <c r="N20" s="84">
        <f>ROUNDUP(J20/VLOOKUP($G$3,'Pallette assortment'!$A$3:$M$240,13,0))</f>
        <v>0</v>
      </c>
      <c r="O20" s="84">
        <f>ROUNDUP(K20/VLOOKUP($G$3,'Pallette assortment'!$A$3:$M$240,13,0))</f>
        <v>290</v>
      </c>
      <c r="P20" s="89">
        <f t="shared" si="2"/>
        <v>0</v>
      </c>
      <c r="Q20" s="89">
        <f t="shared" si="3"/>
        <v>0</v>
      </c>
      <c r="R20" s="89">
        <f t="shared" si="4"/>
        <v>102228.48</v>
      </c>
      <c r="S20" s="89">
        <f t="shared" si="5"/>
        <v>102228.48</v>
      </c>
    </row>
    <row r="21">
      <c r="A21" s="84">
        <v>19.0</v>
      </c>
      <c r="B21" s="84">
        <f>VLOOKUP($A21,'Pallette assortment'!$A$3:$H$240,6,0)</f>
        <v>64</v>
      </c>
      <c r="C21" s="84">
        <f>VLOOKUP($A21,'Pallette assortment'!$A$3:$H$240,8,0)</f>
        <v>89</v>
      </c>
      <c r="D21" s="84">
        <f>VLOOKUP($A21,'Pallette assortment'!$A$3:$H$240,7,0)</f>
        <v>60</v>
      </c>
      <c r="E21" s="84">
        <f>VLOOKUP(A21,'Prior decoupling'!$A$3:$AF$240,32,0)</f>
        <v>37</v>
      </c>
      <c r="F21" s="88">
        <f t="shared" si="1"/>
        <v>2562.5236</v>
      </c>
      <c r="G21" s="84">
        <v>19.0</v>
      </c>
      <c r="H21" s="84" t="s">
        <v>35</v>
      </c>
      <c r="I21" s="84">
        <v>2562.5235999999995</v>
      </c>
      <c r="J21" s="84"/>
      <c r="K21" s="84"/>
      <c r="L21" s="84">
        <v>2562.5235999999995</v>
      </c>
      <c r="M21" s="84">
        <f>ROUNDUP(I21/VLOOKUP($G$3,'Pallette assortment'!$A$3:$M$240,13,0))</f>
        <v>25</v>
      </c>
      <c r="N21" s="84">
        <f>ROUNDUP(J21/VLOOKUP($G$3,'Pallette assortment'!$A$3:$M$240,13,0))</f>
        <v>0</v>
      </c>
      <c r="O21" s="84">
        <f>ROUNDUP(K21/VLOOKUP($G$3,'Pallette assortment'!$A$3:$M$240,13,0))</f>
        <v>0</v>
      </c>
      <c r="P21" s="89">
        <f t="shared" si="2"/>
        <v>4406.4</v>
      </c>
      <c r="Q21" s="89">
        <f t="shared" si="3"/>
        <v>0</v>
      </c>
      <c r="R21" s="89">
        <f t="shared" si="4"/>
        <v>0</v>
      </c>
      <c r="S21" s="89">
        <f t="shared" si="5"/>
        <v>4406.4</v>
      </c>
    </row>
    <row r="22">
      <c r="A22" s="84">
        <v>20.0</v>
      </c>
      <c r="B22" s="84">
        <f>VLOOKUP($A22,'Pallette assortment'!$A$3:$H$240,6,0)</f>
        <v>66</v>
      </c>
      <c r="C22" s="84">
        <f>VLOOKUP($A22,'Pallette assortment'!$A$3:$H$240,8,0)</f>
        <v>95</v>
      </c>
      <c r="D22" s="84">
        <f>VLOOKUP($A22,'Pallette assortment'!$A$3:$H$240,7,0)</f>
        <v>58</v>
      </c>
      <c r="E22" s="84">
        <f>VLOOKUP(A22,'Prior decoupling'!$A$3:$AF$240,32,0)</f>
        <v>52</v>
      </c>
      <c r="F22" s="88">
        <f t="shared" si="1"/>
        <v>3422.1033</v>
      </c>
      <c r="G22" s="84">
        <v>20.0</v>
      </c>
      <c r="H22" s="84" t="s">
        <v>35</v>
      </c>
      <c r="I22" s="84">
        <v>3422.1032999999998</v>
      </c>
      <c r="J22" s="84"/>
      <c r="K22" s="84"/>
      <c r="L22" s="84">
        <v>3422.1032999999998</v>
      </c>
      <c r="M22" s="84">
        <f>ROUNDUP(I22/VLOOKUP($G$3,'Pallette assortment'!$A$3:$M$240,13,0))</f>
        <v>33</v>
      </c>
      <c r="N22" s="84">
        <f>ROUNDUP(J22/VLOOKUP($G$3,'Pallette assortment'!$A$3:$M$240,13,0))</f>
        <v>0</v>
      </c>
      <c r="O22" s="84">
        <f>ROUNDUP(K22/VLOOKUP($G$3,'Pallette assortment'!$A$3:$M$240,13,0))</f>
        <v>0</v>
      </c>
      <c r="P22" s="89">
        <f t="shared" si="2"/>
        <v>5816.448</v>
      </c>
      <c r="Q22" s="89">
        <f t="shared" si="3"/>
        <v>0</v>
      </c>
      <c r="R22" s="89">
        <f t="shared" si="4"/>
        <v>0</v>
      </c>
      <c r="S22" s="89">
        <f t="shared" si="5"/>
        <v>5816.448</v>
      </c>
    </row>
    <row r="23">
      <c r="A23" s="84">
        <v>21.0</v>
      </c>
      <c r="B23" s="84">
        <f>VLOOKUP($A23,'Pallette assortment'!$A$3:$H$240,6,0)</f>
        <v>66</v>
      </c>
      <c r="C23" s="84">
        <f>VLOOKUP($A23,'Pallette assortment'!$A$3:$H$240,8,0)</f>
        <v>95</v>
      </c>
      <c r="D23" s="84">
        <f>VLOOKUP($A23,'Pallette assortment'!$A$3:$H$240,7,0)</f>
        <v>58</v>
      </c>
      <c r="E23" s="84">
        <f>VLOOKUP(A23,'Prior decoupling'!$A$3:$AF$240,32,0)</f>
        <v>55</v>
      </c>
      <c r="F23" s="88">
        <f t="shared" si="1"/>
        <v>1273.51</v>
      </c>
      <c r="G23" s="84">
        <v>21.0</v>
      </c>
      <c r="H23" s="84" t="s">
        <v>35</v>
      </c>
      <c r="I23" s="84">
        <v>1273.5099999999998</v>
      </c>
      <c r="J23" s="84"/>
      <c r="K23" s="84"/>
      <c r="L23" s="84">
        <v>1273.5099999999998</v>
      </c>
      <c r="M23" s="84">
        <f>ROUNDUP(I23/VLOOKUP($G$3,'Pallette assortment'!$A$3:$M$240,13,0))</f>
        <v>13</v>
      </c>
      <c r="N23" s="84">
        <f>ROUNDUP(J23/VLOOKUP($G$3,'Pallette assortment'!$A$3:$M$240,13,0))</f>
        <v>0</v>
      </c>
      <c r="O23" s="84">
        <f>ROUNDUP(K23/VLOOKUP($G$3,'Pallette assortment'!$A$3:$M$240,13,0))</f>
        <v>0</v>
      </c>
      <c r="P23" s="89">
        <f t="shared" si="2"/>
        <v>2291.328</v>
      </c>
      <c r="Q23" s="89">
        <f t="shared" si="3"/>
        <v>0</v>
      </c>
      <c r="R23" s="89">
        <f t="shared" si="4"/>
        <v>0</v>
      </c>
      <c r="S23" s="89">
        <f t="shared" si="5"/>
        <v>2291.328</v>
      </c>
    </row>
    <row r="24">
      <c r="A24" s="84">
        <v>22.0</v>
      </c>
      <c r="B24" s="84">
        <f>VLOOKUP($A24,'Pallette assortment'!$A$3:$H$240,6,0)</f>
        <v>66</v>
      </c>
      <c r="C24" s="84">
        <f>VLOOKUP($A24,'Pallette assortment'!$A$3:$H$240,8,0)</f>
        <v>95</v>
      </c>
      <c r="D24" s="84">
        <f>VLOOKUP($A24,'Pallette assortment'!$A$3:$H$240,7,0)</f>
        <v>58</v>
      </c>
      <c r="E24" s="84">
        <f>VLOOKUP(A24,'Prior decoupling'!$A$3:$AF$240,32,0)</f>
        <v>43</v>
      </c>
      <c r="F24" s="88">
        <f t="shared" si="1"/>
        <v>7329.0218</v>
      </c>
      <c r="G24" s="84">
        <v>22.0</v>
      </c>
      <c r="H24" s="84" t="s">
        <v>35</v>
      </c>
      <c r="I24" s="84">
        <v>7329.021799999999</v>
      </c>
      <c r="J24" s="84"/>
      <c r="K24" s="84"/>
      <c r="L24" s="84">
        <v>7329.021799999999</v>
      </c>
      <c r="M24" s="84">
        <f>ROUNDUP(I24/VLOOKUP($G$3,'Pallette assortment'!$A$3:$M$240,13,0))</f>
        <v>71</v>
      </c>
      <c r="N24" s="84">
        <f>ROUNDUP(J24/VLOOKUP($G$3,'Pallette assortment'!$A$3:$M$240,13,0))</f>
        <v>0</v>
      </c>
      <c r="O24" s="84">
        <f>ROUNDUP(K24/VLOOKUP($G$3,'Pallette assortment'!$A$3:$M$240,13,0))</f>
        <v>0</v>
      </c>
      <c r="P24" s="89">
        <f t="shared" si="2"/>
        <v>12514.176</v>
      </c>
      <c r="Q24" s="89">
        <f t="shared" si="3"/>
        <v>0</v>
      </c>
      <c r="R24" s="89">
        <f t="shared" si="4"/>
        <v>0</v>
      </c>
      <c r="S24" s="89">
        <f t="shared" si="5"/>
        <v>12514.176</v>
      </c>
    </row>
    <row r="25">
      <c r="A25" s="84">
        <v>23.0</v>
      </c>
      <c r="B25" s="84">
        <f>VLOOKUP($A25,'Pallette assortment'!$A$3:$H$240,6,0)</f>
        <v>66</v>
      </c>
      <c r="C25" s="84">
        <f>VLOOKUP($A25,'Pallette assortment'!$A$3:$H$240,8,0)</f>
        <v>95</v>
      </c>
      <c r="D25" s="84">
        <f>VLOOKUP($A25,'Pallette assortment'!$A$3:$H$240,7,0)</f>
        <v>58</v>
      </c>
      <c r="E25" s="84">
        <f>VLOOKUP(A25,'Prior decoupling'!$A$3:$AF$240,32,0)</f>
        <v>55</v>
      </c>
      <c r="F25" s="88">
        <f t="shared" si="1"/>
        <v>848.6375333</v>
      </c>
      <c r="G25" s="84">
        <v>23.0</v>
      </c>
      <c r="H25" s="84" t="s">
        <v>35</v>
      </c>
      <c r="I25" s="84">
        <v>848.6375333333332</v>
      </c>
      <c r="J25" s="84"/>
      <c r="K25" s="84"/>
      <c r="L25" s="84">
        <v>848.6375333333332</v>
      </c>
      <c r="M25" s="84">
        <f>ROUNDUP(I25/VLOOKUP($G$3,'Pallette assortment'!$A$3:$M$240,13,0))</f>
        <v>9</v>
      </c>
      <c r="N25" s="84">
        <f>ROUNDUP(J25/VLOOKUP($G$3,'Pallette assortment'!$A$3:$M$240,13,0))</f>
        <v>0</v>
      </c>
      <c r="O25" s="84">
        <f>ROUNDUP(K25/VLOOKUP($G$3,'Pallette assortment'!$A$3:$M$240,13,0))</f>
        <v>0</v>
      </c>
      <c r="P25" s="89">
        <f t="shared" si="2"/>
        <v>1586.304</v>
      </c>
      <c r="Q25" s="89">
        <f t="shared" si="3"/>
        <v>0</v>
      </c>
      <c r="R25" s="89">
        <f t="shared" si="4"/>
        <v>0</v>
      </c>
      <c r="S25" s="89">
        <f t="shared" si="5"/>
        <v>1586.304</v>
      </c>
    </row>
    <row r="26" hidden="1">
      <c r="A26" s="84">
        <v>24.0</v>
      </c>
      <c r="B26" s="84">
        <f>VLOOKUP($A26,'Pallette assortment'!$A$3:$H$240,6,0)</f>
        <v>66</v>
      </c>
      <c r="C26" s="84">
        <f>VLOOKUP($A26,'Pallette assortment'!$A$3:$H$240,8,0)</f>
        <v>95</v>
      </c>
      <c r="D26" s="84">
        <f>VLOOKUP($A26,'Pallette assortment'!$A$3:$H$240,7,0)</f>
        <v>58</v>
      </c>
      <c r="E26" s="84">
        <f>VLOOKUP(A26,'Prior decoupling'!$A$3:$AF$240,32,0)</f>
        <v>55</v>
      </c>
      <c r="F26" s="88">
        <f t="shared" si="1"/>
        <v>1273.51</v>
      </c>
      <c r="G26" s="84">
        <v>24.0</v>
      </c>
      <c r="H26" s="84" t="s">
        <v>35</v>
      </c>
      <c r="I26" s="84"/>
      <c r="J26" s="84">
        <v>1273.5099999999998</v>
      </c>
      <c r="K26" s="84"/>
      <c r="L26" s="84">
        <v>1273.5099999999998</v>
      </c>
      <c r="M26" s="84">
        <f>ROUNDUP(I26/VLOOKUP($G$3,'Pallette assortment'!$A$3:$M$240,13,0))</f>
        <v>0</v>
      </c>
      <c r="N26" s="84">
        <f>ROUNDUP(J26/VLOOKUP($G$3,'Pallette assortment'!$A$3:$M$240,13,0))</f>
        <v>13</v>
      </c>
      <c r="O26" s="84">
        <f>ROUNDUP(K26/VLOOKUP($G$3,'Pallette assortment'!$A$3:$M$240,13,0))</f>
        <v>0</v>
      </c>
      <c r="P26" s="89">
        <f t="shared" si="2"/>
        <v>0</v>
      </c>
      <c r="Q26" s="89">
        <f t="shared" si="3"/>
        <v>3436.992</v>
      </c>
      <c r="R26" s="89">
        <f t="shared" si="4"/>
        <v>0</v>
      </c>
      <c r="S26" s="89">
        <f t="shared" si="5"/>
        <v>3436.992</v>
      </c>
    </row>
    <row r="27" hidden="1">
      <c r="A27" s="84">
        <v>25.0</v>
      </c>
      <c r="B27" s="84">
        <f>VLOOKUP($A27,'Pallette assortment'!$A$3:$H$240,6,0)</f>
        <v>66</v>
      </c>
      <c r="C27" s="84">
        <f>VLOOKUP($A27,'Pallette assortment'!$A$3:$H$240,8,0)</f>
        <v>95</v>
      </c>
      <c r="D27" s="84">
        <f>VLOOKUP($A27,'Pallette assortment'!$A$3:$H$240,7,0)</f>
        <v>58</v>
      </c>
      <c r="E27" s="84">
        <f>VLOOKUP(A27,'Prior decoupling'!$A$3:$AF$240,32,0)</f>
        <v>43</v>
      </c>
      <c r="F27" s="88">
        <f t="shared" si="1"/>
        <v>28789.75203</v>
      </c>
      <c r="G27" s="84">
        <v>25.0</v>
      </c>
      <c r="H27" s="84" t="s">
        <v>35</v>
      </c>
      <c r="I27" s="84"/>
      <c r="J27" s="84">
        <v>28789.75203333333</v>
      </c>
      <c r="K27" s="84"/>
      <c r="L27" s="84">
        <v>28789.75203333333</v>
      </c>
      <c r="M27" s="84">
        <f>ROUNDUP(I27/VLOOKUP($G$3,'Pallette assortment'!$A$3:$M$240,13,0))</f>
        <v>0</v>
      </c>
      <c r="N27" s="84">
        <f>ROUNDUP(J27/VLOOKUP($G$3,'Pallette assortment'!$A$3:$M$240,13,0))</f>
        <v>277</v>
      </c>
      <c r="O27" s="84">
        <f>ROUNDUP(K27/VLOOKUP($G$3,'Pallette assortment'!$A$3:$M$240,13,0))</f>
        <v>0</v>
      </c>
      <c r="P27" s="89">
        <f t="shared" si="2"/>
        <v>0</v>
      </c>
      <c r="Q27" s="89">
        <f t="shared" si="3"/>
        <v>73234.368</v>
      </c>
      <c r="R27" s="89">
        <f t="shared" si="4"/>
        <v>0</v>
      </c>
      <c r="S27" s="89">
        <f t="shared" si="5"/>
        <v>73234.368</v>
      </c>
    </row>
    <row r="28" hidden="1">
      <c r="A28" s="84">
        <v>26.0</v>
      </c>
      <c r="B28" s="84">
        <f>VLOOKUP($A28,'Pallette assortment'!$A$3:$H$240,6,0)</f>
        <v>66</v>
      </c>
      <c r="C28" s="84">
        <f>VLOOKUP($A28,'Pallette assortment'!$A$3:$H$240,8,0)</f>
        <v>95</v>
      </c>
      <c r="D28" s="84">
        <f>VLOOKUP($A28,'Pallette assortment'!$A$3:$H$240,7,0)</f>
        <v>58</v>
      </c>
      <c r="E28" s="84">
        <f>VLOOKUP(A28,'Prior decoupling'!$A$3:$AF$240,32,0)</f>
        <v>43</v>
      </c>
      <c r="F28" s="88">
        <f t="shared" si="1"/>
        <v>14731.7083</v>
      </c>
      <c r="G28" s="84">
        <v>26.0</v>
      </c>
      <c r="H28" s="84" t="s">
        <v>35</v>
      </c>
      <c r="I28" s="84"/>
      <c r="J28" s="84"/>
      <c r="K28" s="84">
        <v>14731.708299999998</v>
      </c>
      <c r="L28" s="84">
        <v>14731.708299999998</v>
      </c>
      <c r="M28" s="84">
        <f>ROUNDUP(I28/VLOOKUP($G$3,'Pallette assortment'!$A$3:$M$240,13,0))</f>
        <v>0</v>
      </c>
      <c r="N28" s="84">
        <f>ROUNDUP(J28/VLOOKUP($G$3,'Pallette assortment'!$A$3:$M$240,13,0))</f>
        <v>0</v>
      </c>
      <c r="O28" s="84">
        <f>ROUNDUP(K28/VLOOKUP($G$3,'Pallette assortment'!$A$3:$M$240,13,0))</f>
        <v>142</v>
      </c>
      <c r="P28" s="89">
        <f t="shared" si="2"/>
        <v>0</v>
      </c>
      <c r="Q28" s="89">
        <f t="shared" si="3"/>
        <v>0</v>
      </c>
      <c r="R28" s="89">
        <f t="shared" si="4"/>
        <v>50056.704</v>
      </c>
      <c r="S28" s="89">
        <f t="shared" si="5"/>
        <v>50056.704</v>
      </c>
    </row>
    <row r="29" hidden="1">
      <c r="A29" s="84">
        <v>27.0</v>
      </c>
      <c r="B29" s="84">
        <f>VLOOKUP($A29,'Pallette assortment'!$A$3:$H$240,6,0)</f>
        <v>66</v>
      </c>
      <c r="C29" s="84">
        <f>VLOOKUP($A29,'Pallette assortment'!$A$3:$H$240,8,0)</f>
        <v>95</v>
      </c>
      <c r="D29" s="84">
        <f>VLOOKUP($A29,'Pallette assortment'!$A$3:$H$240,7,0)</f>
        <v>58</v>
      </c>
      <c r="E29" s="84">
        <f>VLOOKUP(A29,'Prior decoupling'!$A$3:$AF$240,32,0)</f>
        <v>55</v>
      </c>
      <c r="F29" s="88">
        <f t="shared" si="1"/>
        <v>1273.51</v>
      </c>
      <c r="G29" s="84">
        <v>27.0</v>
      </c>
      <c r="H29" s="84" t="s">
        <v>35</v>
      </c>
      <c r="I29" s="84"/>
      <c r="J29" s="84"/>
      <c r="K29" s="84">
        <v>1273.5099999999998</v>
      </c>
      <c r="L29" s="84">
        <v>1273.5099999999998</v>
      </c>
      <c r="M29" s="84">
        <f>ROUNDUP(I29/VLOOKUP($G$3,'Pallette assortment'!$A$3:$M$240,13,0))</f>
        <v>0</v>
      </c>
      <c r="N29" s="84">
        <f>ROUNDUP(J29/VLOOKUP($G$3,'Pallette assortment'!$A$3:$M$240,13,0))</f>
        <v>0</v>
      </c>
      <c r="O29" s="84">
        <f>ROUNDUP(K29/VLOOKUP($G$3,'Pallette assortment'!$A$3:$M$240,13,0))</f>
        <v>13</v>
      </c>
      <c r="P29" s="89">
        <f t="shared" si="2"/>
        <v>0</v>
      </c>
      <c r="Q29" s="89">
        <f t="shared" si="3"/>
        <v>0</v>
      </c>
      <c r="R29" s="89">
        <f t="shared" si="4"/>
        <v>4582.656</v>
      </c>
      <c r="S29" s="89">
        <f t="shared" si="5"/>
        <v>4582.656</v>
      </c>
    </row>
    <row r="30" hidden="1">
      <c r="A30" s="84">
        <v>28.0</v>
      </c>
      <c r="B30" s="84">
        <f>VLOOKUP($A30,'Pallette assortment'!$A$3:$H$240,6,0)</f>
        <v>66</v>
      </c>
      <c r="C30" s="84">
        <f>VLOOKUP($A30,'Pallette assortment'!$A$3:$H$240,8,0)</f>
        <v>95</v>
      </c>
      <c r="D30" s="84">
        <f>VLOOKUP($A30,'Pallette assortment'!$A$3:$H$240,7,0)</f>
        <v>58</v>
      </c>
      <c r="E30" s="84">
        <f>VLOOKUP(A30,'Prior decoupling'!$A$3:$AF$240,32,0)</f>
        <v>46</v>
      </c>
      <c r="F30" s="88">
        <f t="shared" si="1"/>
        <v>2451.373033</v>
      </c>
      <c r="G30" s="84">
        <v>28.0</v>
      </c>
      <c r="H30" s="84" t="s">
        <v>35</v>
      </c>
      <c r="I30" s="84"/>
      <c r="J30" s="84"/>
      <c r="K30" s="84">
        <v>2451.373033333333</v>
      </c>
      <c r="L30" s="84">
        <v>2451.373033333333</v>
      </c>
      <c r="M30" s="84">
        <f>ROUNDUP(I30/VLOOKUP($G$3,'Pallette assortment'!$A$3:$M$240,13,0))</f>
        <v>0</v>
      </c>
      <c r="N30" s="84">
        <f>ROUNDUP(J30/VLOOKUP($G$3,'Pallette assortment'!$A$3:$M$240,13,0))</f>
        <v>0</v>
      </c>
      <c r="O30" s="84">
        <f>ROUNDUP(K30/VLOOKUP($G$3,'Pallette assortment'!$A$3:$M$240,13,0))</f>
        <v>24</v>
      </c>
      <c r="P30" s="89">
        <f t="shared" si="2"/>
        <v>0</v>
      </c>
      <c r="Q30" s="89">
        <f t="shared" si="3"/>
        <v>0</v>
      </c>
      <c r="R30" s="89">
        <f t="shared" si="4"/>
        <v>8460.288</v>
      </c>
      <c r="S30" s="89">
        <f t="shared" si="5"/>
        <v>8460.288</v>
      </c>
    </row>
    <row r="31">
      <c r="A31" s="84">
        <v>29.0</v>
      </c>
      <c r="B31" s="84">
        <f>VLOOKUP($A31,'Pallette assortment'!$A$3:$H$240,6,0)</f>
        <v>55</v>
      </c>
      <c r="C31" s="84">
        <f>VLOOKUP($A31,'Pallette assortment'!$A$3:$H$240,8,0)</f>
        <v>92</v>
      </c>
      <c r="D31" s="84">
        <f>VLOOKUP($A31,'Pallette assortment'!$A$3:$H$240,7,0)</f>
        <v>53</v>
      </c>
      <c r="E31" s="84">
        <f>VLOOKUP(A31,'Prior decoupling'!$A$3:$AF$240,32,0)</f>
        <v>37</v>
      </c>
      <c r="F31" s="88">
        <f t="shared" si="1"/>
        <v>18531.2655</v>
      </c>
      <c r="G31" s="84">
        <v>29.0</v>
      </c>
      <c r="H31" s="84" t="s">
        <v>35</v>
      </c>
      <c r="I31" s="84">
        <v>18531.265499999998</v>
      </c>
      <c r="J31" s="84"/>
      <c r="K31" s="84"/>
      <c r="L31" s="84">
        <v>18531.265499999998</v>
      </c>
      <c r="M31" s="84">
        <f>ROUNDUP(I31/VLOOKUP($G$3,'Pallette assortment'!$A$3:$M$240,13,0))</f>
        <v>179</v>
      </c>
      <c r="N31" s="84">
        <f>ROUNDUP(J31/VLOOKUP($G$3,'Pallette assortment'!$A$3:$M$240,13,0))</f>
        <v>0</v>
      </c>
      <c r="O31" s="84">
        <f>ROUNDUP(K31/VLOOKUP($G$3,'Pallette assortment'!$A$3:$M$240,13,0))</f>
        <v>0</v>
      </c>
      <c r="P31" s="89">
        <f t="shared" si="2"/>
        <v>31549.824</v>
      </c>
      <c r="Q31" s="89">
        <f t="shared" si="3"/>
        <v>0</v>
      </c>
      <c r="R31" s="89">
        <f t="shared" si="4"/>
        <v>0</v>
      </c>
      <c r="S31" s="89">
        <f t="shared" si="5"/>
        <v>31549.824</v>
      </c>
    </row>
    <row r="32">
      <c r="A32" s="84">
        <v>30.0</v>
      </c>
      <c r="B32" s="84">
        <f>VLOOKUP($A32,'Pallette assortment'!$A$3:$H$240,6,0)</f>
        <v>55</v>
      </c>
      <c r="C32" s="84">
        <f>VLOOKUP($A32,'Pallette assortment'!$A$3:$H$240,8,0)</f>
        <v>92</v>
      </c>
      <c r="D32" s="84">
        <f>VLOOKUP($A32,'Pallette assortment'!$A$3:$H$240,7,0)</f>
        <v>53</v>
      </c>
      <c r="E32" s="84">
        <f>VLOOKUP(A32,'Prior decoupling'!$A$3:$AF$240,32,0)</f>
        <v>37</v>
      </c>
      <c r="F32" s="88">
        <f t="shared" si="1"/>
        <v>4487.4334</v>
      </c>
      <c r="G32" s="84">
        <v>30.0</v>
      </c>
      <c r="H32" s="84" t="s">
        <v>35</v>
      </c>
      <c r="I32" s="84">
        <v>4487.433399999999</v>
      </c>
      <c r="J32" s="84"/>
      <c r="K32" s="84"/>
      <c r="L32" s="84">
        <v>4487.433399999999</v>
      </c>
      <c r="M32" s="84">
        <f>ROUNDUP(I32/VLOOKUP($G$3,'Pallette assortment'!$A$3:$M$240,13,0))</f>
        <v>44</v>
      </c>
      <c r="N32" s="84">
        <f>ROUNDUP(J32/VLOOKUP($G$3,'Pallette assortment'!$A$3:$M$240,13,0))</f>
        <v>0</v>
      </c>
      <c r="O32" s="84">
        <f>ROUNDUP(K32/VLOOKUP($G$3,'Pallette assortment'!$A$3:$M$240,13,0))</f>
        <v>0</v>
      </c>
      <c r="P32" s="89">
        <f t="shared" si="2"/>
        <v>7755.264</v>
      </c>
      <c r="Q32" s="89">
        <f t="shared" si="3"/>
        <v>0</v>
      </c>
      <c r="R32" s="89">
        <f t="shared" si="4"/>
        <v>0</v>
      </c>
      <c r="S32" s="89">
        <f t="shared" si="5"/>
        <v>7755.264</v>
      </c>
    </row>
    <row r="33">
      <c r="A33" s="84">
        <v>31.0</v>
      </c>
      <c r="B33" s="84">
        <f>VLOOKUP($A33,'Pallette assortment'!$A$3:$H$240,6,0)</f>
        <v>55</v>
      </c>
      <c r="C33" s="84">
        <f>VLOOKUP($A33,'Pallette assortment'!$A$3:$H$240,8,0)</f>
        <v>92</v>
      </c>
      <c r="D33" s="84">
        <f>VLOOKUP($A33,'Pallette assortment'!$A$3:$H$240,7,0)</f>
        <v>53</v>
      </c>
      <c r="E33" s="84">
        <f>VLOOKUP(A33,'Prior decoupling'!$A$3:$AF$240,32,0)</f>
        <v>40</v>
      </c>
      <c r="F33" s="88">
        <f t="shared" si="1"/>
        <v>10371.477</v>
      </c>
      <c r="G33" s="84">
        <v>31.0</v>
      </c>
      <c r="H33" s="84" t="s">
        <v>35</v>
      </c>
      <c r="I33" s="84">
        <v>10371.476999999999</v>
      </c>
      <c r="J33" s="84"/>
      <c r="K33" s="84"/>
      <c r="L33" s="84">
        <v>10371.476999999999</v>
      </c>
      <c r="M33" s="84">
        <f>ROUNDUP(I33/VLOOKUP($G$3,'Pallette assortment'!$A$3:$M$240,13,0))</f>
        <v>100</v>
      </c>
      <c r="N33" s="84">
        <f>ROUNDUP(J33/VLOOKUP($G$3,'Pallette assortment'!$A$3:$M$240,13,0))</f>
        <v>0</v>
      </c>
      <c r="O33" s="84">
        <f>ROUNDUP(K33/VLOOKUP($G$3,'Pallette assortment'!$A$3:$M$240,13,0))</f>
        <v>0</v>
      </c>
      <c r="P33" s="89">
        <f t="shared" si="2"/>
        <v>17625.6</v>
      </c>
      <c r="Q33" s="89">
        <f t="shared" si="3"/>
        <v>0</v>
      </c>
      <c r="R33" s="89">
        <f t="shared" si="4"/>
        <v>0</v>
      </c>
      <c r="S33" s="89">
        <f t="shared" si="5"/>
        <v>17625.6</v>
      </c>
    </row>
    <row r="34">
      <c r="A34" s="84">
        <v>32.0</v>
      </c>
      <c r="B34" s="84">
        <f>VLOOKUP($A34,'Pallette assortment'!$A$3:$H$240,6,0)</f>
        <v>55</v>
      </c>
      <c r="C34" s="84">
        <f>VLOOKUP($A34,'Pallette assortment'!$A$3:$H$240,8,0)</f>
        <v>92</v>
      </c>
      <c r="D34" s="84">
        <f>VLOOKUP($A34,'Pallette assortment'!$A$3:$H$240,7,0)</f>
        <v>53</v>
      </c>
      <c r="E34" s="84">
        <f>VLOOKUP(A34,'Prior decoupling'!$A$3:$AF$240,32,0)</f>
        <v>38</v>
      </c>
      <c r="F34" s="88">
        <f t="shared" si="1"/>
        <v>10709.10605</v>
      </c>
      <c r="G34" s="84">
        <v>32.0</v>
      </c>
      <c r="H34" s="84" t="s">
        <v>35</v>
      </c>
      <c r="I34" s="90">
        <v>10709.106049999999</v>
      </c>
      <c r="J34" s="84"/>
      <c r="K34" s="84"/>
      <c r="L34" s="90">
        <v>10709.106049999999</v>
      </c>
      <c r="M34" s="84">
        <f>ROUNDUP(I34/VLOOKUP($G$3,'Pallette assortment'!$A$3:$M$240,13,0))</f>
        <v>103</v>
      </c>
      <c r="N34" s="84">
        <f>ROUNDUP(J34/VLOOKUP($G$3,'Pallette assortment'!$A$3:$M$240,13,0))</f>
        <v>0</v>
      </c>
      <c r="O34" s="84">
        <f>ROUNDUP(K34/VLOOKUP($G$3,'Pallette assortment'!$A$3:$M$240,13,0))</f>
        <v>0</v>
      </c>
      <c r="P34" s="89">
        <f t="shared" si="2"/>
        <v>18154.368</v>
      </c>
      <c r="Q34" s="89">
        <f t="shared" si="3"/>
        <v>0</v>
      </c>
      <c r="R34" s="89">
        <f t="shared" si="4"/>
        <v>0</v>
      </c>
      <c r="S34" s="89">
        <f t="shared" si="5"/>
        <v>18154.368</v>
      </c>
    </row>
    <row r="35">
      <c r="A35" s="84">
        <v>33.0</v>
      </c>
      <c r="B35" s="84">
        <f>VLOOKUP($A35,'Pallette assortment'!$A$3:$H$240,6,0)</f>
        <v>55</v>
      </c>
      <c r="C35" s="84">
        <f>VLOOKUP($A35,'Pallette assortment'!$A$3:$H$240,8,0)</f>
        <v>92</v>
      </c>
      <c r="D35" s="84">
        <f>VLOOKUP($A35,'Pallette assortment'!$A$3:$H$240,7,0)</f>
        <v>53</v>
      </c>
      <c r="E35" s="84">
        <f>VLOOKUP(A35,'Prior decoupling'!$A$3:$AF$240,32,0)</f>
        <v>47</v>
      </c>
      <c r="F35" s="88">
        <f t="shared" si="1"/>
        <v>2091.140333</v>
      </c>
      <c r="G35" s="84">
        <v>33.0</v>
      </c>
      <c r="H35" s="84" t="s">
        <v>35</v>
      </c>
      <c r="I35" s="89">
        <v>2091.1403333333333</v>
      </c>
      <c r="J35" s="84"/>
      <c r="K35" s="84"/>
      <c r="L35" s="89">
        <v>2091.1403333333333</v>
      </c>
      <c r="M35" s="84">
        <f>ROUNDUP(I35/VLOOKUP($G$3,'Pallette assortment'!$A$3:$M$240,13,0))</f>
        <v>21</v>
      </c>
      <c r="N35" s="84">
        <f>ROUNDUP(J35/VLOOKUP($G$3,'Pallette assortment'!$A$3:$M$240,13,0))</f>
        <v>0</v>
      </c>
      <c r="O35" s="84">
        <f>ROUNDUP(K35/VLOOKUP($G$3,'Pallette assortment'!$A$3:$M$240,13,0))</f>
        <v>0</v>
      </c>
      <c r="P35" s="89">
        <f t="shared" si="2"/>
        <v>3701.376</v>
      </c>
      <c r="Q35" s="89">
        <f t="shared" si="3"/>
        <v>0</v>
      </c>
      <c r="R35" s="89">
        <f t="shared" si="4"/>
        <v>0</v>
      </c>
      <c r="S35" s="89">
        <f t="shared" si="5"/>
        <v>3701.376</v>
      </c>
    </row>
    <row r="36" hidden="1">
      <c r="A36" s="84">
        <v>34.0</v>
      </c>
      <c r="B36" s="84">
        <f>VLOOKUP($A36,'Pallette assortment'!$A$3:$H$240,6,0)</f>
        <v>55</v>
      </c>
      <c r="C36" s="84">
        <f>VLOOKUP($A36,'Pallette assortment'!$A$3:$H$240,8,0)</f>
        <v>92</v>
      </c>
      <c r="D36" s="84">
        <f>VLOOKUP($A36,'Pallette assortment'!$A$3:$H$240,7,0)</f>
        <v>53</v>
      </c>
      <c r="E36" s="84">
        <f>VLOOKUP(A36,'Prior decoupling'!$A$3:$AF$240,32,0)</f>
        <v>37</v>
      </c>
      <c r="F36" s="88">
        <f t="shared" si="1"/>
        <v>4270.27</v>
      </c>
      <c r="G36" s="84">
        <v>34.0</v>
      </c>
      <c r="H36" s="84" t="s">
        <v>35</v>
      </c>
      <c r="I36" s="84"/>
      <c r="J36" s="89">
        <v>4270.2699999999995</v>
      </c>
      <c r="K36" s="84"/>
      <c r="L36" s="89">
        <v>4270.2699999999995</v>
      </c>
      <c r="M36" s="84">
        <f>ROUNDUP(I36/VLOOKUP($G$3,'Pallette assortment'!$A$3:$M$240,13,0))</f>
        <v>0</v>
      </c>
      <c r="N36" s="84">
        <f>ROUNDUP(J36/VLOOKUP($G$3,'Pallette assortment'!$A$3:$M$240,13,0))</f>
        <v>42</v>
      </c>
      <c r="O36" s="84">
        <f>ROUNDUP(K36/VLOOKUP($G$3,'Pallette assortment'!$A$3:$M$240,13,0))</f>
        <v>0</v>
      </c>
      <c r="P36" s="89">
        <f t="shared" si="2"/>
        <v>0</v>
      </c>
      <c r="Q36" s="89">
        <f t="shared" si="3"/>
        <v>11104.128</v>
      </c>
      <c r="R36" s="89">
        <f t="shared" si="4"/>
        <v>0</v>
      </c>
      <c r="S36" s="89">
        <f t="shared" si="5"/>
        <v>11104.128</v>
      </c>
    </row>
    <row r="37" hidden="1">
      <c r="A37" s="84">
        <v>35.0</v>
      </c>
      <c r="B37" s="84">
        <f>VLOOKUP($A37,'Pallette assortment'!$A$3:$H$240,6,0)</f>
        <v>55</v>
      </c>
      <c r="C37" s="84">
        <f>VLOOKUP($A37,'Pallette assortment'!$A$3:$H$240,8,0)</f>
        <v>92</v>
      </c>
      <c r="D37" s="84">
        <f>VLOOKUP($A37,'Pallette assortment'!$A$3:$H$240,7,0)</f>
        <v>53</v>
      </c>
      <c r="E37" s="84">
        <f>VLOOKUP(A37,'Prior decoupling'!$A$3:$AF$240,32,0)</f>
        <v>37</v>
      </c>
      <c r="F37" s="88">
        <f t="shared" si="1"/>
        <v>1831.1424</v>
      </c>
      <c r="G37" s="84">
        <v>35.0</v>
      </c>
      <c r="H37" s="84" t="s">
        <v>35</v>
      </c>
      <c r="I37" s="84"/>
      <c r="J37" s="84">
        <v>1831.1423999999997</v>
      </c>
      <c r="K37" s="84"/>
      <c r="L37" s="84">
        <v>1831.1423999999997</v>
      </c>
      <c r="M37" s="84">
        <f>ROUNDUP(I37/VLOOKUP($G$3,'Pallette assortment'!$A$3:$M$240,13,0))</f>
        <v>0</v>
      </c>
      <c r="N37" s="84">
        <f>ROUNDUP(J37/VLOOKUP($G$3,'Pallette assortment'!$A$3:$M$240,13,0))</f>
        <v>18</v>
      </c>
      <c r="O37" s="84">
        <f>ROUNDUP(K37/VLOOKUP($G$3,'Pallette assortment'!$A$3:$M$240,13,0))</f>
        <v>0</v>
      </c>
      <c r="P37" s="89">
        <f t="shared" si="2"/>
        <v>0</v>
      </c>
      <c r="Q37" s="89">
        <f t="shared" si="3"/>
        <v>4758.912</v>
      </c>
      <c r="R37" s="89">
        <f t="shared" si="4"/>
        <v>0</v>
      </c>
      <c r="S37" s="89">
        <f t="shared" si="5"/>
        <v>4758.912</v>
      </c>
    </row>
    <row r="38" hidden="1">
      <c r="A38" s="84">
        <v>36.0</v>
      </c>
      <c r="B38" s="84">
        <f>VLOOKUP($A38,'Pallette assortment'!$A$3:$H$240,6,0)</f>
        <v>55</v>
      </c>
      <c r="C38" s="84">
        <f>VLOOKUP($A38,'Pallette assortment'!$A$3:$H$240,8,0)</f>
        <v>92</v>
      </c>
      <c r="D38" s="84">
        <f>VLOOKUP($A38,'Pallette assortment'!$A$3:$H$240,7,0)</f>
        <v>53</v>
      </c>
      <c r="E38" s="84">
        <f>VLOOKUP(A38,'Prior decoupling'!$A$3:$AF$240,32,0)</f>
        <v>40</v>
      </c>
      <c r="F38" s="88">
        <f t="shared" si="1"/>
        <v>10371.477</v>
      </c>
      <c r="G38" s="84">
        <v>36.0</v>
      </c>
      <c r="H38" s="84" t="s">
        <v>35</v>
      </c>
      <c r="I38" s="84"/>
      <c r="J38" s="84">
        <v>10371.476999999999</v>
      </c>
      <c r="K38" s="84"/>
      <c r="L38" s="84">
        <v>10371.476999999999</v>
      </c>
      <c r="M38" s="84">
        <f>ROUNDUP(I38/VLOOKUP($G$3,'Pallette assortment'!$A$3:$M$240,13,0))</f>
        <v>0</v>
      </c>
      <c r="N38" s="84">
        <f>ROUNDUP(J38/VLOOKUP($G$3,'Pallette assortment'!$A$3:$M$240,13,0))</f>
        <v>100</v>
      </c>
      <c r="O38" s="84">
        <f>ROUNDUP(K38/VLOOKUP($G$3,'Pallette assortment'!$A$3:$M$240,13,0))</f>
        <v>0</v>
      </c>
      <c r="P38" s="89">
        <f t="shared" si="2"/>
        <v>0</v>
      </c>
      <c r="Q38" s="89">
        <f t="shared" si="3"/>
        <v>26438.4</v>
      </c>
      <c r="R38" s="89">
        <f t="shared" si="4"/>
        <v>0</v>
      </c>
      <c r="S38" s="89">
        <f t="shared" si="5"/>
        <v>26438.4</v>
      </c>
    </row>
    <row r="39" hidden="1">
      <c r="A39" s="84">
        <v>37.0</v>
      </c>
      <c r="B39" s="84">
        <f>VLOOKUP($A39,'Pallette assortment'!$A$3:$H$240,6,0)</f>
        <v>55</v>
      </c>
      <c r="C39" s="84">
        <f>VLOOKUP($A39,'Pallette assortment'!$A$3:$H$240,8,0)</f>
        <v>92</v>
      </c>
      <c r="D39" s="84">
        <f>VLOOKUP($A39,'Pallette assortment'!$A$3:$H$240,7,0)</f>
        <v>53</v>
      </c>
      <c r="E39" s="84">
        <f>VLOOKUP(A39,'Prior decoupling'!$A$3:$AF$240,32,0)</f>
        <v>38</v>
      </c>
      <c r="F39" s="88">
        <f t="shared" si="1"/>
        <v>10709.10605</v>
      </c>
      <c r="G39" s="84">
        <v>37.0</v>
      </c>
      <c r="H39" s="84" t="s">
        <v>35</v>
      </c>
      <c r="I39" s="84"/>
      <c r="J39" s="84">
        <v>10709.106049999999</v>
      </c>
      <c r="K39" s="84"/>
      <c r="L39" s="84">
        <v>10709.106049999999</v>
      </c>
      <c r="M39" s="84">
        <f>ROUNDUP(I39/VLOOKUP($G$3,'Pallette assortment'!$A$3:$M$240,13,0))</f>
        <v>0</v>
      </c>
      <c r="N39" s="84">
        <f>ROUNDUP(J39/VLOOKUP($G$3,'Pallette assortment'!$A$3:$M$240,13,0))</f>
        <v>103</v>
      </c>
      <c r="O39" s="84">
        <f>ROUNDUP(K39/VLOOKUP($G$3,'Pallette assortment'!$A$3:$M$240,13,0))</f>
        <v>0</v>
      </c>
      <c r="P39" s="89">
        <f t="shared" si="2"/>
        <v>0</v>
      </c>
      <c r="Q39" s="89">
        <f t="shared" si="3"/>
        <v>27231.552</v>
      </c>
      <c r="R39" s="89">
        <f t="shared" si="4"/>
        <v>0</v>
      </c>
      <c r="S39" s="89">
        <f t="shared" si="5"/>
        <v>27231.552</v>
      </c>
    </row>
    <row r="40" hidden="1">
      <c r="A40" s="84">
        <v>38.0</v>
      </c>
      <c r="B40" s="84">
        <f>VLOOKUP($A40,'Pallette assortment'!$A$3:$H$240,6,0)</f>
        <v>55</v>
      </c>
      <c r="C40" s="84">
        <f>VLOOKUP($A40,'Pallette assortment'!$A$3:$H$240,8,0)</f>
        <v>92</v>
      </c>
      <c r="D40" s="84">
        <f>VLOOKUP($A40,'Pallette assortment'!$A$3:$H$240,7,0)</f>
        <v>53</v>
      </c>
      <c r="E40" s="84">
        <f>VLOOKUP(A40,'Prior decoupling'!$A$3:$AF$240,32,0)</f>
        <v>47</v>
      </c>
      <c r="F40" s="88">
        <f t="shared" si="1"/>
        <v>2091.140333</v>
      </c>
      <c r="G40" s="84">
        <v>38.0</v>
      </c>
      <c r="H40" s="84" t="s">
        <v>35</v>
      </c>
      <c r="I40" s="84"/>
      <c r="J40" s="84">
        <v>2091.1403333333333</v>
      </c>
      <c r="K40" s="84"/>
      <c r="L40" s="84">
        <v>2091.1403333333333</v>
      </c>
      <c r="M40" s="84">
        <f>ROUNDUP(I40/VLOOKUP($G$3,'Pallette assortment'!$A$3:$M$240,13,0))</f>
        <v>0</v>
      </c>
      <c r="N40" s="84">
        <f>ROUNDUP(J40/VLOOKUP($G$3,'Pallette assortment'!$A$3:$M$240,13,0))</f>
        <v>21</v>
      </c>
      <c r="O40" s="84">
        <f>ROUNDUP(K40/VLOOKUP($G$3,'Pallette assortment'!$A$3:$M$240,13,0))</f>
        <v>0</v>
      </c>
      <c r="P40" s="89">
        <f t="shared" si="2"/>
        <v>0</v>
      </c>
      <c r="Q40" s="89">
        <f t="shared" si="3"/>
        <v>5552.064</v>
      </c>
      <c r="R40" s="89">
        <f t="shared" si="4"/>
        <v>0</v>
      </c>
      <c r="S40" s="89">
        <f t="shared" si="5"/>
        <v>5552.064</v>
      </c>
    </row>
    <row r="41" hidden="1">
      <c r="A41" s="84">
        <v>39.0</v>
      </c>
      <c r="B41" s="84">
        <f>VLOOKUP($A41,'Pallette assortment'!$A$3:$H$240,6,0)</f>
        <v>55</v>
      </c>
      <c r="C41" s="84">
        <f>VLOOKUP($A41,'Pallette assortment'!$A$3:$H$240,8,0)</f>
        <v>92</v>
      </c>
      <c r="D41" s="84">
        <f>VLOOKUP($A41,'Pallette assortment'!$A$3:$H$240,7,0)</f>
        <v>53</v>
      </c>
      <c r="E41" s="84">
        <f>VLOOKUP(A41,'Prior decoupling'!$A$3:$AF$240,32,0)</f>
        <v>37</v>
      </c>
      <c r="F41" s="88">
        <f t="shared" si="1"/>
        <v>38681.2899</v>
      </c>
      <c r="G41" s="84">
        <v>39.0</v>
      </c>
      <c r="H41" s="84" t="s">
        <v>35</v>
      </c>
      <c r="I41" s="84"/>
      <c r="J41" s="84"/>
      <c r="K41" s="84">
        <v>38681.289899999996</v>
      </c>
      <c r="L41" s="84">
        <v>38681.289899999996</v>
      </c>
      <c r="M41" s="84">
        <f>ROUNDUP(I41/VLOOKUP($G$3,'Pallette assortment'!$A$3:$M$240,13,0))</f>
        <v>0</v>
      </c>
      <c r="N41" s="84">
        <f>ROUNDUP(J41/VLOOKUP($G$3,'Pallette assortment'!$A$3:$M$240,13,0))</f>
        <v>0</v>
      </c>
      <c r="O41" s="84">
        <f>ROUNDUP(K41/VLOOKUP($G$3,'Pallette assortment'!$A$3:$M$240,13,0))</f>
        <v>372</v>
      </c>
      <c r="P41" s="89">
        <f t="shared" si="2"/>
        <v>0</v>
      </c>
      <c r="Q41" s="89">
        <f t="shared" si="3"/>
        <v>0</v>
      </c>
      <c r="R41" s="89">
        <f t="shared" si="4"/>
        <v>131134.464</v>
      </c>
      <c r="S41" s="89">
        <f t="shared" si="5"/>
        <v>131134.464</v>
      </c>
    </row>
    <row r="42" hidden="1">
      <c r="A42" s="84">
        <v>40.0</v>
      </c>
      <c r="B42" s="84">
        <f>VLOOKUP($A42,'Pallette assortment'!$A$3:$H$240,6,0)</f>
        <v>55</v>
      </c>
      <c r="C42" s="84">
        <f>VLOOKUP($A42,'Pallette assortment'!$A$3:$H$240,8,0)</f>
        <v>92</v>
      </c>
      <c r="D42" s="84">
        <f>VLOOKUP($A42,'Pallette assortment'!$A$3:$H$240,7,0)</f>
        <v>53</v>
      </c>
      <c r="E42" s="84">
        <f>VLOOKUP(A42,'Prior decoupling'!$A$3:$AF$240,32,0)</f>
        <v>38</v>
      </c>
      <c r="F42" s="88">
        <f t="shared" si="1"/>
        <v>1540.19</v>
      </c>
      <c r="G42" s="84">
        <v>40.0</v>
      </c>
      <c r="H42" s="84" t="s">
        <v>35</v>
      </c>
      <c r="I42" s="84"/>
      <c r="J42" s="84"/>
      <c r="K42" s="84">
        <v>1540.1899999999998</v>
      </c>
      <c r="L42" s="84">
        <v>1540.1899999999998</v>
      </c>
      <c r="M42" s="84">
        <f>ROUNDUP(I42/VLOOKUP($G$3,'Pallette assortment'!$A$3:$M$240,13,0))</f>
        <v>0</v>
      </c>
      <c r="N42" s="84">
        <f>ROUNDUP(J42/VLOOKUP($G$3,'Pallette assortment'!$A$3:$M$240,13,0))</f>
        <v>0</v>
      </c>
      <c r="O42" s="84">
        <f>ROUNDUP(K42/VLOOKUP($G$3,'Pallette assortment'!$A$3:$M$240,13,0))</f>
        <v>15</v>
      </c>
      <c r="P42" s="89">
        <f t="shared" si="2"/>
        <v>0</v>
      </c>
      <c r="Q42" s="89">
        <f t="shared" si="3"/>
        <v>0</v>
      </c>
      <c r="R42" s="89">
        <f t="shared" si="4"/>
        <v>5287.68</v>
      </c>
      <c r="S42" s="89">
        <f t="shared" si="5"/>
        <v>5287.68</v>
      </c>
    </row>
    <row r="43" hidden="1">
      <c r="A43" s="84">
        <v>41.0</v>
      </c>
      <c r="B43" s="84">
        <f>VLOOKUP($A43,'Pallette assortment'!$A$3:$H$240,6,0)</f>
        <v>55</v>
      </c>
      <c r="C43" s="84">
        <f>VLOOKUP($A43,'Pallette assortment'!$A$3:$H$240,8,0)</f>
        <v>92</v>
      </c>
      <c r="D43" s="84">
        <f>VLOOKUP($A43,'Pallette assortment'!$A$3:$H$240,7,0)</f>
        <v>53</v>
      </c>
      <c r="E43" s="84">
        <f>VLOOKUP(A43,'Prior decoupling'!$A$3:$AF$240,32,0)</f>
        <v>40</v>
      </c>
      <c r="F43" s="88">
        <f t="shared" si="1"/>
        <v>10371.477</v>
      </c>
      <c r="G43" s="84">
        <v>41.0</v>
      </c>
      <c r="H43" s="84" t="s">
        <v>35</v>
      </c>
      <c r="I43" s="84"/>
      <c r="J43" s="84"/>
      <c r="K43" s="84">
        <v>10371.476999999999</v>
      </c>
      <c r="L43" s="84">
        <v>10371.476999999999</v>
      </c>
      <c r="M43" s="84">
        <f>ROUNDUP(I43/VLOOKUP($G$3,'Pallette assortment'!$A$3:$M$240,13,0))</f>
        <v>0</v>
      </c>
      <c r="N43" s="84">
        <f>ROUNDUP(J43/VLOOKUP($G$3,'Pallette assortment'!$A$3:$M$240,13,0))</f>
        <v>0</v>
      </c>
      <c r="O43" s="84">
        <f>ROUNDUP(K43/VLOOKUP($G$3,'Pallette assortment'!$A$3:$M$240,13,0))</f>
        <v>100</v>
      </c>
      <c r="P43" s="89">
        <f t="shared" si="2"/>
        <v>0</v>
      </c>
      <c r="Q43" s="89">
        <f t="shared" si="3"/>
        <v>0</v>
      </c>
      <c r="R43" s="89">
        <f t="shared" si="4"/>
        <v>35251.2</v>
      </c>
      <c r="S43" s="89">
        <f t="shared" si="5"/>
        <v>35251.2</v>
      </c>
    </row>
    <row r="44" hidden="1">
      <c r="A44" s="84">
        <v>42.0</v>
      </c>
      <c r="B44" s="84">
        <f>VLOOKUP($A44,'Pallette assortment'!$A$3:$H$240,6,0)</f>
        <v>55</v>
      </c>
      <c r="C44" s="84">
        <f>VLOOKUP($A44,'Pallette assortment'!$A$3:$H$240,8,0)</f>
        <v>92</v>
      </c>
      <c r="D44" s="84">
        <f>VLOOKUP($A44,'Pallette assortment'!$A$3:$H$240,7,0)</f>
        <v>53</v>
      </c>
      <c r="E44" s="84">
        <f>VLOOKUP(A44,'Prior decoupling'!$A$3:$AF$240,32,0)</f>
        <v>38</v>
      </c>
      <c r="F44" s="88">
        <f t="shared" si="1"/>
        <v>9433.7033</v>
      </c>
      <c r="G44" s="84">
        <v>42.0</v>
      </c>
      <c r="H44" s="84" t="s">
        <v>35</v>
      </c>
      <c r="I44" s="84"/>
      <c r="J44" s="84"/>
      <c r="K44" s="84">
        <v>9433.7033</v>
      </c>
      <c r="L44" s="84">
        <v>9433.7033</v>
      </c>
      <c r="M44" s="84">
        <f>ROUNDUP(I44/VLOOKUP($G$3,'Pallette assortment'!$A$3:$M$240,13,0))</f>
        <v>0</v>
      </c>
      <c r="N44" s="84">
        <f>ROUNDUP(J44/VLOOKUP($G$3,'Pallette assortment'!$A$3:$M$240,13,0))</f>
        <v>0</v>
      </c>
      <c r="O44" s="84">
        <f>ROUNDUP(K44/VLOOKUP($G$3,'Pallette assortment'!$A$3:$M$240,13,0))</f>
        <v>91</v>
      </c>
      <c r="P44" s="89">
        <f t="shared" si="2"/>
        <v>0</v>
      </c>
      <c r="Q44" s="89">
        <f t="shared" si="3"/>
        <v>0</v>
      </c>
      <c r="R44" s="89">
        <f t="shared" si="4"/>
        <v>32078.592</v>
      </c>
      <c r="S44" s="89">
        <f t="shared" si="5"/>
        <v>32078.592</v>
      </c>
    </row>
    <row r="45" hidden="1">
      <c r="A45" s="84">
        <v>43.0</v>
      </c>
      <c r="B45" s="84">
        <f>VLOOKUP($A45,'Pallette assortment'!$A$3:$H$240,6,0)</f>
        <v>55</v>
      </c>
      <c r="C45" s="84">
        <f>VLOOKUP($A45,'Pallette assortment'!$A$3:$H$240,8,0)</f>
        <v>92</v>
      </c>
      <c r="D45" s="84">
        <f>VLOOKUP($A45,'Pallette assortment'!$A$3:$H$240,7,0)</f>
        <v>53</v>
      </c>
      <c r="E45" s="84">
        <f>VLOOKUP(A45,'Prior decoupling'!$A$3:$AF$240,32,0)</f>
        <v>47</v>
      </c>
      <c r="F45" s="88">
        <f t="shared" si="1"/>
        <v>2091.140333</v>
      </c>
      <c r="G45" s="84">
        <v>43.0</v>
      </c>
      <c r="H45" s="84" t="s">
        <v>35</v>
      </c>
      <c r="I45" s="84"/>
      <c r="J45" s="84"/>
      <c r="K45" s="84">
        <v>2091.1403333333333</v>
      </c>
      <c r="L45" s="84">
        <v>2091.1403333333333</v>
      </c>
      <c r="M45" s="84">
        <f>ROUNDUP(I45/VLOOKUP($G$3,'Pallette assortment'!$A$3:$M$240,13,0))</f>
        <v>0</v>
      </c>
      <c r="N45" s="84">
        <f>ROUNDUP(J45/VLOOKUP($G$3,'Pallette assortment'!$A$3:$M$240,13,0))</f>
        <v>0</v>
      </c>
      <c r="O45" s="84">
        <f>ROUNDUP(K45/VLOOKUP($G$3,'Pallette assortment'!$A$3:$M$240,13,0))</f>
        <v>21</v>
      </c>
      <c r="P45" s="89">
        <f t="shared" si="2"/>
        <v>0</v>
      </c>
      <c r="Q45" s="89">
        <f t="shared" si="3"/>
        <v>0</v>
      </c>
      <c r="R45" s="89">
        <f t="shared" si="4"/>
        <v>7402.752</v>
      </c>
      <c r="S45" s="89">
        <f t="shared" si="5"/>
        <v>7402.752</v>
      </c>
    </row>
    <row r="46" hidden="1">
      <c r="A46" s="84">
        <v>44.0</v>
      </c>
      <c r="B46" s="84">
        <f>VLOOKUP($A46,'Pallette assortment'!$A$3:$H$240,6,0)</f>
        <v>172</v>
      </c>
      <c r="C46" s="84">
        <f>VLOOKUP($A46,'Pallette assortment'!$A$3:$H$240,8,0)</f>
        <v>101</v>
      </c>
      <c r="D46" s="84">
        <f>VLOOKUP($A46,'Pallette assortment'!$A$3:$H$240,7,0)</f>
        <v>92</v>
      </c>
      <c r="E46" s="84">
        <f>VLOOKUP(A46,'Prior decoupling'!$A$3:$AF$240,32,0)</f>
        <v>172</v>
      </c>
      <c r="F46" s="88">
        <f t="shared" si="1"/>
        <v>6289.9303</v>
      </c>
      <c r="G46" s="84">
        <v>44.0</v>
      </c>
      <c r="H46" s="84" t="s">
        <v>43</v>
      </c>
      <c r="I46" s="84">
        <v>6289.9303</v>
      </c>
      <c r="J46" s="84"/>
      <c r="K46" s="84"/>
      <c r="L46" s="84">
        <v>6289.9303</v>
      </c>
      <c r="M46" s="84">
        <f>ROUNDUP(I46/VLOOKUP($G$3,'Pallette assortment'!$A$3:$M$240,13,0))</f>
        <v>61</v>
      </c>
      <c r="N46" s="84">
        <f>ROUNDUP(J46/VLOOKUP($G$3,'Pallette assortment'!$A$3:$M$240,13,0))</f>
        <v>0</v>
      </c>
      <c r="O46" s="84">
        <f>ROUNDUP(K46/VLOOKUP($G$3,'Pallette assortment'!$A$3:$M$240,13,0))</f>
        <v>0</v>
      </c>
      <c r="P46" s="89">
        <f t="shared" ref="P46:P66" si="6">M46*$I$142</f>
        <v>32254.848</v>
      </c>
      <c r="Q46" s="89">
        <f t="shared" ref="Q46:Q66" si="7">N46*$I$144</f>
        <v>0</v>
      </c>
      <c r="R46" s="89">
        <f t="shared" ref="R46:R66" si="8">O46*$I$143</f>
        <v>0</v>
      </c>
      <c r="S46" s="89">
        <f t="shared" si="5"/>
        <v>32254.848</v>
      </c>
    </row>
    <row r="47" hidden="1">
      <c r="A47" s="84">
        <v>45.0</v>
      </c>
      <c r="B47" s="84">
        <f>VLOOKUP($A47,'Pallette assortment'!$A$3:$H$240,6,0)</f>
        <v>172</v>
      </c>
      <c r="C47" s="84">
        <f>VLOOKUP($A47,'Pallette assortment'!$A$3:$H$240,8,0)</f>
        <v>101</v>
      </c>
      <c r="D47" s="84">
        <f>VLOOKUP($A47,'Pallette assortment'!$A$3:$H$240,7,0)</f>
        <v>92</v>
      </c>
      <c r="E47" s="84">
        <f>VLOOKUP(A47,'Prior decoupling'!$A$3:$AF$240,32,0)</f>
        <v>172</v>
      </c>
      <c r="F47" s="88">
        <f t="shared" si="1"/>
        <v>6289.9303</v>
      </c>
      <c r="G47" s="84">
        <v>45.0</v>
      </c>
      <c r="H47" s="84" t="s">
        <v>43</v>
      </c>
      <c r="I47" s="84"/>
      <c r="J47" s="84">
        <v>6289.9303</v>
      </c>
      <c r="K47" s="84"/>
      <c r="L47" s="84">
        <v>6289.9303</v>
      </c>
      <c r="M47" s="84">
        <f>ROUNDUP(I47/VLOOKUP($G$3,'Pallette assortment'!$A$3:$M$240,13,0))</f>
        <v>0</v>
      </c>
      <c r="N47" s="84">
        <f>ROUNDUP(J47/VLOOKUP($G$3,'Pallette assortment'!$A$3:$M$240,13,0))</f>
        <v>61</v>
      </c>
      <c r="O47" s="84">
        <f>ROUNDUP(K47/VLOOKUP($G$3,'Pallette assortment'!$A$3:$M$240,13,0))</f>
        <v>0</v>
      </c>
      <c r="P47" s="89">
        <f t="shared" si="6"/>
        <v>0</v>
      </c>
      <c r="Q47" s="89">
        <f t="shared" si="7"/>
        <v>26879.04</v>
      </c>
      <c r="R47" s="89">
        <f t="shared" si="8"/>
        <v>0</v>
      </c>
      <c r="S47" s="89">
        <f t="shared" si="5"/>
        <v>26879.04</v>
      </c>
    </row>
    <row r="48" hidden="1">
      <c r="A48" s="84">
        <v>46.0</v>
      </c>
      <c r="B48" s="84">
        <f>VLOOKUP($A48,'Pallette assortment'!$A$3:$H$240,6,0)</f>
        <v>172</v>
      </c>
      <c r="C48" s="84">
        <f>VLOOKUP($A48,'Pallette assortment'!$A$3:$H$240,8,0)</f>
        <v>101</v>
      </c>
      <c r="D48" s="84">
        <f>VLOOKUP($A48,'Pallette assortment'!$A$3:$H$240,7,0)</f>
        <v>92</v>
      </c>
      <c r="E48" s="84">
        <f>VLOOKUP(A48,'Prior decoupling'!$A$3:$AF$240,32,0)</f>
        <v>172</v>
      </c>
      <c r="F48" s="88">
        <f t="shared" si="1"/>
        <v>6289.9303</v>
      </c>
      <c r="G48" s="84">
        <v>46.0</v>
      </c>
      <c r="H48" s="84" t="s">
        <v>43</v>
      </c>
      <c r="I48" s="84"/>
      <c r="J48" s="84"/>
      <c r="K48" s="84">
        <v>6289.9303</v>
      </c>
      <c r="L48" s="84">
        <v>6289.9303</v>
      </c>
      <c r="M48" s="84">
        <f>ROUNDUP(I48/VLOOKUP($G$3,'Pallette assortment'!$A$3:$M$240,13,0))</f>
        <v>0</v>
      </c>
      <c r="N48" s="84">
        <f>ROUNDUP(J48/VLOOKUP($G$3,'Pallette assortment'!$A$3:$M$240,13,0))</f>
        <v>0</v>
      </c>
      <c r="O48" s="84">
        <f>ROUNDUP(K48/VLOOKUP($G$3,'Pallette assortment'!$A$3:$M$240,13,0))</f>
        <v>61</v>
      </c>
      <c r="P48" s="89">
        <f t="shared" si="6"/>
        <v>0</v>
      </c>
      <c r="Q48" s="89">
        <f t="shared" si="7"/>
        <v>0</v>
      </c>
      <c r="R48" s="89">
        <f t="shared" si="8"/>
        <v>21503.232</v>
      </c>
      <c r="S48" s="89">
        <f t="shared" si="5"/>
        <v>21503.232</v>
      </c>
    </row>
    <row r="49" hidden="1">
      <c r="A49" s="84">
        <v>47.0</v>
      </c>
      <c r="B49" s="84">
        <f>VLOOKUP($A49,'Pallette assortment'!$A$3:$H$240,6,0)</f>
        <v>127</v>
      </c>
      <c r="C49" s="84">
        <f>VLOOKUP($A49,'Pallette assortment'!$A$3:$H$240,8,0)</f>
        <v>91</v>
      </c>
      <c r="D49" s="84">
        <f>VLOOKUP($A49,'Pallette assortment'!$A$3:$H$240,7,0)</f>
        <v>203</v>
      </c>
      <c r="E49" s="84">
        <f>VLOOKUP(A49,'Prior decoupling'!$A$3:$AF$240,32,0)</f>
        <v>185</v>
      </c>
      <c r="F49" s="88">
        <f t="shared" si="1"/>
        <v>3193.7529</v>
      </c>
      <c r="G49" s="84">
        <v>47.0</v>
      </c>
      <c r="H49" s="84" t="s">
        <v>43</v>
      </c>
      <c r="I49" s="84">
        <v>3193.7528999999995</v>
      </c>
      <c r="J49" s="84"/>
      <c r="K49" s="84"/>
      <c r="L49" s="84">
        <v>3193.7528999999995</v>
      </c>
      <c r="M49" s="84">
        <f>ROUNDUP(I49/VLOOKUP($G$3,'Pallette assortment'!$A$3:$M$240,13,0))</f>
        <v>31</v>
      </c>
      <c r="N49" s="84">
        <f>ROUNDUP(J49/VLOOKUP($G$3,'Pallette assortment'!$A$3:$M$240,13,0))</f>
        <v>0</v>
      </c>
      <c r="O49" s="84">
        <f>ROUNDUP(K49/VLOOKUP($G$3,'Pallette assortment'!$A$3:$M$240,13,0))</f>
        <v>0</v>
      </c>
      <c r="P49" s="89">
        <f t="shared" si="6"/>
        <v>16391.808</v>
      </c>
      <c r="Q49" s="89">
        <f t="shared" si="7"/>
        <v>0</v>
      </c>
      <c r="R49" s="89">
        <f t="shared" si="8"/>
        <v>0</v>
      </c>
      <c r="S49" s="89">
        <f t="shared" si="5"/>
        <v>16391.808</v>
      </c>
    </row>
    <row r="50" hidden="1">
      <c r="A50" s="84">
        <v>48.0</v>
      </c>
      <c r="B50" s="84">
        <f>VLOOKUP($A50,'Pallette assortment'!$A$3:$H$240,6,0)</f>
        <v>127</v>
      </c>
      <c r="C50" s="84">
        <f>VLOOKUP($A50,'Pallette assortment'!$A$3:$H$240,8,0)</f>
        <v>91</v>
      </c>
      <c r="D50" s="84">
        <f>VLOOKUP($A50,'Pallette assortment'!$A$3:$H$240,7,0)</f>
        <v>203</v>
      </c>
      <c r="E50" s="84">
        <f>VLOOKUP(A50,'Prior decoupling'!$A$3:$AF$240,32,0)</f>
        <v>185</v>
      </c>
      <c r="F50" s="88">
        <f t="shared" si="1"/>
        <v>1787.8069</v>
      </c>
      <c r="G50" s="84">
        <v>48.0</v>
      </c>
      <c r="H50" s="84" t="s">
        <v>43</v>
      </c>
      <c r="I50" s="84"/>
      <c r="J50" s="84">
        <v>1787.8068999999998</v>
      </c>
      <c r="K50" s="84"/>
      <c r="L50" s="84">
        <v>1787.8068999999998</v>
      </c>
      <c r="M50" s="84">
        <f>ROUNDUP(I50/VLOOKUP($G$3,'Pallette assortment'!$A$3:$M$240,13,0))</f>
        <v>0</v>
      </c>
      <c r="N50" s="84">
        <f>ROUNDUP(J50/VLOOKUP($G$3,'Pallette assortment'!$A$3:$M$240,13,0))</f>
        <v>18</v>
      </c>
      <c r="O50" s="84">
        <f>ROUNDUP(K50/VLOOKUP($G$3,'Pallette assortment'!$A$3:$M$240,13,0))</f>
        <v>0</v>
      </c>
      <c r="P50" s="89">
        <f t="shared" si="6"/>
        <v>0</v>
      </c>
      <c r="Q50" s="89">
        <f t="shared" si="7"/>
        <v>7931.52</v>
      </c>
      <c r="R50" s="89">
        <f t="shared" si="8"/>
        <v>0</v>
      </c>
      <c r="S50" s="89">
        <f t="shared" si="5"/>
        <v>7931.52</v>
      </c>
    </row>
    <row r="51" hidden="1">
      <c r="A51" s="84">
        <v>49.0</v>
      </c>
      <c r="B51" s="84">
        <f>VLOOKUP($A51,'Pallette assortment'!$A$3:$H$240,6,0)</f>
        <v>127</v>
      </c>
      <c r="C51" s="84">
        <f>VLOOKUP($A51,'Pallette assortment'!$A$3:$H$240,8,0)</f>
        <v>91</v>
      </c>
      <c r="D51" s="84">
        <f>VLOOKUP($A51,'Pallette assortment'!$A$3:$H$240,7,0)</f>
        <v>203</v>
      </c>
      <c r="E51" s="84">
        <f>VLOOKUP(A51,'Prior decoupling'!$A$3:$AF$240,32,0)</f>
        <v>185</v>
      </c>
      <c r="F51" s="88">
        <f t="shared" si="1"/>
        <v>1422.9412</v>
      </c>
      <c r="G51" s="84">
        <v>49.0</v>
      </c>
      <c r="H51" s="84" t="s">
        <v>43</v>
      </c>
      <c r="I51" s="84"/>
      <c r="J51" s="84"/>
      <c r="K51" s="84">
        <v>1422.9411999999998</v>
      </c>
      <c r="L51" s="84">
        <v>1422.9411999999998</v>
      </c>
      <c r="M51" s="84">
        <f>ROUNDUP(I51/VLOOKUP($G$3,'Pallette assortment'!$A$3:$M$240,13,0))</f>
        <v>0</v>
      </c>
      <c r="N51" s="84">
        <f>ROUNDUP(J51/VLOOKUP($G$3,'Pallette assortment'!$A$3:$M$240,13,0))</f>
        <v>0</v>
      </c>
      <c r="O51" s="84">
        <f>ROUNDUP(K51/VLOOKUP($G$3,'Pallette assortment'!$A$3:$M$240,13,0))</f>
        <v>14</v>
      </c>
      <c r="P51" s="89">
        <f t="shared" si="6"/>
        <v>0</v>
      </c>
      <c r="Q51" s="89">
        <f t="shared" si="7"/>
        <v>0</v>
      </c>
      <c r="R51" s="89">
        <f t="shared" si="8"/>
        <v>4935.168</v>
      </c>
      <c r="S51" s="89">
        <f t="shared" si="5"/>
        <v>4935.168</v>
      </c>
    </row>
    <row r="52" hidden="1">
      <c r="A52" s="84">
        <v>50.0</v>
      </c>
      <c r="B52" s="84">
        <f>VLOOKUP($A52,'Pallette assortment'!$A$3:$H$240,6,0)</f>
        <v>62</v>
      </c>
      <c r="C52" s="84">
        <f>VLOOKUP($A52,'Pallette assortment'!$A$3:$H$240,8,0)</f>
        <v>93</v>
      </c>
      <c r="D52" s="84">
        <f>VLOOKUP($A52,'Pallette assortment'!$A$3:$H$240,7,0)</f>
        <v>65</v>
      </c>
      <c r="E52" s="84">
        <f>VLOOKUP(A52,'Prior decoupling'!$A$3:$AF$240,32,0)</f>
        <v>51</v>
      </c>
      <c r="F52" s="88">
        <f t="shared" si="1"/>
        <v>891.5135</v>
      </c>
      <c r="G52" s="84">
        <v>50.0</v>
      </c>
      <c r="H52" s="84" t="s">
        <v>43</v>
      </c>
      <c r="I52" s="84">
        <v>891.5134999999999</v>
      </c>
      <c r="J52" s="84"/>
      <c r="K52" s="84"/>
      <c r="L52" s="84">
        <v>891.5134999999999</v>
      </c>
      <c r="M52" s="84">
        <f>ROUNDUP(I52/VLOOKUP($G$3,'Pallette assortment'!$A$3:$M$240,13,0))</f>
        <v>9</v>
      </c>
      <c r="N52" s="84">
        <f>ROUNDUP(J52/VLOOKUP($G$3,'Pallette assortment'!$A$3:$M$240,13,0))</f>
        <v>0</v>
      </c>
      <c r="O52" s="84">
        <f>ROUNDUP(K52/VLOOKUP($G$3,'Pallette assortment'!$A$3:$M$240,13,0))</f>
        <v>0</v>
      </c>
      <c r="P52" s="89">
        <f t="shared" si="6"/>
        <v>4758.912</v>
      </c>
      <c r="Q52" s="89">
        <f t="shared" si="7"/>
        <v>0</v>
      </c>
      <c r="R52" s="89">
        <f t="shared" si="8"/>
        <v>0</v>
      </c>
      <c r="S52" s="89">
        <f t="shared" si="5"/>
        <v>4758.912</v>
      </c>
    </row>
    <row r="53" hidden="1">
      <c r="A53" s="84">
        <v>51.0</v>
      </c>
      <c r="B53" s="84">
        <f>VLOOKUP($A53,'Pallette assortment'!$A$3:$H$240,6,0)</f>
        <v>62</v>
      </c>
      <c r="C53" s="84">
        <f>VLOOKUP($A53,'Pallette assortment'!$A$3:$H$240,8,0)</f>
        <v>93</v>
      </c>
      <c r="D53" s="84">
        <f>VLOOKUP($A53,'Pallette assortment'!$A$3:$H$240,7,0)</f>
        <v>65</v>
      </c>
      <c r="E53" s="84">
        <f>VLOOKUP(A53,'Prior decoupling'!$A$3:$AF$240,32,0)</f>
        <v>51</v>
      </c>
      <c r="F53" s="88">
        <f t="shared" si="1"/>
        <v>891.5135</v>
      </c>
      <c r="G53" s="84">
        <v>51.0</v>
      </c>
      <c r="H53" s="84" t="s">
        <v>43</v>
      </c>
      <c r="I53" s="84"/>
      <c r="J53" s="84">
        <v>891.5134999999999</v>
      </c>
      <c r="K53" s="84"/>
      <c r="L53" s="84">
        <v>891.5134999999999</v>
      </c>
      <c r="M53" s="84">
        <f>ROUNDUP(I53/VLOOKUP($G$3,'Pallette assortment'!$A$3:$M$240,13,0))</f>
        <v>0</v>
      </c>
      <c r="N53" s="84">
        <f>ROUNDUP(J53/VLOOKUP($G$3,'Pallette assortment'!$A$3:$M$240,13,0))</f>
        <v>9</v>
      </c>
      <c r="O53" s="84">
        <f>ROUNDUP(K53/VLOOKUP($G$3,'Pallette assortment'!$A$3:$M$240,13,0))</f>
        <v>0</v>
      </c>
      <c r="P53" s="89">
        <f t="shared" si="6"/>
        <v>0</v>
      </c>
      <c r="Q53" s="89">
        <f t="shared" si="7"/>
        <v>3965.76</v>
      </c>
      <c r="R53" s="89">
        <f t="shared" si="8"/>
        <v>0</v>
      </c>
      <c r="S53" s="89">
        <f t="shared" si="5"/>
        <v>3965.76</v>
      </c>
    </row>
    <row r="54" hidden="1">
      <c r="A54" s="84">
        <v>52.0</v>
      </c>
      <c r="B54" s="84">
        <f>VLOOKUP($A54,'Pallette assortment'!$A$3:$H$240,6,0)</f>
        <v>62</v>
      </c>
      <c r="C54" s="84">
        <f>VLOOKUP($A54,'Pallette assortment'!$A$3:$H$240,8,0)</f>
        <v>93</v>
      </c>
      <c r="D54" s="84">
        <f>VLOOKUP($A54,'Pallette assortment'!$A$3:$H$240,7,0)</f>
        <v>65</v>
      </c>
      <c r="E54" s="84">
        <f>VLOOKUP(A54,'Prior decoupling'!$A$3:$AF$240,32,0)</f>
        <v>51</v>
      </c>
      <c r="F54" s="88">
        <f t="shared" si="1"/>
        <v>891.5135</v>
      </c>
      <c r="G54" s="84">
        <v>52.0</v>
      </c>
      <c r="H54" s="84" t="s">
        <v>43</v>
      </c>
      <c r="I54" s="84"/>
      <c r="J54" s="84"/>
      <c r="K54" s="84">
        <v>891.5134999999999</v>
      </c>
      <c r="L54" s="84">
        <v>891.5134999999999</v>
      </c>
      <c r="M54" s="84">
        <f>ROUNDUP(I54/VLOOKUP($G$3,'Pallette assortment'!$A$3:$M$240,13,0))</f>
        <v>0</v>
      </c>
      <c r="N54" s="84">
        <f>ROUNDUP(J54/VLOOKUP($G$3,'Pallette assortment'!$A$3:$M$240,13,0))</f>
        <v>0</v>
      </c>
      <c r="O54" s="84">
        <f>ROUNDUP(K54/VLOOKUP($G$3,'Pallette assortment'!$A$3:$M$240,13,0))</f>
        <v>9</v>
      </c>
      <c r="P54" s="89">
        <f t="shared" si="6"/>
        <v>0</v>
      </c>
      <c r="Q54" s="89">
        <f t="shared" si="7"/>
        <v>0</v>
      </c>
      <c r="R54" s="89">
        <f t="shared" si="8"/>
        <v>3172.608</v>
      </c>
      <c r="S54" s="89">
        <f t="shared" si="5"/>
        <v>3172.608</v>
      </c>
    </row>
    <row r="55" hidden="1">
      <c r="A55" s="84">
        <v>53.0</v>
      </c>
      <c r="B55" s="84">
        <f>VLOOKUP($A55,'Pallette assortment'!$A$3:$H$240,6,0)</f>
        <v>67</v>
      </c>
      <c r="C55" s="84">
        <f>VLOOKUP($A55,'Pallette assortment'!$A$3:$H$240,8,0)</f>
        <v>95</v>
      </c>
      <c r="D55" s="84">
        <f>VLOOKUP($A55,'Pallette assortment'!$A$3:$H$240,7,0)</f>
        <v>70</v>
      </c>
      <c r="E55" s="84">
        <f>VLOOKUP(A55,'Prior decoupling'!$A$3:$AF$240,32,0)</f>
        <v>53</v>
      </c>
      <c r="F55" s="88">
        <f t="shared" si="1"/>
        <v>2908.499467</v>
      </c>
      <c r="G55" s="84">
        <v>53.0</v>
      </c>
      <c r="H55" s="84" t="s">
        <v>47</v>
      </c>
      <c r="I55" s="84">
        <v>2908.4994666666666</v>
      </c>
      <c r="J55" s="84"/>
      <c r="K55" s="84"/>
      <c r="L55" s="84">
        <v>2908.4994666666666</v>
      </c>
      <c r="M55" s="84">
        <f>ROUNDUP(I55/VLOOKUP($G$3,'Pallette assortment'!$A$3:$M$240,13,0))</f>
        <v>28</v>
      </c>
      <c r="N55" s="84">
        <f>ROUNDUP(J55/VLOOKUP($G$3,'Pallette assortment'!$A$3:$M$240,13,0))</f>
        <v>0</v>
      </c>
      <c r="O55" s="84">
        <f>ROUNDUP(K55/VLOOKUP($G$3,'Pallette assortment'!$A$3:$M$240,13,0))</f>
        <v>0</v>
      </c>
      <c r="P55" s="89">
        <f t="shared" si="6"/>
        <v>14805.504</v>
      </c>
      <c r="Q55" s="89">
        <f t="shared" si="7"/>
        <v>0</v>
      </c>
      <c r="R55" s="89">
        <f t="shared" si="8"/>
        <v>0</v>
      </c>
      <c r="S55" s="89">
        <f t="shared" si="5"/>
        <v>14805.504</v>
      </c>
    </row>
    <row r="56" hidden="1">
      <c r="A56" s="84">
        <v>54.0</v>
      </c>
      <c r="B56" s="84">
        <f>VLOOKUP($A56,'Pallette assortment'!$A$3:$H$240,6,0)</f>
        <v>67</v>
      </c>
      <c r="C56" s="84">
        <f>VLOOKUP($A56,'Pallette assortment'!$A$3:$H$240,8,0)</f>
        <v>95</v>
      </c>
      <c r="D56" s="84">
        <f>VLOOKUP($A56,'Pallette assortment'!$A$3:$H$240,7,0)</f>
        <v>70</v>
      </c>
      <c r="E56" s="84">
        <f>VLOOKUP(A56,'Prior decoupling'!$A$3:$AF$240,32,0)</f>
        <v>53</v>
      </c>
      <c r="F56" s="88">
        <f t="shared" si="1"/>
        <v>2087.441467</v>
      </c>
      <c r="G56" s="84">
        <v>54.0</v>
      </c>
      <c r="H56" s="84" t="s">
        <v>47</v>
      </c>
      <c r="I56" s="84"/>
      <c r="J56" s="84">
        <v>2087.4414666666667</v>
      </c>
      <c r="K56" s="84"/>
      <c r="L56" s="84">
        <v>2087.4414666666667</v>
      </c>
      <c r="M56" s="84">
        <f>ROUNDUP(I56/VLOOKUP($G$3,'Pallette assortment'!$A$3:$M$240,13,0))</f>
        <v>0</v>
      </c>
      <c r="N56" s="84">
        <f>ROUNDUP(J56/VLOOKUP($G$3,'Pallette assortment'!$A$3:$M$240,13,0))</f>
        <v>21</v>
      </c>
      <c r="O56" s="84">
        <f>ROUNDUP(K56/VLOOKUP($G$3,'Pallette assortment'!$A$3:$M$240,13,0))</f>
        <v>0</v>
      </c>
      <c r="P56" s="89">
        <f t="shared" si="6"/>
        <v>0</v>
      </c>
      <c r="Q56" s="89">
        <f t="shared" si="7"/>
        <v>9253.44</v>
      </c>
      <c r="R56" s="89">
        <f t="shared" si="8"/>
        <v>0</v>
      </c>
      <c r="S56" s="89">
        <f t="shared" si="5"/>
        <v>9253.44</v>
      </c>
    </row>
    <row r="57" hidden="1">
      <c r="A57" s="84">
        <v>55.0</v>
      </c>
      <c r="B57" s="84">
        <f>VLOOKUP($A57,'Pallette assortment'!$A$3:$H$240,6,0)</f>
        <v>67</v>
      </c>
      <c r="C57" s="84">
        <f>VLOOKUP($A57,'Pallette assortment'!$A$3:$H$240,8,0)</f>
        <v>95</v>
      </c>
      <c r="D57" s="84">
        <f>VLOOKUP($A57,'Pallette assortment'!$A$3:$H$240,7,0)</f>
        <v>70</v>
      </c>
      <c r="E57" s="84">
        <f>VLOOKUP(A57,'Prior decoupling'!$A$3:$AF$240,32,0)</f>
        <v>53</v>
      </c>
      <c r="F57" s="88">
        <f t="shared" si="1"/>
        <v>2087.441467</v>
      </c>
      <c r="G57" s="84">
        <v>55.0</v>
      </c>
      <c r="H57" s="84" t="s">
        <v>47</v>
      </c>
      <c r="I57" s="84"/>
      <c r="J57" s="84"/>
      <c r="K57" s="84">
        <v>2087.4414666666667</v>
      </c>
      <c r="L57" s="84">
        <v>2087.4414666666667</v>
      </c>
      <c r="M57" s="84">
        <f>ROUNDUP(I57/VLOOKUP($G$3,'Pallette assortment'!$A$3:$M$240,13,0))</f>
        <v>0</v>
      </c>
      <c r="N57" s="84">
        <f>ROUNDUP(J57/VLOOKUP($G$3,'Pallette assortment'!$A$3:$M$240,13,0))</f>
        <v>0</v>
      </c>
      <c r="O57" s="84">
        <f>ROUNDUP(K57/VLOOKUP($G$3,'Pallette assortment'!$A$3:$M$240,13,0))</f>
        <v>21</v>
      </c>
      <c r="P57" s="89">
        <f t="shared" si="6"/>
        <v>0</v>
      </c>
      <c r="Q57" s="89">
        <f t="shared" si="7"/>
        <v>0</v>
      </c>
      <c r="R57" s="89">
        <f t="shared" si="8"/>
        <v>7402.752</v>
      </c>
      <c r="S57" s="89">
        <f t="shared" si="5"/>
        <v>7402.752</v>
      </c>
    </row>
    <row r="58" hidden="1">
      <c r="A58" s="84">
        <v>56.0</v>
      </c>
      <c r="B58" s="84">
        <f>VLOOKUP($A58,'Pallette assortment'!$A$3:$H$240,6,0)</f>
        <v>123</v>
      </c>
      <c r="C58" s="84">
        <f>VLOOKUP($A58,'Pallette assortment'!$A$3:$H$240,8,0)</f>
        <v>90</v>
      </c>
      <c r="D58" s="84">
        <f>VLOOKUP($A58,'Pallette assortment'!$A$3:$H$240,7,0)</f>
        <v>199</v>
      </c>
      <c r="E58" s="84">
        <f>VLOOKUP(A58,'Prior decoupling'!$A$3:$AF$240,32,0)</f>
        <v>170</v>
      </c>
      <c r="F58" s="88">
        <f t="shared" si="1"/>
        <v>2006.232133</v>
      </c>
      <c r="G58" s="84">
        <v>56.0</v>
      </c>
      <c r="H58" s="84" t="s">
        <v>47</v>
      </c>
      <c r="I58" s="84">
        <v>2006.2321333333334</v>
      </c>
      <c r="J58" s="84"/>
      <c r="K58" s="84"/>
      <c r="L58" s="84">
        <v>2006.2321333333334</v>
      </c>
      <c r="M58" s="84">
        <f>ROUNDUP(I58/VLOOKUP($G$3,'Pallette assortment'!$A$3:$M$240,13,0))</f>
        <v>20</v>
      </c>
      <c r="N58" s="84">
        <f>ROUNDUP(J58/VLOOKUP($G$3,'Pallette assortment'!$A$3:$M$240,13,0))</f>
        <v>0</v>
      </c>
      <c r="O58" s="84">
        <f>ROUNDUP(K58/VLOOKUP($G$3,'Pallette assortment'!$A$3:$M$240,13,0))</f>
        <v>0</v>
      </c>
      <c r="P58" s="89">
        <f t="shared" si="6"/>
        <v>10575.36</v>
      </c>
      <c r="Q58" s="89">
        <f t="shared" si="7"/>
        <v>0</v>
      </c>
      <c r="R58" s="89">
        <f t="shared" si="8"/>
        <v>0</v>
      </c>
      <c r="S58" s="89">
        <f t="shared" si="5"/>
        <v>10575.36</v>
      </c>
    </row>
    <row r="59" hidden="1">
      <c r="A59" s="84">
        <v>57.0</v>
      </c>
      <c r="B59" s="84">
        <f>VLOOKUP($A59,'Pallette assortment'!$A$3:$H$240,6,0)</f>
        <v>123</v>
      </c>
      <c r="C59" s="84">
        <f>VLOOKUP($A59,'Pallette assortment'!$A$3:$H$240,8,0)</f>
        <v>90</v>
      </c>
      <c r="D59" s="84">
        <f>VLOOKUP($A59,'Pallette assortment'!$A$3:$H$240,7,0)</f>
        <v>199</v>
      </c>
      <c r="E59" s="84">
        <f>VLOOKUP(A59,'Prior decoupling'!$A$3:$AF$240,32,0)</f>
        <v>170</v>
      </c>
      <c r="F59" s="88">
        <f t="shared" si="1"/>
        <v>1683.108633</v>
      </c>
      <c r="G59" s="84">
        <v>57.0</v>
      </c>
      <c r="H59" s="84" t="s">
        <v>47</v>
      </c>
      <c r="I59" s="84"/>
      <c r="J59" s="84">
        <v>1683.1086333333335</v>
      </c>
      <c r="K59" s="84"/>
      <c r="L59" s="84">
        <v>1683.1086333333335</v>
      </c>
      <c r="M59" s="84">
        <f>ROUNDUP(I59/VLOOKUP($G$3,'Pallette assortment'!$A$3:$M$240,13,0))</f>
        <v>0</v>
      </c>
      <c r="N59" s="84">
        <f>ROUNDUP(J59/VLOOKUP($G$3,'Pallette assortment'!$A$3:$M$240,13,0))</f>
        <v>17</v>
      </c>
      <c r="O59" s="84">
        <f>ROUNDUP(K59/VLOOKUP($G$3,'Pallette assortment'!$A$3:$M$240,13,0))</f>
        <v>0</v>
      </c>
      <c r="P59" s="89">
        <f t="shared" si="6"/>
        <v>0</v>
      </c>
      <c r="Q59" s="89">
        <f t="shared" si="7"/>
        <v>7490.88</v>
      </c>
      <c r="R59" s="89">
        <f t="shared" si="8"/>
        <v>0</v>
      </c>
      <c r="S59" s="89">
        <f t="shared" si="5"/>
        <v>7490.88</v>
      </c>
    </row>
    <row r="60" hidden="1">
      <c r="A60" s="84">
        <v>58.0</v>
      </c>
      <c r="B60" s="84">
        <f>VLOOKUP($A60,'Pallette assortment'!$A$3:$H$240,6,0)</f>
        <v>123</v>
      </c>
      <c r="C60" s="84">
        <f>VLOOKUP($A60,'Pallette assortment'!$A$3:$H$240,8,0)</f>
        <v>90</v>
      </c>
      <c r="D60" s="84">
        <f>VLOOKUP($A60,'Pallette assortment'!$A$3:$H$240,7,0)</f>
        <v>199</v>
      </c>
      <c r="E60" s="84">
        <f>VLOOKUP(A60,'Prior decoupling'!$A$3:$AF$240,32,0)</f>
        <v>170</v>
      </c>
      <c r="F60" s="88">
        <f t="shared" si="1"/>
        <v>1683.108633</v>
      </c>
      <c r="G60" s="84">
        <v>58.0</v>
      </c>
      <c r="H60" s="84" t="s">
        <v>47</v>
      </c>
      <c r="I60" s="84"/>
      <c r="J60" s="84"/>
      <c r="K60" s="84">
        <v>1683.1086333333335</v>
      </c>
      <c r="L60" s="84">
        <v>1683.1086333333335</v>
      </c>
      <c r="M60" s="84">
        <f>ROUNDUP(I60/VLOOKUP($G$3,'Pallette assortment'!$A$3:$M$240,13,0))</f>
        <v>0</v>
      </c>
      <c r="N60" s="84">
        <f>ROUNDUP(J60/VLOOKUP($G$3,'Pallette assortment'!$A$3:$M$240,13,0))</f>
        <v>0</v>
      </c>
      <c r="O60" s="84">
        <f>ROUNDUP(K60/VLOOKUP($G$3,'Pallette assortment'!$A$3:$M$240,13,0))</f>
        <v>17</v>
      </c>
      <c r="P60" s="89">
        <f t="shared" si="6"/>
        <v>0</v>
      </c>
      <c r="Q60" s="89">
        <f t="shared" si="7"/>
        <v>0</v>
      </c>
      <c r="R60" s="89">
        <f t="shared" si="8"/>
        <v>5992.704</v>
      </c>
      <c r="S60" s="89">
        <f t="shared" si="5"/>
        <v>5992.704</v>
      </c>
    </row>
    <row r="61" hidden="1">
      <c r="A61" s="84">
        <v>59.0</v>
      </c>
      <c r="B61" s="84">
        <f>VLOOKUP($A61,'Pallette assortment'!$A$3:$H$240,6,0)</f>
        <v>62</v>
      </c>
      <c r="C61" s="84">
        <f>VLOOKUP($A61,'Pallette assortment'!$A$3:$H$240,8,0)</f>
        <v>91</v>
      </c>
      <c r="D61" s="84">
        <f>VLOOKUP($A61,'Pallette assortment'!$A$3:$H$240,7,0)</f>
        <v>58</v>
      </c>
      <c r="E61" s="84">
        <f>VLOOKUP(A61,'Prior decoupling'!$A$3:$AF$240,32,0)</f>
        <v>42</v>
      </c>
      <c r="F61" s="88">
        <f t="shared" si="1"/>
        <v>3594.32095</v>
      </c>
      <c r="G61" s="84">
        <v>59.0</v>
      </c>
      <c r="H61" s="84" t="s">
        <v>47</v>
      </c>
      <c r="I61" s="84">
        <v>3594.3209500000003</v>
      </c>
      <c r="J61" s="84"/>
      <c r="K61" s="84"/>
      <c r="L61" s="84">
        <v>3594.3209500000003</v>
      </c>
      <c r="M61" s="84">
        <f>ROUNDUP(I61/VLOOKUP($G$3,'Pallette assortment'!$A$3:$M$240,13,0))</f>
        <v>35</v>
      </c>
      <c r="N61" s="84">
        <f>ROUNDUP(J61/VLOOKUP($G$3,'Pallette assortment'!$A$3:$M$240,13,0))</f>
        <v>0</v>
      </c>
      <c r="O61" s="84">
        <f>ROUNDUP(K61/VLOOKUP($G$3,'Pallette assortment'!$A$3:$M$240,13,0))</f>
        <v>0</v>
      </c>
      <c r="P61" s="89">
        <f t="shared" si="6"/>
        <v>18506.88</v>
      </c>
      <c r="Q61" s="89">
        <f t="shared" si="7"/>
        <v>0</v>
      </c>
      <c r="R61" s="89">
        <f t="shared" si="8"/>
        <v>0</v>
      </c>
      <c r="S61" s="89">
        <f t="shared" si="5"/>
        <v>18506.88</v>
      </c>
    </row>
    <row r="62" hidden="1">
      <c r="A62" s="84">
        <v>60.0</v>
      </c>
      <c r="B62" s="84">
        <f>VLOOKUP($A62,'Pallette assortment'!$A$3:$H$240,6,0)</f>
        <v>65</v>
      </c>
      <c r="C62" s="84">
        <f>VLOOKUP($A62,'Pallette assortment'!$A$3:$H$240,8,0)</f>
        <v>92</v>
      </c>
      <c r="D62" s="84">
        <f>VLOOKUP($A62,'Pallette assortment'!$A$3:$H$240,7,0)</f>
        <v>60</v>
      </c>
      <c r="E62" s="84">
        <f>VLOOKUP(A62,'Prior decoupling'!$A$3:$AF$240,32,0)</f>
        <v>43</v>
      </c>
      <c r="F62" s="88">
        <f t="shared" si="1"/>
        <v>2652.5959</v>
      </c>
      <c r="G62" s="84">
        <v>60.0</v>
      </c>
      <c r="H62" s="84" t="s">
        <v>47</v>
      </c>
      <c r="I62" s="84">
        <v>2652.5958999999993</v>
      </c>
      <c r="J62" s="84"/>
      <c r="K62" s="84"/>
      <c r="L62" s="84">
        <v>2652.5958999999993</v>
      </c>
      <c r="M62" s="84">
        <f>ROUNDUP(I62/VLOOKUP($G$3,'Pallette assortment'!$A$3:$M$240,13,0))</f>
        <v>26</v>
      </c>
      <c r="N62" s="84">
        <f>ROUNDUP(J62/VLOOKUP($G$3,'Pallette assortment'!$A$3:$M$240,13,0))</f>
        <v>0</v>
      </c>
      <c r="O62" s="84">
        <f>ROUNDUP(K62/VLOOKUP($G$3,'Pallette assortment'!$A$3:$M$240,13,0))</f>
        <v>0</v>
      </c>
      <c r="P62" s="89">
        <f t="shared" si="6"/>
        <v>13747.968</v>
      </c>
      <c r="Q62" s="89">
        <f t="shared" si="7"/>
        <v>0</v>
      </c>
      <c r="R62" s="89">
        <f t="shared" si="8"/>
        <v>0</v>
      </c>
      <c r="S62" s="89">
        <f t="shared" si="5"/>
        <v>13747.968</v>
      </c>
    </row>
    <row r="63" hidden="1">
      <c r="A63" s="84">
        <v>61.0</v>
      </c>
      <c r="B63" s="84">
        <f>VLOOKUP($A63,'Pallette assortment'!$A$3:$H$240,6,0)</f>
        <v>62</v>
      </c>
      <c r="C63" s="84">
        <f>VLOOKUP($A63,'Pallette assortment'!$A$3:$H$240,8,0)</f>
        <v>91</v>
      </c>
      <c r="D63" s="84">
        <f>VLOOKUP($A63,'Pallette assortment'!$A$3:$H$240,7,0)</f>
        <v>58</v>
      </c>
      <c r="E63" s="84">
        <f>VLOOKUP(A63,'Prior decoupling'!$A$3:$AF$240,32,0)</f>
        <v>42</v>
      </c>
      <c r="F63" s="88">
        <f t="shared" si="1"/>
        <v>5674.25545</v>
      </c>
      <c r="G63" s="84">
        <v>61.0</v>
      </c>
      <c r="H63" s="84" t="s">
        <v>47</v>
      </c>
      <c r="I63" s="84"/>
      <c r="J63" s="84">
        <v>5674.255450000001</v>
      </c>
      <c r="K63" s="84"/>
      <c r="L63" s="84">
        <v>5674.255450000001</v>
      </c>
      <c r="M63" s="84">
        <f>ROUNDUP(I63/VLOOKUP($G$3,'Pallette assortment'!$A$3:$M$240,13,0))</f>
        <v>0</v>
      </c>
      <c r="N63" s="84">
        <f>ROUNDUP(J63/VLOOKUP($G$3,'Pallette assortment'!$A$3:$M$240,13,0))</f>
        <v>55</v>
      </c>
      <c r="O63" s="84">
        <f>ROUNDUP(K63/VLOOKUP($G$3,'Pallette assortment'!$A$3:$M$240,13,0))</f>
        <v>0</v>
      </c>
      <c r="P63" s="89">
        <f t="shared" si="6"/>
        <v>0</v>
      </c>
      <c r="Q63" s="89">
        <f t="shared" si="7"/>
        <v>24235.2</v>
      </c>
      <c r="R63" s="89">
        <f t="shared" si="8"/>
        <v>0</v>
      </c>
      <c r="S63" s="89">
        <f t="shared" si="5"/>
        <v>24235.2</v>
      </c>
    </row>
    <row r="64" hidden="1">
      <c r="A64" s="84">
        <v>62.0</v>
      </c>
      <c r="B64" s="84">
        <f>VLOOKUP($A64,'Pallette assortment'!$A$3:$H$240,6,0)</f>
        <v>65</v>
      </c>
      <c r="C64" s="84">
        <f>VLOOKUP($A64,'Pallette assortment'!$A$3:$H$240,8,0)</f>
        <v>92</v>
      </c>
      <c r="D64" s="84">
        <f>VLOOKUP($A64,'Pallette assortment'!$A$3:$H$240,7,0)</f>
        <v>60</v>
      </c>
      <c r="E64" s="84">
        <f>VLOOKUP(A64,'Prior decoupling'!$A$3:$AF$240,32,0)</f>
        <v>43</v>
      </c>
      <c r="F64" s="88">
        <f t="shared" si="1"/>
        <v>2652.5959</v>
      </c>
      <c r="G64" s="84">
        <v>62.0</v>
      </c>
      <c r="H64" s="84" t="s">
        <v>47</v>
      </c>
      <c r="I64" s="84"/>
      <c r="J64" s="84">
        <v>2652.5958999999993</v>
      </c>
      <c r="K64" s="84"/>
      <c r="L64" s="84">
        <v>2652.5958999999993</v>
      </c>
      <c r="M64" s="84">
        <f>ROUNDUP(I64/VLOOKUP($G$3,'Pallette assortment'!$A$3:$M$240,13,0))</f>
        <v>0</v>
      </c>
      <c r="N64" s="84">
        <f>ROUNDUP(J64/VLOOKUP($G$3,'Pallette assortment'!$A$3:$M$240,13,0))</f>
        <v>26</v>
      </c>
      <c r="O64" s="84">
        <f>ROUNDUP(K64/VLOOKUP($G$3,'Pallette assortment'!$A$3:$M$240,13,0))</f>
        <v>0</v>
      </c>
      <c r="P64" s="89">
        <f t="shared" si="6"/>
        <v>0</v>
      </c>
      <c r="Q64" s="89">
        <f t="shared" si="7"/>
        <v>11456.64</v>
      </c>
      <c r="R64" s="89">
        <f t="shared" si="8"/>
        <v>0</v>
      </c>
      <c r="S64" s="89">
        <f t="shared" si="5"/>
        <v>11456.64</v>
      </c>
    </row>
    <row r="65" hidden="1">
      <c r="A65" s="84">
        <v>63.0</v>
      </c>
      <c r="B65" s="84">
        <f>VLOOKUP($A65,'Pallette assortment'!$A$3:$H$240,6,0)</f>
        <v>62</v>
      </c>
      <c r="C65" s="84">
        <f>VLOOKUP($A65,'Pallette assortment'!$A$3:$H$240,8,0)</f>
        <v>91</v>
      </c>
      <c r="D65" s="84">
        <f>VLOOKUP($A65,'Pallette assortment'!$A$3:$H$240,7,0)</f>
        <v>58</v>
      </c>
      <c r="E65" s="84">
        <f>VLOOKUP(A65,'Prior decoupling'!$A$3:$AF$240,32,0)</f>
        <v>42</v>
      </c>
      <c r="F65" s="88">
        <f t="shared" si="1"/>
        <v>11249.7263</v>
      </c>
      <c r="G65" s="84">
        <v>63.0</v>
      </c>
      <c r="H65" s="84" t="s">
        <v>47</v>
      </c>
      <c r="I65" s="84"/>
      <c r="J65" s="84"/>
      <c r="K65" s="84">
        <v>11249.726299999998</v>
      </c>
      <c r="L65" s="84">
        <v>11249.726299999998</v>
      </c>
      <c r="M65" s="84">
        <f>ROUNDUP(I65/VLOOKUP($G$3,'Pallette assortment'!$A$3:$M$240,13,0))</f>
        <v>0</v>
      </c>
      <c r="N65" s="84">
        <f>ROUNDUP(J65/VLOOKUP($G$3,'Pallette assortment'!$A$3:$M$240,13,0))</f>
        <v>0</v>
      </c>
      <c r="O65" s="84">
        <f>ROUNDUP(K65/VLOOKUP($G$3,'Pallette assortment'!$A$3:$M$240,13,0))</f>
        <v>109</v>
      </c>
      <c r="P65" s="89">
        <f t="shared" si="6"/>
        <v>0</v>
      </c>
      <c r="Q65" s="89">
        <f t="shared" si="7"/>
        <v>0</v>
      </c>
      <c r="R65" s="89">
        <f t="shared" si="8"/>
        <v>38423.808</v>
      </c>
      <c r="S65" s="89">
        <f t="shared" si="5"/>
        <v>38423.808</v>
      </c>
    </row>
    <row r="66" hidden="1">
      <c r="A66" s="84">
        <v>64.0</v>
      </c>
      <c r="B66" s="84">
        <f>VLOOKUP($A66,'Pallette assortment'!$A$3:$H$240,6,0)</f>
        <v>65</v>
      </c>
      <c r="C66" s="84">
        <f>VLOOKUP($A66,'Pallette assortment'!$A$3:$H$240,8,0)</f>
        <v>92</v>
      </c>
      <c r="D66" s="84">
        <f>VLOOKUP($A66,'Pallette assortment'!$A$3:$H$240,7,0)</f>
        <v>60</v>
      </c>
      <c r="E66" s="84">
        <f>VLOOKUP(A66,'Prior decoupling'!$A$3:$AF$240,32,0)</f>
        <v>43</v>
      </c>
      <c r="F66" s="88">
        <f t="shared" si="1"/>
        <v>19306.2082</v>
      </c>
      <c r="G66" s="84">
        <v>64.0</v>
      </c>
      <c r="H66" s="84" t="s">
        <v>47</v>
      </c>
      <c r="I66" s="84"/>
      <c r="J66" s="84"/>
      <c r="K66" s="84">
        <v>19306.208199999997</v>
      </c>
      <c r="L66" s="84">
        <v>19306.208199999997</v>
      </c>
      <c r="M66" s="84">
        <f>ROUNDUP(I66/VLOOKUP($G$3,'Pallette assortment'!$A$3:$M$240,13,0))</f>
        <v>0</v>
      </c>
      <c r="N66" s="84">
        <f>ROUNDUP(J66/VLOOKUP($G$3,'Pallette assortment'!$A$3:$M$240,13,0))</f>
        <v>0</v>
      </c>
      <c r="O66" s="84">
        <f>ROUNDUP(K66/VLOOKUP($G$3,'Pallette assortment'!$A$3:$M$240,13,0))</f>
        <v>186</v>
      </c>
      <c r="P66" s="89">
        <f t="shared" si="6"/>
        <v>0</v>
      </c>
      <c r="Q66" s="89">
        <f t="shared" si="7"/>
        <v>0</v>
      </c>
      <c r="R66" s="89">
        <f t="shared" si="8"/>
        <v>65567.232</v>
      </c>
      <c r="S66" s="89">
        <f t="shared" si="5"/>
        <v>65567.232</v>
      </c>
    </row>
    <row r="67">
      <c r="A67" s="84">
        <v>65.0</v>
      </c>
      <c r="B67" s="84">
        <f>VLOOKUP($A67,'Pallette assortment'!$A$3:$H$240,6,0)</f>
        <v>40</v>
      </c>
      <c r="C67" s="84">
        <f>VLOOKUP($A67,'Pallette assortment'!$A$3:$H$240,8,0)</f>
        <v>89</v>
      </c>
      <c r="D67" s="84">
        <f>VLOOKUP($A67,'Pallette assortment'!$A$3:$H$240,7,0)</f>
        <v>30</v>
      </c>
      <c r="E67" s="84">
        <f>VLOOKUP(A67,'Prior decoupling'!$A$3:$AF$240,32,0)</f>
        <v>8</v>
      </c>
      <c r="F67" s="88">
        <f t="shared" si="1"/>
        <v>7222.718833</v>
      </c>
      <c r="G67" s="84">
        <v>65.0</v>
      </c>
      <c r="H67" s="84" t="s">
        <v>35</v>
      </c>
      <c r="I67" s="84">
        <v>7222.718833333334</v>
      </c>
      <c r="J67" s="84"/>
      <c r="K67" s="84"/>
      <c r="L67" s="84">
        <v>7222.718833333334</v>
      </c>
      <c r="M67" s="84">
        <f>ROUNDUP(I67/VLOOKUP($G$3,'Pallette assortment'!$A$3:$M$240,13,0))</f>
        <v>70</v>
      </c>
      <c r="N67" s="84">
        <f>ROUNDUP(J67/VLOOKUP($G$3,'Pallette assortment'!$A$3:$M$240,13,0))</f>
        <v>0</v>
      </c>
      <c r="O67" s="84">
        <f>ROUNDUP(K67/VLOOKUP($G$3,'Pallette assortment'!$A$3:$M$240,13,0))</f>
        <v>0</v>
      </c>
      <c r="P67" s="89">
        <f t="shared" ref="P67:P69" si="9">M67*$I$145</f>
        <v>12337.92</v>
      </c>
      <c r="Q67" s="89">
        <f t="shared" ref="Q67:Q69" si="10">N67*$I$147</f>
        <v>0</v>
      </c>
      <c r="R67" s="89">
        <f t="shared" ref="R67:R69" si="11">O67*$I$146</f>
        <v>0</v>
      </c>
      <c r="S67" s="89">
        <f t="shared" si="5"/>
        <v>12337.92</v>
      </c>
    </row>
    <row r="68" hidden="1">
      <c r="A68" s="84">
        <v>66.0</v>
      </c>
      <c r="B68" s="84">
        <f>VLOOKUP($A68,'Pallette assortment'!$A$3:$H$240,6,0)</f>
        <v>40</v>
      </c>
      <c r="C68" s="84">
        <f>VLOOKUP($A68,'Pallette assortment'!$A$3:$H$240,8,0)</f>
        <v>89</v>
      </c>
      <c r="D68" s="84">
        <f>VLOOKUP($A68,'Pallette assortment'!$A$3:$H$240,7,0)</f>
        <v>30</v>
      </c>
      <c r="E68" s="84">
        <f>VLOOKUP(A68,'Prior decoupling'!$A$3:$AF$240,32,0)</f>
        <v>8</v>
      </c>
      <c r="F68" s="88">
        <f t="shared" si="1"/>
        <v>7222.718833</v>
      </c>
      <c r="G68" s="84">
        <v>66.0</v>
      </c>
      <c r="H68" s="84" t="s">
        <v>35</v>
      </c>
      <c r="I68" s="84"/>
      <c r="J68" s="84">
        <v>7222.718833333334</v>
      </c>
      <c r="K68" s="84"/>
      <c r="L68" s="84">
        <v>7222.718833333334</v>
      </c>
      <c r="M68" s="84">
        <f>ROUNDUP(I68/VLOOKUP($G$3,'Pallette assortment'!$A$3:$M$240,13,0))</f>
        <v>0</v>
      </c>
      <c r="N68" s="84">
        <f>ROUNDUP(J68/VLOOKUP($G$3,'Pallette assortment'!$A$3:$M$240,13,0))</f>
        <v>70</v>
      </c>
      <c r="O68" s="84">
        <f>ROUNDUP(K68/VLOOKUP($G$3,'Pallette assortment'!$A$3:$M$240,13,0))</f>
        <v>0</v>
      </c>
      <c r="P68" s="89">
        <f t="shared" si="9"/>
        <v>0</v>
      </c>
      <c r="Q68" s="89">
        <f t="shared" si="10"/>
        <v>18506.88</v>
      </c>
      <c r="R68" s="89">
        <f t="shared" si="11"/>
        <v>0</v>
      </c>
      <c r="S68" s="89">
        <f t="shared" si="5"/>
        <v>18506.88</v>
      </c>
    </row>
    <row r="69" hidden="1">
      <c r="A69" s="84">
        <v>67.0</v>
      </c>
      <c r="B69" s="84">
        <f>VLOOKUP($A69,'Pallette assortment'!$A$3:$H$240,6,0)</f>
        <v>40</v>
      </c>
      <c r="C69" s="84">
        <f>VLOOKUP($A69,'Pallette assortment'!$A$3:$H$240,8,0)</f>
        <v>89</v>
      </c>
      <c r="D69" s="84">
        <f>VLOOKUP($A69,'Pallette assortment'!$A$3:$H$240,7,0)</f>
        <v>30</v>
      </c>
      <c r="E69" s="84">
        <f>VLOOKUP(A69,'Prior decoupling'!$A$3:$AF$240,32,0)</f>
        <v>8</v>
      </c>
      <c r="F69" s="88">
        <f t="shared" si="1"/>
        <v>7790.170933</v>
      </c>
      <c r="G69" s="84">
        <v>67.0</v>
      </c>
      <c r="H69" s="84" t="s">
        <v>35</v>
      </c>
      <c r="I69" s="84"/>
      <c r="J69" s="84"/>
      <c r="K69" s="84">
        <v>7790.170933333334</v>
      </c>
      <c r="L69" s="84">
        <v>7790.170933333334</v>
      </c>
      <c r="M69" s="84">
        <f>ROUNDUP(I69/VLOOKUP($G$3,'Pallette assortment'!$A$3:$M$240,13,0))</f>
        <v>0</v>
      </c>
      <c r="N69" s="84">
        <f>ROUNDUP(J69/VLOOKUP($G$3,'Pallette assortment'!$A$3:$M$240,13,0))</f>
        <v>0</v>
      </c>
      <c r="O69" s="84">
        <f>ROUNDUP(K69/VLOOKUP($G$3,'Pallette assortment'!$A$3:$M$240,13,0))</f>
        <v>75</v>
      </c>
      <c r="P69" s="89">
        <f t="shared" si="9"/>
        <v>0</v>
      </c>
      <c r="Q69" s="89">
        <f t="shared" si="10"/>
        <v>0</v>
      </c>
      <c r="R69" s="89">
        <f t="shared" si="11"/>
        <v>26438.4</v>
      </c>
      <c r="S69" s="89">
        <f t="shared" si="5"/>
        <v>26438.4</v>
      </c>
    </row>
    <row r="70" hidden="1">
      <c r="A70" s="84" t="str">
        <f>G70</f>
        <v>Suma total</v>
      </c>
      <c r="B70" s="84" t="str">
        <f>VLOOKUP($A70,'Pallette assortment'!$A$3:$H$240,6,0)</f>
        <v>#N/A</v>
      </c>
      <c r="C70" s="84" t="str">
        <f>VLOOKUP($A70,'Pallette assortment'!$A$3:$H$240,8,0)</f>
        <v>#N/A</v>
      </c>
      <c r="D70" s="84" t="str">
        <f>VLOOKUP($A70,'Pallette assortment'!$A$3:$H$240,7,0)</f>
        <v>#N/A</v>
      </c>
      <c r="E70" s="84" t="str">
        <f>VLOOKUP(A70,'Prior decoupling'!$A$3:$AF$240,32,0)</f>
        <v>#N/A</v>
      </c>
      <c r="F70" s="84">
        <f t="shared" si="1"/>
        <v>428646.2159</v>
      </c>
      <c r="G70" s="84" t="s">
        <v>55</v>
      </c>
      <c r="H70" s="84"/>
      <c r="I70" s="84">
        <v>127298.76929999999</v>
      </c>
      <c r="J70" s="84">
        <v>122468.03059999994</v>
      </c>
      <c r="K70" s="84">
        <v>178879.41599999997</v>
      </c>
      <c r="L70" s="84">
        <v>428646.2159000002</v>
      </c>
      <c r="P70" s="89">
        <f t="shared" ref="P70:R70" si="12">SUM(P3:P69)</f>
        <v>291527.424</v>
      </c>
      <c r="Q70" s="89">
        <f t="shared" si="12"/>
        <v>351101.952</v>
      </c>
      <c r="R70" s="89">
        <f t="shared" si="12"/>
        <v>609845.76</v>
      </c>
      <c r="S70" s="91">
        <f t="shared" si="5"/>
        <v>1252475.136</v>
      </c>
    </row>
    <row r="71" hidden="1">
      <c r="P71" s="89"/>
      <c r="Q71" s="89"/>
      <c r="R71" s="89"/>
      <c r="S71" s="92"/>
    </row>
    <row r="72" hidden="1">
      <c r="P72" s="89"/>
      <c r="Q72" s="89"/>
      <c r="R72" s="89"/>
    </row>
    <row r="73" hidden="1">
      <c r="P73" s="89"/>
      <c r="Q73" s="89"/>
      <c r="R73" s="89"/>
    </row>
    <row r="74" hidden="1">
      <c r="P74" s="89"/>
      <c r="Q74" s="89"/>
      <c r="R74" s="89"/>
    </row>
    <row r="75" hidden="1">
      <c r="P75" s="89"/>
      <c r="Q75" s="89"/>
      <c r="R75" s="89"/>
    </row>
    <row r="76" hidden="1">
      <c r="P76" s="89"/>
      <c r="Q76" s="89"/>
      <c r="R76" s="89"/>
    </row>
    <row r="77" hidden="1">
      <c r="P77" s="89"/>
      <c r="Q77" s="89"/>
      <c r="R77" s="89"/>
    </row>
    <row r="78" hidden="1">
      <c r="P78" s="89"/>
      <c r="Q78" s="89"/>
      <c r="R78" s="89"/>
    </row>
    <row r="79" hidden="1">
      <c r="P79" s="89"/>
      <c r="Q79" s="89"/>
      <c r="R79" s="89"/>
    </row>
    <row r="80" hidden="1">
      <c r="P80" s="89"/>
      <c r="Q80" s="89"/>
      <c r="R80" s="89"/>
    </row>
    <row r="81" hidden="1">
      <c r="P81" s="89"/>
      <c r="Q81" s="89"/>
      <c r="R81" s="89"/>
    </row>
    <row r="82" hidden="1">
      <c r="P82" s="89"/>
      <c r="Q82" s="89"/>
      <c r="R82" s="89"/>
    </row>
    <row r="83" hidden="1">
      <c r="P83" s="89"/>
      <c r="Q83" s="89"/>
      <c r="R83" s="89"/>
    </row>
    <row r="84" hidden="1">
      <c r="P84" s="89"/>
      <c r="Q84" s="89"/>
      <c r="R84" s="89"/>
    </row>
    <row r="85" hidden="1">
      <c r="P85" s="89"/>
      <c r="Q85" s="89"/>
      <c r="R85" s="89"/>
    </row>
    <row r="86" hidden="1">
      <c r="P86" s="89"/>
      <c r="Q86" s="89"/>
      <c r="R86" s="89"/>
    </row>
    <row r="87" hidden="1">
      <c r="P87" s="89"/>
      <c r="Q87" s="89"/>
      <c r="R87" s="89"/>
    </row>
    <row r="88" hidden="1">
      <c r="P88" s="89"/>
      <c r="Q88" s="89"/>
      <c r="R88" s="89"/>
    </row>
    <row r="89" hidden="1">
      <c r="P89" s="89"/>
      <c r="Q89" s="89"/>
      <c r="R89" s="89"/>
    </row>
    <row r="90" hidden="1">
      <c r="P90" s="89"/>
      <c r="Q90" s="89"/>
      <c r="R90" s="89"/>
    </row>
    <row r="91" hidden="1">
      <c r="P91" s="89"/>
      <c r="Q91" s="89"/>
      <c r="R91" s="89"/>
    </row>
    <row r="92" hidden="1">
      <c r="P92" s="89"/>
      <c r="Q92" s="89"/>
      <c r="R92" s="89"/>
    </row>
    <row r="93" hidden="1">
      <c r="P93" s="89"/>
      <c r="Q93" s="89"/>
      <c r="R93" s="89"/>
    </row>
    <row r="94" hidden="1">
      <c r="P94" s="89"/>
      <c r="Q94" s="89"/>
      <c r="R94" s="89"/>
    </row>
    <row r="95" hidden="1">
      <c r="P95" s="89"/>
      <c r="Q95" s="89"/>
      <c r="R95" s="89"/>
    </row>
    <row r="96" hidden="1">
      <c r="P96" s="89"/>
      <c r="Q96" s="89"/>
      <c r="R96" s="89"/>
    </row>
    <row r="97" hidden="1">
      <c r="P97" s="89"/>
      <c r="Q97" s="89"/>
      <c r="R97" s="89"/>
    </row>
    <row r="98" hidden="1">
      <c r="P98" s="89"/>
      <c r="Q98" s="89"/>
      <c r="R98" s="89"/>
    </row>
    <row r="99" hidden="1">
      <c r="P99" s="89"/>
      <c r="Q99" s="89"/>
      <c r="R99" s="89"/>
    </row>
    <row r="100" hidden="1">
      <c r="P100" s="89"/>
      <c r="Q100" s="89"/>
      <c r="R100" s="89"/>
    </row>
    <row r="101" hidden="1">
      <c r="P101" s="89"/>
      <c r="Q101" s="89"/>
      <c r="R101" s="89"/>
    </row>
    <row r="102" hidden="1">
      <c r="P102" s="89"/>
      <c r="Q102" s="89"/>
      <c r="R102" s="89"/>
    </row>
    <row r="103" hidden="1">
      <c r="P103" s="89"/>
      <c r="Q103" s="89"/>
      <c r="R103" s="89"/>
    </row>
    <row r="104" hidden="1">
      <c r="P104" s="89"/>
      <c r="Q104" s="89"/>
      <c r="R104" s="89"/>
    </row>
    <row r="105" hidden="1">
      <c r="P105" s="89"/>
      <c r="Q105" s="89"/>
      <c r="R105" s="89"/>
    </row>
    <row r="106" hidden="1">
      <c r="P106" s="89"/>
      <c r="Q106" s="89"/>
      <c r="R106" s="89"/>
    </row>
    <row r="107" hidden="1">
      <c r="P107" s="89"/>
      <c r="Q107" s="89"/>
      <c r="R107" s="89"/>
    </row>
    <row r="108" hidden="1">
      <c r="P108" s="89"/>
      <c r="Q108" s="89"/>
      <c r="R108" s="89"/>
    </row>
    <row r="109" hidden="1">
      <c r="P109" s="89"/>
      <c r="Q109" s="89"/>
      <c r="R109" s="89"/>
    </row>
    <row r="110" hidden="1">
      <c r="P110" s="89"/>
      <c r="Q110" s="89"/>
      <c r="R110" s="89"/>
    </row>
    <row r="111" hidden="1">
      <c r="P111" s="89"/>
      <c r="Q111" s="89"/>
      <c r="R111" s="89"/>
    </row>
    <row r="112" hidden="1">
      <c r="P112" s="89"/>
      <c r="Q112" s="89"/>
      <c r="R112" s="89"/>
    </row>
    <row r="113" hidden="1">
      <c r="P113" s="89"/>
      <c r="Q113" s="89"/>
      <c r="R113" s="89"/>
    </row>
    <row r="114" hidden="1">
      <c r="P114" s="89"/>
      <c r="Q114" s="89"/>
      <c r="R114" s="89"/>
    </row>
    <row r="115" hidden="1">
      <c r="P115" s="89"/>
      <c r="Q115" s="89"/>
      <c r="R115" s="89"/>
    </row>
    <row r="116" hidden="1">
      <c r="P116" s="89"/>
      <c r="Q116" s="89"/>
      <c r="R116" s="89"/>
    </row>
    <row r="117" hidden="1">
      <c r="P117" s="89"/>
      <c r="Q117" s="89"/>
      <c r="R117" s="89"/>
    </row>
    <row r="118" hidden="1">
      <c r="P118" s="89"/>
      <c r="Q118" s="89"/>
      <c r="R118" s="89"/>
    </row>
    <row r="119" hidden="1">
      <c r="P119" s="89"/>
      <c r="Q119" s="89"/>
      <c r="R119" s="89"/>
    </row>
    <row r="120" hidden="1">
      <c r="P120" s="89"/>
      <c r="Q120" s="89"/>
      <c r="R120" s="89"/>
    </row>
    <row r="121" hidden="1">
      <c r="P121" s="89"/>
      <c r="Q121" s="89"/>
      <c r="R121" s="89"/>
    </row>
    <row r="122" hidden="1">
      <c r="P122" s="89"/>
      <c r="Q122" s="89"/>
      <c r="R122" s="89"/>
    </row>
    <row r="123" hidden="1">
      <c r="P123" s="89"/>
      <c r="Q123" s="89"/>
      <c r="R123" s="89"/>
    </row>
    <row r="124" hidden="1">
      <c r="P124" s="89"/>
      <c r="Q124" s="89"/>
      <c r="R124" s="89"/>
    </row>
    <row r="125" hidden="1">
      <c r="P125" s="89"/>
      <c r="Q125" s="89"/>
      <c r="R125" s="89"/>
    </row>
    <row r="126" hidden="1">
      <c r="P126" s="89"/>
      <c r="Q126" s="89"/>
      <c r="R126" s="89"/>
    </row>
    <row r="127" hidden="1">
      <c r="P127" s="89"/>
      <c r="Q127" s="89"/>
      <c r="R127" s="89"/>
    </row>
    <row r="128" hidden="1">
      <c r="P128" s="89"/>
      <c r="Q128" s="89"/>
      <c r="R128" s="89"/>
    </row>
    <row r="129" hidden="1">
      <c r="P129" s="89"/>
      <c r="Q129" s="89"/>
      <c r="R129" s="89"/>
    </row>
    <row r="130" hidden="1">
      <c r="P130" s="89"/>
      <c r="Q130" s="89"/>
      <c r="R130" s="89"/>
    </row>
    <row r="131" hidden="1">
      <c r="P131" s="89"/>
      <c r="Q131" s="89"/>
      <c r="R131" s="89"/>
    </row>
    <row r="132" hidden="1">
      <c r="P132" s="89"/>
      <c r="Q132" s="89"/>
      <c r="R132" s="89"/>
    </row>
    <row r="133" hidden="1">
      <c r="P133" s="89"/>
      <c r="Q133" s="89"/>
      <c r="R133" s="89"/>
    </row>
    <row r="134" hidden="1">
      <c r="P134" s="89"/>
      <c r="Q134" s="89"/>
      <c r="R134" s="89"/>
    </row>
    <row r="135" hidden="1">
      <c r="P135" s="89"/>
      <c r="Q135" s="89"/>
      <c r="R135" s="89"/>
    </row>
    <row r="136" hidden="1">
      <c r="P136" s="89"/>
      <c r="Q136" s="89"/>
      <c r="R136" s="89"/>
    </row>
    <row r="137" hidden="1">
      <c r="S137" s="91"/>
    </row>
    <row r="141">
      <c r="A141" s="93"/>
      <c r="B141" s="93"/>
      <c r="C141" s="93"/>
      <c r="D141" s="93"/>
      <c r="E141" s="93"/>
      <c r="F141" s="93"/>
      <c r="G141" s="94" t="s">
        <v>63</v>
      </c>
      <c r="H141" s="94" t="s">
        <v>64</v>
      </c>
      <c r="I141" s="94" t="s">
        <v>65</v>
      </c>
      <c r="J141" s="73"/>
      <c r="K141" s="73"/>
    </row>
    <row r="142">
      <c r="A142" s="95"/>
      <c r="B142" s="95"/>
      <c r="C142" s="95"/>
      <c r="D142" s="95"/>
      <c r="E142" s="95"/>
      <c r="F142" s="95"/>
      <c r="G142" s="96" t="s">
        <v>66</v>
      </c>
      <c r="H142" s="97">
        <v>6.0</v>
      </c>
      <c r="I142" s="98">
        <f t="shared" ref="I142:I148" si="13">H142*$K$153</f>
        <v>528.768</v>
      </c>
      <c r="J142" s="73"/>
      <c r="K142" s="73"/>
    </row>
    <row r="143">
      <c r="A143" s="95"/>
      <c r="B143" s="95"/>
      <c r="C143" s="95"/>
      <c r="D143" s="95"/>
      <c r="E143" s="95"/>
      <c r="F143" s="95"/>
      <c r="G143" s="96" t="s">
        <v>67</v>
      </c>
      <c r="H143" s="97">
        <v>4.0</v>
      </c>
      <c r="I143" s="98">
        <f t="shared" si="13"/>
        <v>352.512</v>
      </c>
      <c r="J143" s="73"/>
      <c r="K143" s="73"/>
    </row>
    <row r="144">
      <c r="A144" s="95"/>
      <c r="B144" s="95"/>
      <c r="C144" s="95"/>
      <c r="D144" s="95"/>
      <c r="E144" s="95"/>
      <c r="F144" s="95"/>
      <c r="G144" s="96" t="s">
        <v>68</v>
      </c>
      <c r="H144" s="97">
        <v>5.0</v>
      </c>
      <c r="I144" s="98">
        <f t="shared" si="13"/>
        <v>440.64</v>
      </c>
      <c r="J144" s="73"/>
      <c r="K144" s="73"/>
    </row>
    <row r="145">
      <c r="A145" s="95"/>
      <c r="B145" s="95"/>
      <c r="C145" s="95"/>
      <c r="D145" s="95"/>
      <c r="E145" s="95"/>
      <c r="F145" s="95"/>
      <c r="G145" s="96" t="s">
        <v>69</v>
      </c>
      <c r="H145" s="97">
        <v>2.0</v>
      </c>
      <c r="I145" s="98">
        <f t="shared" si="13"/>
        <v>176.256</v>
      </c>
      <c r="J145" s="73"/>
      <c r="K145" s="73"/>
    </row>
    <row r="146">
      <c r="A146" s="95"/>
      <c r="B146" s="95"/>
      <c r="C146" s="95"/>
      <c r="D146" s="95"/>
      <c r="E146" s="95"/>
      <c r="F146" s="95"/>
      <c r="G146" s="96" t="s">
        <v>70</v>
      </c>
      <c r="H146" s="97">
        <v>4.0</v>
      </c>
      <c r="I146" s="98">
        <f t="shared" si="13"/>
        <v>352.512</v>
      </c>
      <c r="J146" s="73"/>
      <c r="K146" s="73"/>
    </row>
    <row r="147">
      <c r="A147" s="95"/>
      <c r="B147" s="95"/>
      <c r="C147" s="95"/>
      <c r="D147" s="95"/>
      <c r="E147" s="95"/>
      <c r="F147" s="95"/>
      <c r="G147" s="96" t="s">
        <v>71</v>
      </c>
      <c r="H147" s="97">
        <v>3.0</v>
      </c>
      <c r="I147" s="98">
        <f t="shared" si="13"/>
        <v>264.384</v>
      </c>
      <c r="J147" s="73"/>
      <c r="K147" s="73"/>
    </row>
    <row r="148">
      <c r="A148" s="99"/>
      <c r="B148" s="99"/>
      <c r="C148" s="99"/>
      <c r="D148" s="99"/>
      <c r="E148" s="99"/>
      <c r="F148" s="99"/>
      <c r="G148" s="97" t="s">
        <v>72</v>
      </c>
      <c r="H148" s="97">
        <f>(H145+H147)/2</f>
        <v>2.5</v>
      </c>
      <c r="I148" s="98">
        <f t="shared" si="13"/>
        <v>220.32</v>
      </c>
      <c r="J148" s="73"/>
      <c r="K148" s="73"/>
    </row>
    <row r="149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</row>
    <row r="150">
      <c r="A150" s="73"/>
      <c r="B150" s="73"/>
      <c r="C150" s="73"/>
      <c r="D150" s="73"/>
      <c r="E150" s="73"/>
      <c r="F150" s="73"/>
      <c r="G150" s="76"/>
      <c r="H150" s="76"/>
      <c r="I150" s="76"/>
      <c r="J150" s="76"/>
      <c r="K150" s="76"/>
    </row>
    <row r="151">
      <c r="A151" s="100"/>
      <c r="B151" s="100"/>
      <c r="C151" s="100"/>
      <c r="D151" s="100"/>
      <c r="E151" s="100"/>
      <c r="F151" s="100"/>
      <c r="G151" s="101"/>
      <c r="H151" s="94" t="s">
        <v>73</v>
      </c>
      <c r="I151" s="94" t="s">
        <v>74</v>
      </c>
      <c r="J151" s="94" t="s">
        <v>75</v>
      </c>
      <c r="K151" s="94" t="s">
        <v>76</v>
      </c>
    </row>
    <row r="152">
      <c r="A152" s="95"/>
      <c r="B152" s="95"/>
      <c r="C152" s="95"/>
      <c r="D152" s="95"/>
      <c r="E152" s="95"/>
      <c r="F152" s="95"/>
      <c r="G152" s="96" t="s">
        <v>77</v>
      </c>
      <c r="H152" s="97">
        <v>120.0</v>
      </c>
      <c r="I152" s="97">
        <v>100.0</v>
      </c>
      <c r="J152" s="97">
        <v>10.0</v>
      </c>
      <c r="K152" s="97">
        <f>1.2*1*0.1</f>
        <v>0.12</v>
      </c>
    </row>
    <row r="153">
      <c r="A153" s="95"/>
      <c r="B153" s="95"/>
      <c r="C153" s="95"/>
      <c r="D153" s="95"/>
      <c r="E153" s="95"/>
      <c r="F153" s="95"/>
      <c r="G153" s="96" t="s">
        <v>78</v>
      </c>
      <c r="H153" s="97">
        <v>240.0</v>
      </c>
      <c r="I153" s="97">
        <v>1360.0</v>
      </c>
      <c r="J153" s="97">
        <v>270.0</v>
      </c>
      <c r="K153" s="97">
        <f>2.4*13.6*2.7</f>
        <v>88.128</v>
      </c>
    </row>
  </sheetData>
  <autoFilter ref="$G$2:$AF$137">
    <filterColumn colId="1">
      <filters>
        <filter val="China"/>
        <filter val="Denmark"/>
      </filters>
    </filterColumn>
    <filterColumn colId="2">
      <filters>
        <filter val="6289.9303"/>
        <filter val="3594.32095"/>
        <filter val="18531.2655"/>
        <filter val="2652.5959"/>
        <filter val="2006.232133"/>
        <filter val="4487.4334"/>
        <filter val="2908.499467"/>
        <filter val="2,091.14 €"/>
        <filter val="891.5135"/>
        <filter val="3422.1033"/>
        <filter val="4360.2858"/>
        <filter val="5980.5137"/>
        <filter val="10371.477"/>
        <filter val="5406.1912"/>
        <filter val="127298.7693"/>
        <filter val="1273.51"/>
        <filter val="2562.5236"/>
        <filter val="848.6375333"/>
        <filter val="3193.7529"/>
        <filter val="4570.6014"/>
        <filter val="12544.3447"/>
        <filter val="4051.05"/>
        <filter val="7222.718833"/>
        <filter val="10,709.11 €"/>
        <filter val="7329.0218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4" t="s">
        <v>51</v>
      </c>
      <c r="C1" s="84" t="s">
        <v>4</v>
      </c>
    </row>
    <row r="2">
      <c r="A2" s="84" t="s">
        <v>0</v>
      </c>
      <c r="B2" s="84" t="s">
        <v>3</v>
      </c>
      <c r="C2" s="84" t="s">
        <v>36</v>
      </c>
      <c r="D2" s="84" t="s">
        <v>37</v>
      </c>
      <c r="E2" s="84" t="s">
        <v>38</v>
      </c>
      <c r="F2" s="84" t="s">
        <v>55</v>
      </c>
      <c r="G2" s="102" t="s">
        <v>56</v>
      </c>
      <c r="H2" s="102" t="s">
        <v>57</v>
      </c>
      <c r="I2" s="102" t="s">
        <v>58</v>
      </c>
      <c r="J2" s="102" t="s">
        <v>59</v>
      </c>
      <c r="K2" s="102" t="s">
        <v>60</v>
      </c>
      <c r="L2" s="102" t="s">
        <v>61</v>
      </c>
      <c r="M2" s="102" t="s">
        <v>62</v>
      </c>
    </row>
    <row r="3">
      <c r="A3" s="84">
        <v>1.0</v>
      </c>
      <c r="B3" s="84" t="s">
        <v>35</v>
      </c>
      <c r="C3" s="84">
        <v>4570.6014</v>
      </c>
      <c r="F3" s="84">
        <v>4570.6014</v>
      </c>
      <c r="G3" s="84">
        <v>44.0</v>
      </c>
      <c r="H3" s="84">
        <v>0.0</v>
      </c>
      <c r="I3" s="84">
        <v>0.0</v>
      </c>
      <c r="J3" s="89">
        <v>7755.264000000001</v>
      </c>
      <c r="K3" s="89">
        <v>0.0</v>
      </c>
      <c r="L3" s="89">
        <v>0.0</v>
      </c>
      <c r="M3" s="89">
        <v>7755.264000000001</v>
      </c>
    </row>
    <row r="4">
      <c r="A4" s="84">
        <v>2.0</v>
      </c>
      <c r="B4" s="84" t="s">
        <v>35</v>
      </c>
      <c r="C4" s="84">
        <v>12544.3447</v>
      </c>
      <c r="F4" s="84">
        <v>12544.3447</v>
      </c>
      <c r="G4" s="84">
        <v>121.0</v>
      </c>
      <c r="H4" s="84">
        <v>0.0</v>
      </c>
      <c r="I4" s="84">
        <v>0.0</v>
      </c>
      <c r="J4" s="89">
        <v>21326.976000000002</v>
      </c>
      <c r="K4" s="89">
        <v>0.0</v>
      </c>
      <c r="L4" s="89">
        <v>0.0</v>
      </c>
      <c r="M4" s="89">
        <v>21326.976000000002</v>
      </c>
    </row>
    <row r="5">
      <c r="A5" s="84">
        <v>3.0</v>
      </c>
      <c r="B5" s="84" t="s">
        <v>35</v>
      </c>
      <c r="C5" s="84">
        <v>5980.5136999999995</v>
      </c>
      <c r="F5" s="84">
        <v>5980.5136999999995</v>
      </c>
      <c r="G5" s="84">
        <v>58.0</v>
      </c>
      <c r="H5" s="84">
        <v>0.0</v>
      </c>
      <c r="I5" s="84">
        <v>0.0</v>
      </c>
      <c r="J5" s="89">
        <v>10222.848000000002</v>
      </c>
      <c r="K5" s="89">
        <v>0.0</v>
      </c>
      <c r="L5" s="89">
        <v>0.0</v>
      </c>
      <c r="M5" s="89">
        <v>10222.848000000002</v>
      </c>
    </row>
    <row r="6">
      <c r="A6" s="84">
        <v>4.0</v>
      </c>
      <c r="B6" s="84" t="s">
        <v>35</v>
      </c>
      <c r="D6" s="84">
        <v>12097.6783</v>
      </c>
      <c r="F6" s="84">
        <v>12097.6783</v>
      </c>
      <c r="G6" s="84">
        <v>0.0</v>
      </c>
      <c r="H6" s="84">
        <v>117.0</v>
      </c>
      <c r="I6" s="84">
        <v>0.0</v>
      </c>
      <c r="J6" s="89">
        <v>0.0</v>
      </c>
      <c r="K6" s="89">
        <v>30932.928</v>
      </c>
      <c r="L6" s="89">
        <v>0.0</v>
      </c>
      <c r="M6" s="89">
        <v>30932.928</v>
      </c>
    </row>
    <row r="7">
      <c r="A7" s="84">
        <v>5.0</v>
      </c>
      <c r="B7" s="84" t="s">
        <v>35</v>
      </c>
      <c r="D7" s="84">
        <v>887.7844999999999</v>
      </c>
      <c r="E7" s="84">
        <v>2799.6766999999995</v>
      </c>
      <c r="F7" s="84">
        <v>3687.4611999999993</v>
      </c>
      <c r="G7" s="84">
        <v>0.0</v>
      </c>
      <c r="H7" s="84">
        <v>9.0</v>
      </c>
      <c r="I7" s="84">
        <v>27.0</v>
      </c>
      <c r="J7" s="89">
        <v>0.0</v>
      </c>
      <c r="K7" s="89">
        <v>2379.456</v>
      </c>
      <c r="L7" s="89">
        <v>9517.824000000002</v>
      </c>
      <c r="M7" s="89">
        <v>11897.280000000002</v>
      </c>
    </row>
    <row r="8">
      <c r="A8" s="84">
        <v>6.0</v>
      </c>
      <c r="B8" s="84" t="s">
        <v>35</v>
      </c>
      <c r="E8" s="84">
        <v>3295.5545999999995</v>
      </c>
      <c r="F8" s="84">
        <v>3295.5545999999995</v>
      </c>
      <c r="G8" s="84">
        <v>0.0</v>
      </c>
      <c r="H8" s="84">
        <v>0.0</v>
      </c>
      <c r="I8" s="84">
        <v>32.0</v>
      </c>
      <c r="J8" s="89">
        <v>0.0</v>
      </c>
      <c r="K8" s="89">
        <v>0.0</v>
      </c>
      <c r="L8" s="89">
        <v>11280.384000000002</v>
      </c>
      <c r="M8" s="89">
        <v>11280.384000000002</v>
      </c>
    </row>
    <row r="9">
      <c r="A9" s="84">
        <v>7.0</v>
      </c>
      <c r="B9" s="84" t="s">
        <v>35</v>
      </c>
      <c r="D9" s="84">
        <v>526.015</v>
      </c>
      <c r="F9" s="84">
        <v>526.015</v>
      </c>
      <c r="G9" s="84">
        <v>0.0</v>
      </c>
      <c r="H9" s="84">
        <v>6.0</v>
      </c>
      <c r="I9" s="84">
        <v>0.0</v>
      </c>
      <c r="J9" s="89">
        <v>0.0</v>
      </c>
      <c r="K9" s="89">
        <v>1586.304</v>
      </c>
      <c r="L9" s="89">
        <v>0.0</v>
      </c>
      <c r="M9" s="89">
        <v>1586.304</v>
      </c>
    </row>
    <row r="10">
      <c r="A10" s="84">
        <v>8.0</v>
      </c>
      <c r="B10" s="84" t="s">
        <v>35</v>
      </c>
      <c r="C10" s="84">
        <v>4360.2858</v>
      </c>
      <c r="F10" s="84">
        <v>4360.2858</v>
      </c>
      <c r="G10" s="84">
        <v>42.0</v>
      </c>
      <c r="H10" s="84">
        <v>0.0</v>
      </c>
      <c r="I10" s="84">
        <v>0.0</v>
      </c>
      <c r="J10" s="89">
        <v>7402.752000000001</v>
      </c>
      <c r="K10" s="89">
        <v>0.0</v>
      </c>
      <c r="L10" s="89">
        <v>0.0</v>
      </c>
      <c r="M10" s="89">
        <v>7402.752000000001</v>
      </c>
    </row>
    <row r="11">
      <c r="A11" s="84">
        <v>9.0</v>
      </c>
      <c r="B11" s="84" t="s">
        <v>35</v>
      </c>
      <c r="C11" s="84">
        <v>5406.191199999999</v>
      </c>
      <c r="F11" s="84">
        <v>5406.191199999999</v>
      </c>
      <c r="G11" s="84">
        <v>52.0</v>
      </c>
      <c r="H11" s="84">
        <v>0.0</v>
      </c>
      <c r="I11" s="84">
        <v>0.0</v>
      </c>
      <c r="J11" s="89">
        <v>9165.312000000002</v>
      </c>
      <c r="K11" s="89">
        <v>0.0</v>
      </c>
      <c r="L11" s="89">
        <v>0.0</v>
      </c>
      <c r="M11" s="89">
        <v>9165.312000000002</v>
      </c>
    </row>
    <row r="12">
      <c r="A12" s="84">
        <v>10.0</v>
      </c>
      <c r="B12" s="84" t="s">
        <v>35</v>
      </c>
      <c r="C12" s="84">
        <v>4051.0499999999997</v>
      </c>
      <c r="F12" s="84">
        <v>4051.0499999999997</v>
      </c>
      <c r="G12" s="84">
        <v>39.0</v>
      </c>
      <c r="H12" s="84">
        <v>0.0</v>
      </c>
      <c r="I12" s="84">
        <v>0.0</v>
      </c>
      <c r="J12" s="89">
        <v>6873.984000000001</v>
      </c>
      <c r="K12" s="89">
        <v>0.0</v>
      </c>
      <c r="L12" s="89">
        <v>0.0</v>
      </c>
      <c r="M12" s="89">
        <v>6873.984000000001</v>
      </c>
    </row>
    <row r="13">
      <c r="A13" s="84">
        <v>11.0</v>
      </c>
      <c r="B13" s="84" t="s">
        <v>35</v>
      </c>
      <c r="D13" s="84">
        <v>10313.928100000001</v>
      </c>
      <c r="F13" s="84">
        <v>10313.928100000001</v>
      </c>
      <c r="G13" s="84">
        <v>0.0</v>
      </c>
      <c r="H13" s="84">
        <v>100.0</v>
      </c>
      <c r="I13" s="84">
        <v>0.0</v>
      </c>
      <c r="J13" s="89">
        <v>0.0</v>
      </c>
      <c r="K13" s="89">
        <v>26438.4</v>
      </c>
      <c r="L13" s="89">
        <v>0.0</v>
      </c>
      <c r="M13" s="89">
        <v>26438.4</v>
      </c>
    </row>
    <row r="14">
      <c r="A14" s="84">
        <v>12.0</v>
      </c>
      <c r="B14" s="84" t="s">
        <v>35</v>
      </c>
      <c r="D14" s="84">
        <v>692.1927999999999</v>
      </c>
      <c r="F14" s="84">
        <v>692.1927999999999</v>
      </c>
      <c r="G14" s="84">
        <v>0.0</v>
      </c>
      <c r="H14" s="84">
        <v>7.0</v>
      </c>
      <c r="I14" s="84">
        <v>0.0</v>
      </c>
      <c r="J14" s="89">
        <v>0.0</v>
      </c>
      <c r="K14" s="89">
        <v>1850.688</v>
      </c>
      <c r="L14" s="89">
        <v>0.0</v>
      </c>
      <c r="M14" s="89">
        <v>1850.688</v>
      </c>
    </row>
    <row r="15">
      <c r="A15" s="84">
        <v>13.0</v>
      </c>
      <c r="B15" s="84" t="s">
        <v>35</v>
      </c>
      <c r="D15" s="84">
        <v>1519.3528</v>
      </c>
      <c r="F15" s="84">
        <v>1519.3528</v>
      </c>
      <c r="G15" s="84">
        <v>0.0</v>
      </c>
      <c r="H15" s="84">
        <v>15.0</v>
      </c>
      <c r="I15" s="84">
        <v>0.0</v>
      </c>
      <c r="J15" s="89">
        <v>0.0</v>
      </c>
      <c r="K15" s="89">
        <v>3965.76</v>
      </c>
      <c r="L15" s="89">
        <v>0.0</v>
      </c>
      <c r="M15" s="89">
        <v>3965.76</v>
      </c>
    </row>
    <row r="16">
      <c r="A16" s="84">
        <v>14.0</v>
      </c>
      <c r="B16" s="84" t="s">
        <v>35</v>
      </c>
      <c r="D16" s="84">
        <v>8805.3103</v>
      </c>
      <c r="F16" s="84">
        <v>8805.3103</v>
      </c>
      <c r="G16" s="84">
        <v>0.0</v>
      </c>
      <c r="H16" s="84">
        <v>85.0</v>
      </c>
      <c r="I16" s="84">
        <v>0.0</v>
      </c>
      <c r="J16" s="89">
        <v>0.0</v>
      </c>
      <c r="K16" s="89">
        <v>22472.64</v>
      </c>
      <c r="L16" s="89">
        <v>0.0</v>
      </c>
      <c r="M16" s="89">
        <v>22472.64</v>
      </c>
    </row>
    <row r="17">
      <c r="A17" s="84">
        <v>15.0</v>
      </c>
      <c r="B17" s="84" t="s">
        <v>35</v>
      </c>
      <c r="E17" s="84">
        <v>2962.3176</v>
      </c>
      <c r="F17" s="84">
        <v>2962.3176</v>
      </c>
      <c r="G17" s="84">
        <v>0.0</v>
      </c>
      <c r="H17" s="84">
        <v>0.0</v>
      </c>
      <c r="I17" s="84">
        <v>29.0</v>
      </c>
      <c r="J17" s="89">
        <v>0.0</v>
      </c>
      <c r="K17" s="89">
        <v>0.0</v>
      </c>
      <c r="L17" s="89">
        <v>10222.848000000002</v>
      </c>
      <c r="M17" s="89">
        <v>10222.848000000002</v>
      </c>
    </row>
    <row r="18">
      <c r="A18" s="84">
        <v>16.0</v>
      </c>
      <c r="B18" s="84" t="s">
        <v>35</v>
      </c>
      <c r="E18" s="84">
        <v>2469.9087999999997</v>
      </c>
      <c r="F18" s="84">
        <v>2469.9087999999997</v>
      </c>
      <c r="G18" s="84">
        <v>0.0</v>
      </c>
      <c r="H18" s="84">
        <v>0.0</v>
      </c>
      <c r="I18" s="84">
        <v>24.0</v>
      </c>
      <c r="J18" s="89">
        <v>0.0</v>
      </c>
      <c r="K18" s="89">
        <v>0.0</v>
      </c>
      <c r="L18" s="89">
        <v>8460.288</v>
      </c>
      <c r="M18" s="89">
        <v>8460.288</v>
      </c>
    </row>
    <row r="19">
      <c r="A19" s="84">
        <v>17.0</v>
      </c>
      <c r="B19" s="84" t="s">
        <v>35</v>
      </c>
      <c r="E19" s="84">
        <v>5981.123899999999</v>
      </c>
      <c r="F19" s="84">
        <v>5981.123899999999</v>
      </c>
      <c r="G19" s="84">
        <v>0.0</v>
      </c>
      <c r="H19" s="84">
        <v>0.0</v>
      </c>
      <c r="I19" s="84">
        <v>58.0</v>
      </c>
      <c r="J19" s="89">
        <v>0.0</v>
      </c>
      <c r="K19" s="89">
        <v>0.0</v>
      </c>
      <c r="L19" s="89">
        <v>20445.696000000004</v>
      </c>
      <c r="M19" s="89">
        <v>20445.696000000004</v>
      </c>
    </row>
    <row r="20">
      <c r="A20" s="84">
        <v>18.0</v>
      </c>
      <c r="B20" s="84" t="s">
        <v>35</v>
      </c>
      <c r="E20" s="84">
        <v>30075.402</v>
      </c>
      <c r="F20" s="84">
        <v>30075.402</v>
      </c>
      <c r="G20" s="84">
        <v>0.0</v>
      </c>
      <c r="H20" s="84">
        <v>0.0</v>
      </c>
      <c r="I20" s="84">
        <v>290.0</v>
      </c>
      <c r="J20" s="89">
        <v>0.0</v>
      </c>
      <c r="K20" s="89">
        <v>0.0</v>
      </c>
      <c r="L20" s="89">
        <v>102228.48000000001</v>
      </c>
      <c r="M20" s="89">
        <v>102228.48000000001</v>
      </c>
    </row>
    <row r="21">
      <c r="A21" s="84">
        <v>19.0</v>
      </c>
      <c r="B21" s="84" t="s">
        <v>35</v>
      </c>
      <c r="C21" s="84">
        <v>2562.5235999999995</v>
      </c>
      <c r="F21" s="84">
        <v>2562.5235999999995</v>
      </c>
      <c r="G21" s="84">
        <v>25.0</v>
      </c>
      <c r="H21" s="84">
        <v>0.0</v>
      </c>
      <c r="I21" s="84">
        <v>0.0</v>
      </c>
      <c r="J21" s="89">
        <v>4406.400000000001</v>
      </c>
      <c r="K21" s="89">
        <v>0.0</v>
      </c>
      <c r="L21" s="89">
        <v>0.0</v>
      </c>
      <c r="M21" s="89">
        <v>4406.400000000001</v>
      </c>
    </row>
    <row r="22">
      <c r="A22" s="84">
        <v>20.0</v>
      </c>
      <c r="B22" s="84" t="s">
        <v>35</v>
      </c>
      <c r="C22" s="84">
        <v>3422.1032999999998</v>
      </c>
      <c r="F22" s="84">
        <v>3422.1032999999998</v>
      </c>
      <c r="G22" s="84">
        <v>33.0</v>
      </c>
      <c r="H22" s="84">
        <v>0.0</v>
      </c>
      <c r="I22" s="84">
        <v>0.0</v>
      </c>
      <c r="J22" s="89">
        <v>5816.448000000001</v>
      </c>
      <c r="K22" s="89">
        <v>0.0</v>
      </c>
      <c r="L22" s="89">
        <v>0.0</v>
      </c>
      <c r="M22" s="89">
        <v>5816.448000000001</v>
      </c>
    </row>
    <row r="23">
      <c r="A23" s="84">
        <v>21.0</v>
      </c>
      <c r="B23" s="84" t="s">
        <v>35</v>
      </c>
      <c r="C23" s="84">
        <v>1273.5099999999998</v>
      </c>
      <c r="F23" s="84">
        <v>1273.5099999999998</v>
      </c>
      <c r="G23" s="84">
        <v>13.0</v>
      </c>
      <c r="H23" s="84">
        <v>0.0</v>
      </c>
      <c r="I23" s="84">
        <v>0.0</v>
      </c>
      <c r="J23" s="89">
        <v>2291.3280000000004</v>
      </c>
      <c r="K23" s="89">
        <v>0.0</v>
      </c>
      <c r="L23" s="89">
        <v>0.0</v>
      </c>
      <c r="M23" s="89">
        <v>2291.3280000000004</v>
      </c>
    </row>
    <row r="24">
      <c r="A24" s="84">
        <v>22.0</v>
      </c>
      <c r="B24" s="84" t="s">
        <v>35</v>
      </c>
      <c r="C24" s="84">
        <v>7329.021799999999</v>
      </c>
      <c r="F24" s="84">
        <v>7329.021799999999</v>
      </c>
      <c r="G24" s="84">
        <v>71.0</v>
      </c>
      <c r="H24" s="84">
        <v>0.0</v>
      </c>
      <c r="I24" s="84">
        <v>0.0</v>
      </c>
      <c r="J24" s="89">
        <v>12514.176000000001</v>
      </c>
      <c r="K24" s="89">
        <v>0.0</v>
      </c>
      <c r="L24" s="89">
        <v>0.0</v>
      </c>
      <c r="M24" s="89">
        <v>12514.176000000001</v>
      </c>
    </row>
    <row r="25">
      <c r="A25" s="84">
        <v>23.0</v>
      </c>
      <c r="B25" s="84" t="s">
        <v>35</v>
      </c>
      <c r="C25" s="84">
        <v>848.6375333333332</v>
      </c>
      <c r="F25" s="84">
        <v>848.6375333333332</v>
      </c>
      <c r="G25" s="84">
        <v>9.0</v>
      </c>
      <c r="H25" s="84">
        <v>0.0</v>
      </c>
      <c r="I25" s="84">
        <v>0.0</v>
      </c>
      <c r="J25" s="89">
        <v>1586.3040000000003</v>
      </c>
      <c r="K25" s="89">
        <v>0.0</v>
      </c>
      <c r="L25" s="89">
        <v>0.0</v>
      </c>
      <c r="M25" s="89">
        <v>1586.3040000000003</v>
      </c>
    </row>
    <row r="26">
      <c r="A26" s="84">
        <v>24.0</v>
      </c>
      <c r="B26" s="84" t="s">
        <v>35</v>
      </c>
      <c r="D26" s="84">
        <v>1273.5099999999998</v>
      </c>
      <c r="F26" s="84">
        <v>1273.5099999999998</v>
      </c>
      <c r="G26" s="84">
        <v>0.0</v>
      </c>
      <c r="H26" s="84">
        <v>13.0</v>
      </c>
      <c r="I26" s="84">
        <v>0.0</v>
      </c>
      <c r="J26" s="89">
        <v>0.0</v>
      </c>
      <c r="K26" s="89">
        <v>3436.992</v>
      </c>
      <c r="L26" s="89">
        <v>0.0</v>
      </c>
      <c r="M26" s="89">
        <v>3436.992</v>
      </c>
    </row>
    <row r="27">
      <c r="A27" s="84">
        <v>25.0</v>
      </c>
      <c r="B27" s="84" t="s">
        <v>35</v>
      </c>
      <c r="D27" s="84">
        <v>28789.75203333333</v>
      </c>
      <c r="F27" s="84">
        <v>28789.75203333333</v>
      </c>
      <c r="G27" s="84">
        <v>0.0</v>
      </c>
      <c r="H27" s="84">
        <v>277.0</v>
      </c>
      <c r="I27" s="84">
        <v>0.0</v>
      </c>
      <c r="J27" s="89">
        <v>0.0</v>
      </c>
      <c r="K27" s="89">
        <v>73234.368</v>
      </c>
      <c r="L27" s="89">
        <v>0.0</v>
      </c>
      <c r="M27" s="89">
        <v>73234.368</v>
      </c>
    </row>
    <row r="28">
      <c r="A28" s="84">
        <v>26.0</v>
      </c>
      <c r="B28" s="84" t="s">
        <v>35</v>
      </c>
      <c r="E28" s="84">
        <v>14731.708299999998</v>
      </c>
      <c r="F28" s="84">
        <v>14731.708299999998</v>
      </c>
      <c r="G28" s="84">
        <v>0.0</v>
      </c>
      <c r="H28" s="84">
        <v>0.0</v>
      </c>
      <c r="I28" s="84">
        <v>142.0</v>
      </c>
      <c r="J28" s="89">
        <v>0.0</v>
      </c>
      <c r="K28" s="89">
        <v>0.0</v>
      </c>
      <c r="L28" s="89">
        <v>50056.704000000005</v>
      </c>
      <c r="M28" s="89">
        <v>50056.704000000005</v>
      </c>
    </row>
    <row r="29">
      <c r="A29" s="84">
        <v>27.0</v>
      </c>
      <c r="B29" s="84" t="s">
        <v>35</v>
      </c>
      <c r="E29" s="84">
        <v>1273.5099999999998</v>
      </c>
      <c r="F29" s="84">
        <v>1273.5099999999998</v>
      </c>
      <c r="G29" s="84">
        <v>0.0</v>
      </c>
      <c r="H29" s="84">
        <v>0.0</v>
      </c>
      <c r="I29" s="84">
        <v>13.0</v>
      </c>
      <c r="J29" s="89">
        <v>0.0</v>
      </c>
      <c r="K29" s="89">
        <v>0.0</v>
      </c>
      <c r="L29" s="89">
        <v>4582.656000000001</v>
      </c>
      <c r="M29" s="89">
        <v>4582.656000000001</v>
      </c>
    </row>
    <row r="30">
      <c r="A30" s="84">
        <v>28.0</v>
      </c>
      <c r="B30" s="84" t="s">
        <v>35</v>
      </c>
      <c r="E30" s="84">
        <v>2451.373033333333</v>
      </c>
      <c r="F30" s="84">
        <v>2451.373033333333</v>
      </c>
      <c r="G30" s="84">
        <v>0.0</v>
      </c>
      <c r="H30" s="84">
        <v>0.0</v>
      </c>
      <c r="I30" s="84">
        <v>24.0</v>
      </c>
      <c r="J30" s="89">
        <v>0.0</v>
      </c>
      <c r="K30" s="89">
        <v>0.0</v>
      </c>
      <c r="L30" s="89">
        <v>8460.288</v>
      </c>
      <c r="M30" s="89">
        <v>8460.288</v>
      </c>
    </row>
    <row r="31">
      <c r="A31" s="84">
        <v>29.0</v>
      </c>
      <c r="B31" s="84" t="s">
        <v>35</v>
      </c>
      <c r="C31" s="84">
        <v>18531.265499999998</v>
      </c>
      <c r="F31" s="84">
        <v>18531.265499999998</v>
      </c>
      <c r="G31" s="84">
        <v>179.0</v>
      </c>
      <c r="H31" s="84">
        <v>0.0</v>
      </c>
      <c r="I31" s="84">
        <v>0.0</v>
      </c>
      <c r="J31" s="89">
        <v>31549.824000000004</v>
      </c>
      <c r="K31" s="89">
        <v>0.0</v>
      </c>
      <c r="L31" s="89">
        <v>0.0</v>
      </c>
      <c r="M31" s="89">
        <v>31549.824000000004</v>
      </c>
    </row>
    <row r="32">
      <c r="A32" s="84">
        <v>30.0</v>
      </c>
      <c r="B32" s="84" t="s">
        <v>35</v>
      </c>
      <c r="C32" s="84">
        <v>4487.433399999999</v>
      </c>
      <c r="F32" s="84">
        <v>4487.433399999999</v>
      </c>
      <c r="G32" s="84">
        <v>44.0</v>
      </c>
      <c r="H32" s="84">
        <v>0.0</v>
      </c>
      <c r="I32" s="84">
        <v>0.0</v>
      </c>
      <c r="J32" s="89">
        <v>7755.264000000001</v>
      </c>
      <c r="K32" s="89">
        <v>0.0</v>
      </c>
      <c r="L32" s="89">
        <v>0.0</v>
      </c>
      <c r="M32" s="89">
        <v>7755.264000000001</v>
      </c>
    </row>
    <row r="33">
      <c r="A33" s="84">
        <v>31.0</v>
      </c>
      <c r="B33" s="84" t="s">
        <v>35</v>
      </c>
      <c r="C33" s="84">
        <v>10371.476999999999</v>
      </c>
      <c r="F33" s="84">
        <v>10371.476999999999</v>
      </c>
      <c r="G33" s="84">
        <v>100.0</v>
      </c>
      <c r="H33" s="84">
        <v>0.0</v>
      </c>
      <c r="I33" s="84">
        <v>0.0</v>
      </c>
      <c r="J33" s="89">
        <v>17625.600000000002</v>
      </c>
      <c r="K33" s="89">
        <v>0.0</v>
      </c>
      <c r="L33" s="89">
        <v>0.0</v>
      </c>
      <c r="M33" s="89">
        <v>17625.600000000002</v>
      </c>
    </row>
    <row r="34">
      <c r="A34" s="84">
        <v>32.0</v>
      </c>
      <c r="B34" s="84" t="s">
        <v>35</v>
      </c>
      <c r="C34" s="84">
        <v>10709.106049999999</v>
      </c>
      <c r="F34" s="84">
        <v>10709.106049999999</v>
      </c>
      <c r="G34" s="84">
        <v>103.0</v>
      </c>
      <c r="H34" s="84">
        <v>0.0</v>
      </c>
      <c r="I34" s="84">
        <v>0.0</v>
      </c>
      <c r="J34" s="89">
        <v>18154.368000000002</v>
      </c>
      <c r="K34" s="89">
        <v>0.0</v>
      </c>
      <c r="L34" s="89">
        <v>0.0</v>
      </c>
      <c r="M34" s="89">
        <v>18154.368000000002</v>
      </c>
    </row>
    <row r="35">
      <c r="A35" s="84">
        <v>33.0</v>
      </c>
      <c r="B35" s="84" t="s">
        <v>35</v>
      </c>
      <c r="C35" s="84">
        <v>2091.1403333333333</v>
      </c>
      <c r="F35" s="84">
        <v>2091.1403333333333</v>
      </c>
      <c r="G35" s="84">
        <v>21.0</v>
      </c>
      <c r="H35" s="84">
        <v>0.0</v>
      </c>
      <c r="I35" s="84">
        <v>0.0</v>
      </c>
      <c r="J35" s="89">
        <v>3701.3760000000007</v>
      </c>
      <c r="K35" s="89">
        <v>0.0</v>
      </c>
      <c r="L35" s="89">
        <v>0.0</v>
      </c>
      <c r="M35" s="89">
        <v>3701.3760000000007</v>
      </c>
    </row>
    <row r="36">
      <c r="A36" s="84">
        <v>34.0</v>
      </c>
      <c r="B36" s="84" t="s">
        <v>35</v>
      </c>
      <c r="D36" s="84">
        <v>4270.2699999999995</v>
      </c>
      <c r="F36" s="84">
        <v>4270.2699999999995</v>
      </c>
      <c r="G36" s="84">
        <v>0.0</v>
      </c>
      <c r="H36" s="84">
        <v>42.0</v>
      </c>
      <c r="I36" s="84">
        <v>0.0</v>
      </c>
      <c r="J36" s="89">
        <v>0.0</v>
      </c>
      <c r="K36" s="89">
        <v>11104.128</v>
      </c>
      <c r="L36" s="89">
        <v>0.0</v>
      </c>
      <c r="M36" s="89">
        <v>11104.128</v>
      </c>
    </row>
    <row r="37">
      <c r="A37" s="84">
        <v>35.0</v>
      </c>
      <c r="B37" s="84" t="s">
        <v>35</v>
      </c>
      <c r="D37" s="84">
        <v>1831.1423999999997</v>
      </c>
      <c r="F37" s="84">
        <v>1831.1423999999997</v>
      </c>
      <c r="G37" s="84">
        <v>0.0</v>
      </c>
      <c r="H37" s="84">
        <v>18.0</v>
      </c>
      <c r="I37" s="84">
        <v>0.0</v>
      </c>
      <c r="J37" s="89">
        <v>0.0</v>
      </c>
      <c r="K37" s="89">
        <v>4758.912</v>
      </c>
      <c r="L37" s="89">
        <v>0.0</v>
      </c>
      <c r="M37" s="89">
        <v>4758.912</v>
      </c>
    </row>
    <row r="38">
      <c r="A38" s="84">
        <v>36.0</v>
      </c>
      <c r="B38" s="84" t="s">
        <v>35</v>
      </c>
      <c r="D38" s="84">
        <v>10371.476999999999</v>
      </c>
      <c r="F38" s="84">
        <v>10371.476999999999</v>
      </c>
      <c r="G38" s="84">
        <v>0.0</v>
      </c>
      <c r="H38" s="84">
        <v>100.0</v>
      </c>
      <c r="I38" s="84">
        <v>0.0</v>
      </c>
      <c r="J38" s="89">
        <v>0.0</v>
      </c>
      <c r="K38" s="89">
        <v>26438.4</v>
      </c>
      <c r="L38" s="89">
        <v>0.0</v>
      </c>
      <c r="M38" s="89">
        <v>26438.4</v>
      </c>
    </row>
    <row r="39">
      <c r="A39" s="84">
        <v>37.0</v>
      </c>
      <c r="B39" s="84" t="s">
        <v>35</v>
      </c>
      <c r="D39" s="84">
        <v>10709.106049999999</v>
      </c>
      <c r="F39" s="84">
        <v>10709.106049999999</v>
      </c>
      <c r="G39" s="84">
        <v>0.0</v>
      </c>
      <c r="H39" s="84">
        <v>103.0</v>
      </c>
      <c r="I39" s="84">
        <v>0.0</v>
      </c>
      <c r="J39" s="89">
        <v>0.0</v>
      </c>
      <c r="K39" s="89">
        <v>27231.552000000003</v>
      </c>
      <c r="L39" s="89">
        <v>0.0</v>
      </c>
      <c r="M39" s="89">
        <v>27231.552000000003</v>
      </c>
    </row>
    <row r="40">
      <c r="A40" s="84">
        <v>38.0</v>
      </c>
      <c r="B40" s="84" t="s">
        <v>35</v>
      </c>
      <c r="D40" s="84">
        <v>2091.1403333333333</v>
      </c>
      <c r="F40" s="84">
        <v>2091.1403333333333</v>
      </c>
      <c r="G40" s="84">
        <v>0.0</v>
      </c>
      <c r="H40" s="84">
        <v>21.0</v>
      </c>
      <c r="I40" s="84">
        <v>0.0</v>
      </c>
      <c r="J40" s="89">
        <v>0.0</v>
      </c>
      <c r="K40" s="89">
        <v>5552.064</v>
      </c>
      <c r="L40" s="89">
        <v>0.0</v>
      </c>
      <c r="M40" s="89">
        <v>5552.064</v>
      </c>
    </row>
    <row r="41">
      <c r="A41" s="84">
        <v>39.0</v>
      </c>
      <c r="B41" s="84" t="s">
        <v>35</v>
      </c>
      <c r="E41" s="84">
        <v>38681.289899999996</v>
      </c>
      <c r="F41" s="84">
        <v>38681.289899999996</v>
      </c>
      <c r="G41" s="84">
        <v>0.0</v>
      </c>
      <c r="H41" s="84">
        <v>0.0</v>
      </c>
      <c r="I41" s="84">
        <v>372.0</v>
      </c>
      <c r="J41" s="89">
        <v>0.0</v>
      </c>
      <c r="K41" s="89">
        <v>0.0</v>
      </c>
      <c r="L41" s="89">
        <v>131134.464</v>
      </c>
      <c r="M41" s="89">
        <v>131134.464</v>
      </c>
    </row>
    <row r="42">
      <c r="A42" s="84">
        <v>40.0</v>
      </c>
      <c r="B42" s="84" t="s">
        <v>35</v>
      </c>
      <c r="E42" s="84">
        <v>1540.1899999999998</v>
      </c>
      <c r="F42" s="84">
        <v>1540.1899999999998</v>
      </c>
      <c r="G42" s="84">
        <v>0.0</v>
      </c>
      <c r="H42" s="84">
        <v>0.0</v>
      </c>
      <c r="I42" s="84">
        <v>15.0</v>
      </c>
      <c r="J42" s="89">
        <v>0.0</v>
      </c>
      <c r="K42" s="89">
        <v>0.0</v>
      </c>
      <c r="L42" s="89">
        <v>5287.680000000001</v>
      </c>
      <c r="M42" s="89">
        <v>5287.680000000001</v>
      </c>
    </row>
    <row r="43">
      <c r="A43" s="84">
        <v>41.0</v>
      </c>
      <c r="B43" s="84" t="s">
        <v>35</v>
      </c>
      <c r="E43" s="84">
        <v>10371.476999999999</v>
      </c>
      <c r="F43" s="84">
        <v>10371.476999999999</v>
      </c>
      <c r="G43" s="84">
        <v>0.0</v>
      </c>
      <c r="H43" s="84">
        <v>0.0</v>
      </c>
      <c r="I43" s="84">
        <v>100.0</v>
      </c>
      <c r="J43" s="89">
        <v>0.0</v>
      </c>
      <c r="K43" s="89">
        <v>0.0</v>
      </c>
      <c r="L43" s="89">
        <v>35251.200000000004</v>
      </c>
      <c r="M43" s="89">
        <v>35251.200000000004</v>
      </c>
    </row>
    <row r="44">
      <c r="A44" s="84">
        <v>42.0</v>
      </c>
      <c r="B44" s="84" t="s">
        <v>35</v>
      </c>
      <c r="E44" s="84">
        <v>9433.7033</v>
      </c>
      <c r="F44" s="84">
        <v>9433.7033</v>
      </c>
      <c r="G44" s="84">
        <v>0.0</v>
      </c>
      <c r="H44" s="84">
        <v>0.0</v>
      </c>
      <c r="I44" s="84">
        <v>91.0</v>
      </c>
      <c r="J44" s="89">
        <v>0.0</v>
      </c>
      <c r="K44" s="89">
        <v>0.0</v>
      </c>
      <c r="L44" s="89">
        <v>32078.592000000004</v>
      </c>
      <c r="M44" s="89">
        <v>32078.592000000004</v>
      </c>
    </row>
    <row r="45">
      <c r="A45" s="84">
        <v>43.0</v>
      </c>
      <c r="B45" s="84" t="s">
        <v>35</v>
      </c>
      <c r="E45" s="84">
        <v>2091.1403333333333</v>
      </c>
      <c r="F45" s="84">
        <v>2091.1403333333333</v>
      </c>
      <c r="G45" s="84">
        <v>0.0</v>
      </c>
      <c r="H45" s="84">
        <v>0.0</v>
      </c>
      <c r="I45" s="84">
        <v>21.0</v>
      </c>
      <c r="J45" s="89">
        <v>0.0</v>
      </c>
      <c r="K45" s="89">
        <v>0.0</v>
      </c>
      <c r="L45" s="89">
        <v>7402.752000000001</v>
      </c>
      <c r="M45" s="89">
        <v>7402.752000000001</v>
      </c>
    </row>
    <row r="46">
      <c r="A46" s="84">
        <v>44.0</v>
      </c>
      <c r="B46" s="84" t="s">
        <v>43</v>
      </c>
      <c r="C46" s="84">
        <v>6289.9303</v>
      </c>
      <c r="F46" s="84">
        <v>6289.9303</v>
      </c>
      <c r="G46" s="84">
        <v>61.0</v>
      </c>
      <c r="H46" s="84">
        <v>0.0</v>
      </c>
      <c r="I46" s="84">
        <v>0.0</v>
      </c>
      <c r="J46" s="89">
        <v>32254.848</v>
      </c>
      <c r="K46" s="89">
        <v>0.0</v>
      </c>
      <c r="L46" s="89">
        <v>0.0</v>
      </c>
      <c r="M46" s="89">
        <v>32254.848</v>
      </c>
    </row>
    <row r="47">
      <c r="A47" s="84">
        <v>45.0</v>
      </c>
      <c r="B47" s="84" t="s">
        <v>43</v>
      </c>
      <c r="D47" s="84">
        <v>6289.9303</v>
      </c>
      <c r="F47" s="84">
        <v>6289.9303</v>
      </c>
      <c r="G47" s="84">
        <v>0.0</v>
      </c>
      <c r="H47" s="84">
        <v>61.0</v>
      </c>
      <c r="I47" s="84">
        <v>0.0</v>
      </c>
      <c r="J47" s="89">
        <v>0.0</v>
      </c>
      <c r="K47" s="89">
        <v>26879.040000000005</v>
      </c>
      <c r="L47" s="89">
        <v>0.0</v>
      </c>
      <c r="M47" s="89">
        <v>26879.040000000005</v>
      </c>
    </row>
    <row r="48">
      <c r="A48" s="84">
        <v>46.0</v>
      </c>
      <c r="B48" s="84" t="s">
        <v>43</v>
      </c>
      <c r="E48" s="84">
        <v>6289.9303</v>
      </c>
      <c r="F48" s="84">
        <v>6289.9303</v>
      </c>
      <c r="G48" s="84">
        <v>0.0</v>
      </c>
      <c r="H48" s="84">
        <v>0.0</v>
      </c>
      <c r="I48" s="84">
        <v>61.0</v>
      </c>
      <c r="J48" s="89">
        <v>0.0</v>
      </c>
      <c r="K48" s="89">
        <v>0.0</v>
      </c>
      <c r="L48" s="89">
        <v>21503.232000000004</v>
      </c>
      <c r="M48" s="89">
        <v>21503.232000000004</v>
      </c>
    </row>
    <row r="49">
      <c r="A49" s="84">
        <v>47.0</v>
      </c>
      <c r="B49" s="84" t="s">
        <v>43</v>
      </c>
      <c r="C49" s="84">
        <v>3193.7528999999995</v>
      </c>
      <c r="F49" s="84">
        <v>3193.7528999999995</v>
      </c>
      <c r="G49" s="84">
        <v>31.0</v>
      </c>
      <c r="H49" s="84">
        <v>0.0</v>
      </c>
      <c r="I49" s="84">
        <v>0.0</v>
      </c>
      <c r="J49" s="89">
        <v>16391.808</v>
      </c>
      <c r="K49" s="89">
        <v>0.0</v>
      </c>
      <c r="L49" s="89">
        <v>0.0</v>
      </c>
      <c r="M49" s="89">
        <v>16391.808</v>
      </c>
    </row>
    <row r="50">
      <c r="A50" s="84">
        <v>48.0</v>
      </c>
      <c r="B50" s="84" t="s">
        <v>43</v>
      </c>
      <c r="D50" s="84">
        <v>1787.8068999999998</v>
      </c>
      <c r="F50" s="84">
        <v>1787.8068999999998</v>
      </c>
      <c r="G50" s="84">
        <v>0.0</v>
      </c>
      <c r="H50" s="84">
        <v>18.0</v>
      </c>
      <c r="I50" s="84">
        <v>0.0</v>
      </c>
      <c r="J50" s="89">
        <v>0.0</v>
      </c>
      <c r="K50" s="89">
        <v>7931.520000000002</v>
      </c>
      <c r="L50" s="89">
        <v>0.0</v>
      </c>
      <c r="M50" s="89">
        <v>7931.520000000002</v>
      </c>
    </row>
    <row r="51">
      <c r="A51" s="84">
        <v>49.0</v>
      </c>
      <c r="B51" s="84" t="s">
        <v>43</v>
      </c>
      <c r="E51" s="84">
        <v>1422.9411999999998</v>
      </c>
      <c r="F51" s="84">
        <v>1422.9411999999998</v>
      </c>
      <c r="G51" s="84">
        <v>0.0</v>
      </c>
      <c r="H51" s="84">
        <v>0.0</v>
      </c>
      <c r="I51" s="84">
        <v>14.0</v>
      </c>
      <c r="J51" s="89">
        <v>0.0</v>
      </c>
      <c r="K51" s="89">
        <v>0.0</v>
      </c>
      <c r="L51" s="89">
        <v>4935.168000000001</v>
      </c>
      <c r="M51" s="89">
        <v>4935.168000000001</v>
      </c>
    </row>
    <row r="52">
      <c r="A52" s="84">
        <v>50.0</v>
      </c>
      <c r="B52" s="84" t="s">
        <v>43</v>
      </c>
      <c r="C52" s="84">
        <v>891.5134999999999</v>
      </c>
      <c r="F52" s="84">
        <v>891.5134999999999</v>
      </c>
      <c r="G52" s="84">
        <v>9.0</v>
      </c>
      <c r="H52" s="84">
        <v>0.0</v>
      </c>
      <c r="I52" s="84">
        <v>0.0</v>
      </c>
      <c r="J52" s="89">
        <v>4758.912</v>
      </c>
      <c r="K52" s="89">
        <v>0.0</v>
      </c>
      <c r="L52" s="89">
        <v>0.0</v>
      </c>
      <c r="M52" s="89">
        <v>4758.912</v>
      </c>
    </row>
    <row r="53">
      <c r="A53" s="84">
        <v>51.0</v>
      </c>
      <c r="B53" s="84" t="s">
        <v>43</v>
      </c>
      <c r="D53" s="84">
        <v>891.5134999999999</v>
      </c>
      <c r="F53" s="84">
        <v>891.5134999999999</v>
      </c>
      <c r="G53" s="84">
        <v>0.0</v>
      </c>
      <c r="H53" s="84">
        <v>9.0</v>
      </c>
      <c r="I53" s="84">
        <v>0.0</v>
      </c>
      <c r="J53" s="89">
        <v>0.0</v>
      </c>
      <c r="K53" s="89">
        <v>3965.760000000001</v>
      </c>
      <c r="L53" s="89">
        <v>0.0</v>
      </c>
      <c r="M53" s="89">
        <v>3965.760000000001</v>
      </c>
    </row>
    <row r="54">
      <c r="A54" s="84">
        <v>52.0</v>
      </c>
      <c r="B54" s="84" t="s">
        <v>43</v>
      </c>
      <c r="E54" s="84">
        <v>891.5134999999999</v>
      </c>
      <c r="F54" s="84">
        <v>891.5134999999999</v>
      </c>
      <c r="G54" s="84">
        <v>0.0</v>
      </c>
      <c r="H54" s="84">
        <v>0.0</v>
      </c>
      <c r="I54" s="84">
        <v>9.0</v>
      </c>
      <c r="J54" s="89">
        <v>0.0</v>
      </c>
      <c r="K54" s="89">
        <v>0.0</v>
      </c>
      <c r="L54" s="89">
        <v>3172.6080000000006</v>
      </c>
      <c r="M54" s="89">
        <v>3172.6080000000006</v>
      </c>
    </row>
    <row r="55">
      <c r="A55" s="84">
        <v>53.0</v>
      </c>
      <c r="B55" s="84" t="s">
        <v>47</v>
      </c>
      <c r="C55" s="84">
        <v>2908.4994666666666</v>
      </c>
      <c r="F55" s="84">
        <v>2908.4994666666666</v>
      </c>
      <c r="G55" s="84">
        <v>28.0</v>
      </c>
      <c r="H55" s="84">
        <v>0.0</v>
      </c>
      <c r="I55" s="84">
        <v>0.0</v>
      </c>
      <c r="J55" s="89">
        <v>14805.504</v>
      </c>
      <c r="K55" s="89">
        <v>0.0</v>
      </c>
      <c r="L55" s="89">
        <v>0.0</v>
      </c>
      <c r="M55" s="89">
        <v>14805.504</v>
      </c>
    </row>
    <row r="56">
      <c r="A56" s="84">
        <v>54.0</v>
      </c>
      <c r="B56" s="84" t="s">
        <v>47</v>
      </c>
      <c r="D56" s="84">
        <v>2087.4414666666667</v>
      </c>
      <c r="F56" s="84">
        <v>2087.4414666666667</v>
      </c>
      <c r="G56" s="84">
        <v>0.0</v>
      </c>
      <c r="H56" s="84">
        <v>21.0</v>
      </c>
      <c r="I56" s="84">
        <v>0.0</v>
      </c>
      <c r="J56" s="89">
        <v>0.0</v>
      </c>
      <c r="K56" s="89">
        <v>9253.440000000002</v>
      </c>
      <c r="L56" s="89">
        <v>0.0</v>
      </c>
      <c r="M56" s="89">
        <v>9253.440000000002</v>
      </c>
    </row>
    <row r="57">
      <c r="A57" s="84">
        <v>55.0</v>
      </c>
      <c r="B57" s="84" t="s">
        <v>47</v>
      </c>
      <c r="E57" s="84">
        <v>2087.4414666666667</v>
      </c>
      <c r="F57" s="84">
        <v>2087.4414666666667</v>
      </c>
      <c r="G57" s="84">
        <v>0.0</v>
      </c>
      <c r="H57" s="84">
        <v>0.0</v>
      </c>
      <c r="I57" s="84">
        <v>21.0</v>
      </c>
      <c r="J57" s="89">
        <v>0.0</v>
      </c>
      <c r="K57" s="89">
        <v>0.0</v>
      </c>
      <c r="L57" s="89">
        <v>7402.752000000001</v>
      </c>
      <c r="M57" s="89">
        <v>7402.752000000001</v>
      </c>
    </row>
    <row r="58">
      <c r="A58" s="84">
        <v>56.0</v>
      </c>
      <c r="B58" s="84" t="s">
        <v>47</v>
      </c>
      <c r="C58" s="84">
        <v>2006.2321333333334</v>
      </c>
      <c r="F58" s="84">
        <v>2006.2321333333334</v>
      </c>
      <c r="G58" s="84">
        <v>20.0</v>
      </c>
      <c r="H58" s="84">
        <v>0.0</v>
      </c>
      <c r="I58" s="84">
        <v>0.0</v>
      </c>
      <c r="J58" s="89">
        <v>10575.36</v>
      </c>
      <c r="K58" s="89">
        <v>0.0</v>
      </c>
      <c r="L58" s="89">
        <v>0.0</v>
      </c>
      <c r="M58" s="89">
        <v>10575.36</v>
      </c>
    </row>
    <row r="59">
      <c r="A59" s="84">
        <v>57.0</v>
      </c>
      <c r="B59" s="84" t="s">
        <v>47</v>
      </c>
      <c r="D59" s="84">
        <v>1683.1086333333335</v>
      </c>
      <c r="F59" s="84">
        <v>1683.1086333333335</v>
      </c>
      <c r="G59" s="84">
        <v>0.0</v>
      </c>
      <c r="H59" s="84">
        <v>17.0</v>
      </c>
      <c r="I59" s="84">
        <v>0.0</v>
      </c>
      <c r="J59" s="89">
        <v>0.0</v>
      </c>
      <c r="K59" s="89">
        <v>7490.880000000002</v>
      </c>
      <c r="L59" s="89">
        <v>0.0</v>
      </c>
      <c r="M59" s="89">
        <v>7490.880000000002</v>
      </c>
    </row>
    <row r="60">
      <c r="A60" s="84">
        <v>58.0</v>
      </c>
      <c r="B60" s="84" t="s">
        <v>47</v>
      </c>
      <c r="E60" s="84">
        <v>1683.1086333333335</v>
      </c>
      <c r="F60" s="84">
        <v>1683.1086333333335</v>
      </c>
      <c r="G60" s="84">
        <v>0.0</v>
      </c>
      <c r="H60" s="84">
        <v>0.0</v>
      </c>
      <c r="I60" s="84">
        <v>17.0</v>
      </c>
      <c r="J60" s="89">
        <v>0.0</v>
      </c>
      <c r="K60" s="89">
        <v>0.0</v>
      </c>
      <c r="L60" s="89">
        <v>5992.704000000001</v>
      </c>
      <c r="M60" s="89">
        <v>5992.704000000001</v>
      </c>
    </row>
    <row r="61">
      <c r="A61" s="84">
        <v>59.0</v>
      </c>
      <c r="B61" s="84" t="s">
        <v>47</v>
      </c>
      <c r="C61" s="84">
        <v>3594.3209500000003</v>
      </c>
      <c r="F61" s="84">
        <v>3594.3209500000003</v>
      </c>
      <c r="G61" s="84">
        <v>35.0</v>
      </c>
      <c r="H61" s="84">
        <v>0.0</v>
      </c>
      <c r="I61" s="84">
        <v>0.0</v>
      </c>
      <c r="J61" s="89">
        <v>18506.88</v>
      </c>
      <c r="K61" s="89">
        <v>0.0</v>
      </c>
      <c r="L61" s="89">
        <v>0.0</v>
      </c>
      <c r="M61" s="89">
        <v>18506.88</v>
      </c>
    </row>
    <row r="62">
      <c r="A62" s="84">
        <v>60.0</v>
      </c>
      <c r="B62" s="84" t="s">
        <v>47</v>
      </c>
      <c r="C62" s="84">
        <v>2652.5958999999993</v>
      </c>
      <c r="F62" s="84">
        <v>2652.5958999999993</v>
      </c>
      <c r="G62" s="84">
        <v>26.0</v>
      </c>
      <c r="H62" s="84">
        <v>0.0</v>
      </c>
      <c r="I62" s="84">
        <v>0.0</v>
      </c>
      <c r="J62" s="89">
        <v>13747.968</v>
      </c>
      <c r="K62" s="89">
        <v>0.0</v>
      </c>
      <c r="L62" s="89">
        <v>0.0</v>
      </c>
      <c r="M62" s="89">
        <v>13747.968</v>
      </c>
    </row>
    <row r="63">
      <c r="A63" s="84">
        <v>61.0</v>
      </c>
      <c r="B63" s="84" t="s">
        <v>47</v>
      </c>
      <c r="D63" s="84">
        <v>5674.255450000001</v>
      </c>
      <c r="F63" s="84">
        <v>5674.255450000001</v>
      </c>
      <c r="G63" s="84">
        <v>0.0</v>
      </c>
      <c r="H63" s="84">
        <v>55.0</v>
      </c>
      <c r="I63" s="84">
        <v>0.0</v>
      </c>
      <c r="J63" s="89">
        <v>0.0</v>
      </c>
      <c r="K63" s="89">
        <v>24235.200000000004</v>
      </c>
      <c r="L63" s="89">
        <v>0.0</v>
      </c>
      <c r="M63" s="89">
        <v>24235.200000000004</v>
      </c>
    </row>
    <row r="64">
      <c r="A64" s="84">
        <v>62.0</v>
      </c>
      <c r="B64" s="84" t="s">
        <v>47</v>
      </c>
      <c r="D64" s="84">
        <v>2652.5958999999993</v>
      </c>
      <c r="F64" s="84">
        <v>2652.5958999999993</v>
      </c>
      <c r="G64" s="84">
        <v>0.0</v>
      </c>
      <c r="H64" s="84">
        <v>26.0</v>
      </c>
      <c r="I64" s="84">
        <v>0.0</v>
      </c>
      <c r="J64" s="89">
        <v>0.0</v>
      </c>
      <c r="K64" s="89">
        <v>11456.640000000003</v>
      </c>
      <c r="L64" s="89">
        <v>0.0</v>
      </c>
      <c r="M64" s="89">
        <v>11456.640000000003</v>
      </c>
    </row>
    <row r="65">
      <c r="A65" s="84">
        <v>63.0</v>
      </c>
      <c r="B65" s="84" t="s">
        <v>47</v>
      </c>
      <c r="E65" s="84">
        <v>11249.726299999998</v>
      </c>
      <c r="F65" s="84">
        <v>11249.726299999998</v>
      </c>
      <c r="G65" s="84">
        <v>0.0</v>
      </c>
      <c r="H65" s="84">
        <v>0.0</v>
      </c>
      <c r="I65" s="84">
        <v>109.0</v>
      </c>
      <c r="J65" s="89">
        <v>0.0</v>
      </c>
      <c r="K65" s="89">
        <v>0.0</v>
      </c>
      <c r="L65" s="89">
        <v>38423.808000000005</v>
      </c>
      <c r="M65" s="89">
        <v>38423.808000000005</v>
      </c>
    </row>
    <row r="66">
      <c r="A66" s="84">
        <v>64.0</v>
      </c>
      <c r="B66" s="84" t="s">
        <v>47</v>
      </c>
      <c r="E66" s="84">
        <v>19306.208199999997</v>
      </c>
      <c r="F66" s="84">
        <v>19306.208199999997</v>
      </c>
      <c r="G66" s="84">
        <v>0.0</v>
      </c>
      <c r="H66" s="84">
        <v>0.0</v>
      </c>
      <c r="I66" s="84">
        <v>186.0</v>
      </c>
      <c r="J66" s="89">
        <v>0.0</v>
      </c>
      <c r="K66" s="89">
        <v>0.0</v>
      </c>
      <c r="L66" s="89">
        <v>65567.232</v>
      </c>
      <c r="M66" s="89">
        <v>65567.232</v>
      </c>
    </row>
    <row r="67">
      <c r="A67" s="84">
        <v>65.0</v>
      </c>
      <c r="B67" s="84" t="s">
        <v>35</v>
      </c>
      <c r="C67" s="84">
        <v>7222.718833333334</v>
      </c>
      <c r="F67" s="84">
        <v>7222.718833333334</v>
      </c>
      <c r="G67" s="84">
        <v>70.0</v>
      </c>
      <c r="H67" s="84">
        <v>0.0</v>
      </c>
      <c r="I67" s="84">
        <v>0.0</v>
      </c>
      <c r="J67" s="89">
        <v>12337.920000000002</v>
      </c>
      <c r="K67" s="89">
        <v>0.0</v>
      </c>
      <c r="L67" s="89">
        <v>0.0</v>
      </c>
      <c r="M67" s="89">
        <v>12337.920000000002</v>
      </c>
    </row>
    <row r="68">
      <c r="A68" s="84">
        <v>66.0</v>
      </c>
      <c r="B68" s="84" t="s">
        <v>35</v>
      </c>
      <c r="D68" s="84">
        <v>7222.718833333334</v>
      </c>
      <c r="F68" s="84">
        <v>7222.718833333334</v>
      </c>
      <c r="G68" s="84">
        <v>0.0</v>
      </c>
      <c r="H68" s="84">
        <v>70.0</v>
      </c>
      <c r="I68" s="84">
        <v>0.0</v>
      </c>
      <c r="J68" s="89">
        <v>0.0</v>
      </c>
      <c r="K68" s="89">
        <v>18506.88</v>
      </c>
      <c r="L68" s="89">
        <v>0.0</v>
      </c>
      <c r="M68" s="89">
        <v>18506.88</v>
      </c>
    </row>
    <row r="69">
      <c r="A69" s="84">
        <v>67.0</v>
      </c>
      <c r="B69" s="84" t="s">
        <v>35</v>
      </c>
      <c r="E69" s="84">
        <v>7790.170933333334</v>
      </c>
      <c r="F69" s="84">
        <v>7790.170933333334</v>
      </c>
      <c r="G69" s="84">
        <v>0.0</v>
      </c>
      <c r="H69" s="84">
        <v>0.0</v>
      </c>
      <c r="I69" s="84">
        <v>75.0</v>
      </c>
      <c r="J69" s="89">
        <v>0.0</v>
      </c>
      <c r="K69" s="89">
        <v>0.0</v>
      </c>
      <c r="L69" s="89">
        <v>26438.400000000005</v>
      </c>
      <c r="M69" s="89">
        <v>26438.400000000005</v>
      </c>
    </row>
    <row r="70">
      <c r="A70" s="84" t="s">
        <v>55</v>
      </c>
      <c r="C70" s="84">
        <v>127298.76929999999</v>
      </c>
      <c r="D70" s="84">
        <v>122468.03059999994</v>
      </c>
      <c r="E70" s="84">
        <v>178879.41599999997</v>
      </c>
      <c r="F70" s="84">
        <v>428646.2159000002</v>
      </c>
      <c r="J70" s="84">
        <v>291527.42399999994</v>
      </c>
      <c r="K70" s="84">
        <v>351101.95200000005</v>
      </c>
      <c r="L70" s="84">
        <v>609845.76</v>
      </c>
      <c r="M70" s="84">
        <v>1252475.136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0.57"/>
    <col customWidth="1" min="2" max="2" width="11.71"/>
    <col customWidth="1" min="3" max="3" width="12.14"/>
    <col customWidth="1" min="4" max="4" width="14.43"/>
    <col customWidth="1" min="5" max="5" width="10.86"/>
    <col customWidth="1" min="6" max="7" width="13.71"/>
    <col customWidth="1" min="8" max="8" width="14.14"/>
    <col customWidth="1" min="9" max="11" width="12.43"/>
  </cols>
  <sheetData>
    <row r="1">
      <c r="A1" s="1"/>
      <c r="B1" s="2"/>
      <c r="C1" s="2"/>
      <c r="D1" s="2"/>
      <c r="E1" s="2"/>
      <c r="F1" s="9"/>
      <c r="G1" s="9"/>
      <c r="H1" s="9"/>
      <c r="I1" s="103" t="s">
        <v>79</v>
      </c>
      <c r="J1" s="103"/>
      <c r="K1" s="103"/>
    </row>
    <row r="2">
      <c r="A2" s="104" t="s">
        <v>0</v>
      </c>
      <c r="B2" s="104" t="s">
        <v>1</v>
      </c>
      <c r="C2" s="104" t="s">
        <v>2</v>
      </c>
      <c r="D2" s="104" t="s">
        <v>3</v>
      </c>
      <c r="E2" s="104" t="s">
        <v>4</v>
      </c>
      <c r="F2" s="86" t="s">
        <v>31</v>
      </c>
      <c r="G2" s="86" t="s">
        <v>32</v>
      </c>
      <c r="H2" s="86" t="s">
        <v>33</v>
      </c>
      <c r="I2" s="105" t="s">
        <v>80</v>
      </c>
      <c r="J2" s="105" t="s">
        <v>81</v>
      </c>
      <c r="K2" s="105" t="s">
        <v>82</v>
      </c>
      <c r="L2" s="85" t="s">
        <v>83</v>
      </c>
      <c r="M2" s="85" t="s">
        <v>84</v>
      </c>
    </row>
    <row r="3">
      <c r="A3" s="55">
        <v>1.0</v>
      </c>
      <c r="B3" s="55">
        <v>1811001.0</v>
      </c>
      <c r="C3" s="56" t="s">
        <v>34</v>
      </c>
      <c r="D3" s="56" t="s">
        <v>35</v>
      </c>
      <c r="E3" s="56" t="s">
        <v>36</v>
      </c>
      <c r="F3" s="67">
        <f>VLOOKUP($B3,'Check Dimensoins'!$B$2:$F$141,3,0)</f>
        <v>56</v>
      </c>
      <c r="G3" s="67">
        <f>VLOOKUP($B3,'Check Dimensoins'!$B$2:$F$141,4,0)</f>
        <v>56</v>
      </c>
      <c r="H3" s="67">
        <f>VLOOKUP($B3,'Check Dimensoins'!$B$2:$F$141,5,0)</f>
        <v>91</v>
      </c>
      <c r="I3" s="106">
        <v>2.0</v>
      </c>
      <c r="J3" s="106"/>
      <c r="K3" s="106"/>
      <c r="L3" s="84">
        <f t="shared" ref="L3:L177" si="1">26*I3</f>
        <v>52</v>
      </c>
      <c r="M3" s="84">
        <f t="shared" ref="M3:M240" si="2">L3*2</f>
        <v>104</v>
      </c>
    </row>
    <row r="4">
      <c r="A4" s="55">
        <v>1.0</v>
      </c>
      <c r="B4" s="55">
        <v>1811002.0</v>
      </c>
      <c r="C4" s="56" t="s">
        <v>34</v>
      </c>
      <c r="D4" s="56" t="s">
        <v>35</v>
      </c>
      <c r="E4" s="56" t="s">
        <v>36</v>
      </c>
      <c r="F4" s="67">
        <f>VLOOKUP($B4,'Check Dimensoins'!$B$2:$F$141,3,0)</f>
        <v>56</v>
      </c>
      <c r="G4" s="67">
        <f>VLOOKUP($B4,'Check Dimensoins'!$B$2:$F$141,4,0)</f>
        <v>56</v>
      </c>
      <c r="H4" s="67">
        <f>VLOOKUP($B4,'Check Dimensoins'!$B$2:$F$141,5,0)</f>
        <v>91</v>
      </c>
      <c r="I4" s="106">
        <v>2.0</v>
      </c>
      <c r="J4" s="106"/>
      <c r="K4" s="106"/>
      <c r="L4" s="84">
        <f t="shared" si="1"/>
        <v>52</v>
      </c>
      <c r="M4" s="84">
        <f t="shared" si="2"/>
        <v>104</v>
      </c>
    </row>
    <row r="5">
      <c r="A5" s="55">
        <v>2.0</v>
      </c>
      <c r="B5" s="55">
        <v>1811010.0</v>
      </c>
      <c r="C5" s="56" t="s">
        <v>34</v>
      </c>
      <c r="D5" s="56" t="s">
        <v>35</v>
      </c>
      <c r="E5" s="56" t="s">
        <v>36</v>
      </c>
      <c r="F5" s="67">
        <f>VLOOKUP($B5,'Check Dimensoins'!$B$2:$F$141,3,0)</f>
        <v>56</v>
      </c>
      <c r="G5" s="67">
        <f>VLOOKUP($B5,'Check Dimensoins'!$B$2:$F$141,4,0)</f>
        <v>56</v>
      </c>
      <c r="H5" s="67">
        <f>VLOOKUP($B5,'Check Dimensoins'!$B$2:$F$141,5,0)</f>
        <v>91</v>
      </c>
      <c r="I5" s="106">
        <v>2.0</v>
      </c>
      <c r="J5" s="106"/>
      <c r="K5" s="106"/>
      <c r="L5" s="84">
        <f t="shared" si="1"/>
        <v>52</v>
      </c>
      <c r="M5" s="84">
        <f t="shared" si="2"/>
        <v>104</v>
      </c>
    </row>
    <row r="6">
      <c r="A6" s="55">
        <v>2.0</v>
      </c>
      <c r="B6" s="55">
        <v>1811011.0</v>
      </c>
      <c r="C6" s="56" t="s">
        <v>34</v>
      </c>
      <c r="D6" s="56" t="s">
        <v>35</v>
      </c>
      <c r="E6" s="56" t="s">
        <v>36</v>
      </c>
      <c r="F6" s="67">
        <f>VLOOKUP($B6,'Check Dimensoins'!$B$2:$F$141,3,0)</f>
        <v>56</v>
      </c>
      <c r="G6" s="67">
        <f>VLOOKUP($B6,'Check Dimensoins'!$B$2:$F$141,4,0)</f>
        <v>56</v>
      </c>
      <c r="H6" s="67">
        <f>VLOOKUP($B6,'Check Dimensoins'!$B$2:$F$141,5,0)</f>
        <v>91</v>
      </c>
      <c r="I6" s="106">
        <v>2.0</v>
      </c>
      <c r="J6" s="106"/>
      <c r="K6" s="106"/>
      <c r="L6" s="84">
        <f t="shared" si="1"/>
        <v>52</v>
      </c>
      <c r="M6" s="84">
        <f t="shared" si="2"/>
        <v>104</v>
      </c>
    </row>
    <row r="7">
      <c r="A7" s="55">
        <v>2.0</v>
      </c>
      <c r="B7" s="55">
        <v>1811012.0</v>
      </c>
      <c r="C7" s="56" t="s">
        <v>34</v>
      </c>
      <c r="D7" s="56" t="s">
        <v>35</v>
      </c>
      <c r="E7" s="56" t="s">
        <v>36</v>
      </c>
      <c r="F7" s="67">
        <f>VLOOKUP($B7,'Check Dimensoins'!$B$2:$F$141,3,0)</f>
        <v>56</v>
      </c>
      <c r="G7" s="67">
        <f>VLOOKUP($B7,'Check Dimensoins'!$B$2:$F$141,4,0)</f>
        <v>56</v>
      </c>
      <c r="H7" s="67">
        <f>VLOOKUP($B7,'Check Dimensoins'!$B$2:$F$141,5,0)</f>
        <v>91</v>
      </c>
      <c r="I7" s="106">
        <v>2.0</v>
      </c>
      <c r="J7" s="106"/>
      <c r="K7" s="106"/>
      <c r="L7" s="84">
        <f t="shared" si="1"/>
        <v>52</v>
      </c>
      <c r="M7" s="84">
        <f t="shared" si="2"/>
        <v>104</v>
      </c>
    </row>
    <row r="8">
      <c r="A8" s="55">
        <v>2.0</v>
      </c>
      <c r="B8" s="55">
        <v>1811013.0</v>
      </c>
      <c r="C8" s="56" t="s">
        <v>34</v>
      </c>
      <c r="D8" s="56" t="s">
        <v>35</v>
      </c>
      <c r="E8" s="56" t="s">
        <v>36</v>
      </c>
      <c r="F8" s="67">
        <f>VLOOKUP($B8,'Check Dimensoins'!$B$2:$F$141,3,0)</f>
        <v>56</v>
      </c>
      <c r="G8" s="67">
        <f>VLOOKUP($B8,'Check Dimensoins'!$B$2:$F$141,4,0)</f>
        <v>56</v>
      </c>
      <c r="H8" s="67">
        <f>VLOOKUP($B8,'Check Dimensoins'!$B$2:$F$141,5,0)</f>
        <v>91</v>
      </c>
      <c r="I8" s="106">
        <v>2.0</v>
      </c>
      <c r="J8" s="106"/>
      <c r="K8" s="106"/>
      <c r="L8" s="84">
        <f t="shared" si="1"/>
        <v>52</v>
      </c>
      <c r="M8" s="84">
        <f t="shared" si="2"/>
        <v>104</v>
      </c>
    </row>
    <row r="9">
      <c r="A9" s="55">
        <v>3.0</v>
      </c>
      <c r="B9" s="55">
        <v>1811019.0</v>
      </c>
      <c r="C9" s="56" t="s">
        <v>34</v>
      </c>
      <c r="D9" s="56" t="s">
        <v>35</v>
      </c>
      <c r="E9" s="56" t="s">
        <v>36</v>
      </c>
      <c r="F9" s="67">
        <f>VLOOKUP($B9,'Check Dimensoins'!$B$2:$F$141,3,0)</f>
        <v>56</v>
      </c>
      <c r="G9" s="67">
        <f>VLOOKUP($B9,'Check Dimensoins'!$B$2:$F$141,4,0)</f>
        <v>56</v>
      </c>
      <c r="H9" s="67">
        <f>VLOOKUP($B9,'Check Dimensoins'!$B$2:$F$141,5,0)</f>
        <v>91</v>
      </c>
      <c r="I9" s="106">
        <v>2.0</v>
      </c>
      <c r="J9" s="106"/>
      <c r="K9" s="106"/>
      <c r="L9" s="84">
        <f t="shared" si="1"/>
        <v>52</v>
      </c>
      <c r="M9" s="84">
        <f t="shared" si="2"/>
        <v>104</v>
      </c>
    </row>
    <row r="10">
      <c r="A10" s="55">
        <v>3.0</v>
      </c>
      <c r="B10" s="55">
        <v>1811020.0</v>
      </c>
      <c r="C10" s="56" t="s">
        <v>34</v>
      </c>
      <c r="D10" s="56" t="s">
        <v>35</v>
      </c>
      <c r="E10" s="56" t="s">
        <v>36</v>
      </c>
      <c r="F10" s="67">
        <f>VLOOKUP($B10,'Check Dimensoins'!$B$2:$F$141,3,0)</f>
        <v>56</v>
      </c>
      <c r="G10" s="67">
        <f>VLOOKUP($B10,'Check Dimensoins'!$B$2:$F$141,4,0)</f>
        <v>56</v>
      </c>
      <c r="H10" s="67">
        <f>VLOOKUP($B10,'Check Dimensoins'!$B$2:$F$141,5,0)</f>
        <v>91</v>
      </c>
      <c r="I10" s="106">
        <v>2.0</v>
      </c>
      <c r="J10" s="106"/>
      <c r="K10" s="106"/>
      <c r="L10" s="84">
        <f t="shared" si="1"/>
        <v>52</v>
      </c>
      <c r="M10" s="84">
        <f t="shared" si="2"/>
        <v>104</v>
      </c>
    </row>
    <row r="11">
      <c r="A11" s="55">
        <v>4.0</v>
      </c>
      <c r="B11" s="55">
        <v>1811015.0</v>
      </c>
      <c r="C11" s="56" t="s">
        <v>34</v>
      </c>
      <c r="D11" s="56" t="s">
        <v>35</v>
      </c>
      <c r="E11" s="56" t="s">
        <v>37</v>
      </c>
      <c r="F11" s="67">
        <f>VLOOKUP($B11,'Check Dimensoins'!$B$2:$F$141,3,0)</f>
        <v>56</v>
      </c>
      <c r="G11" s="67">
        <f>VLOOKUP($B11,'Check Dimensoins'!$B$2:$F$141,4,0)</f>
        <v>56</v>
      </c>
      <c r="H11" s="67">
        <f>VLOOKUP($B11,'Check Dimensoins'!$B$2:$F$141,5,0)</f>
        <v>91</v>
      </c>
      <c r="I11" s="106">
        <v>2.0</v>
      </c>
      <c r="J11" s="106"/>
      <c r="K11" s="106"/>
      <c r="L11" s="84">
        <f t="shared" si="1"/>
        <v>52</v>
      </c>
      <c r="M11" s="84">
        <f t="shared" si="2"/>
        <v>104</v>
      </c>
    </row>
    <row r="12">
      <c r="A12" s="55">
        <v>4.0</v>
      </c>
      <c r="B12" s="55">
        <v>1811016.0</v>
      </c>
      <c r="C12" s="56" t="s">
        <v>34</v>
      </c>
      <c r="D12" s="56" t="s">
        <v>35</v>
      </c>
      <c r="E12" s="56" t="s">
        <v>37</v>
      </c>
      <c r="F12" s="67">
        <f>VLOOKUP($B12,'Check Dimensoins'!$B$2:$F$141,3,0)</f>
        <v>56</v>
      </c>
      <c r="G12" s="67">
        <f>VLOOKUP($B12,'Check Dimensoins'!$B$2:$F$141,4,0)</f>
        <v>56</v>
      </c>
      <c r="H12" s="67">
        <f>VLOOKUP($B12,'Check Dimensoins'!$B$2:$F$141,5,0)</f>
        <v>91</v>
      </c>
      <c r="I12" s="106">
        <v>2.0</v>
      </c>
      <c r="J12" s="106"/>
      <c r="K12" s="106"/>
      <c r="L12" s="84">
        <f t="shared" si="1"/>
        <v>52</v>
      </c>
      <c r="M12" s="84">
        <f t="shared" si="2"/>
        <v>104</v>
      </c>
    </row>
    <row r="13">
      <c r="A13" s="55">
        <v>4.0</v>
      </c>
      <c r="B13" s="55">
        <v>1811017.0</v>
      </c>
      <c r="C13" s="56" t="s">
        <v>34</v>
      </c>
      <c r="D13" s="56" t="s">
        <v>35</v>
      </c>
      <c r="E13" s="56" t="s">
        <v>37</v>
      </c>
      <c r="F13" s="67">
        <f>VLOOKUP($B13,'Check Dimensoins'!$B$2:$F$141,3,0)</f>
        <v>56</v>
      </c>
      <c r="G13" s="67">
        <f>VLOOKUP($B13,'Check Dimensoins'!$B$2:$F$141,4,0)</f>
        <v>56</v>
      </c>
      <c r="H13" s="67">
        <f>VLOOKUP($B13,'Check Dimensoins'!$B$2:$F$141,5,0)</f>
        <v>91</v>
      </c>
      <c r="I13" s="106">
        <v>2.0</v>
      </c>
      <c r="J13" s="106"/>
      <c r="K13" s="106"/>
      <c r="L13" s="84">
        <f t="shared" si="1"/>
        <v>52</v>
      </c>
      <c r="M13" s="84">
        <f t="shared" si="2"/>
        <v>104</v>
      </c>
    </row>
    <row r="14">
      <c r="A14" s="55">
        <v>5.0</v>
      </c>
      <c r="B14" s="55">
        <v>1811007.0</v>
      </c>
      <c r="C14" s="56" t="s">
        <v>34</v>
      </c>
      <c r="D14" s="56" t="s">
        <v>35</v>
      </c>
      <c r="E14" s="56" t="s">
        <v>38</v>
      </c>
      <c r="F14" s="67">
        <f>VLOOKUP($B14,'Check Dimensoins'!$B$2:$F$141,3,0)</f>
        <v>56</v>
      </c>
      <c r="G14" s="67">
        <f>VLOOKUP($B14,'Check Dimensoins'!$B$2:$F$141,4,0)</f>
        <v>56</v>
      </c>
      <c r="H14" s="67">
        <f>VLOOKUP($B14,'Check Dimensoins'!$B$2:$F$141,5,0)</f>
        <v>91</v>
      </c>
      <c r="I14" s="106">
        <v>2.0</v>
      </c>
      <c r="J14" s="106"/>
      <c r="K14" s="106"/>
      <c r="L14" s="84">
        <f t="shared" si="1"/>
        <v>52</v>
      </c>
      <c r="M14" s="84">
        <f t="shared" si="2"/>
        <v>104</v>
      </c>
    </row>
    <row r="15">
      <c r="A15" s="55">
        <v>5.0</v>
      </c>
      <c r="B15" s="55">
        <v>1811008.0</v>
      </c>
      <c r="C15" s="56" t="s">
        <v>34</v>
      </c>
      <c r="D15" s="56" t="s">
        <v>35</v>
      </c>
      <c r="E15" s="56" t="s">
        <v>38</v>
      </c>
      <c r="F15" s="67">
        <f>VLOOKUP($B15,'Check Dimensoins'!$B$2:$F$141,3,0)</f>
        <v>56</v>
      </c>
      <c r="G15" s="67">
        <f>VLOOKUP($B15,'Check Dimensoins'!$B$2:$F$141,4,0)</f>
        <v>56</v>
      </c>
      <c r="H15" s="67">
        <f>VLOOKUP($B15,'Check Dimensoins'!$B$2:$F$141,5,0)</f>
        <v>91</v>
      </c>
      <c r="I15" s="106">
        <v>2.0</v>
      </c>
      <c r="J15" s="106"/>
      <c r="K15" s="106"/>
      <c r="L15" s="84">
        <f t="shared" si="1"/>
        <v>52</v>
      </c>
      <c r="M15" s="84">
        <f t="shared" si="2"/>
        <v>104</v>
      </c>
    </row>
    <row r="16">
      <c r="A16" s="55">
        <v>5.0</v>
      </c>
      <c r="B16" s="55">
        <v>1811009.0</v>
      </c>
      <c r="C16" s="56" t="s">
        <v>34</v>
      </c>
      <c r="D16" s="56" t="s">
        <v>35</v>
      </c>
      <c r="E16" s="56" t="s">
        <v>38</v>
      </c>
      <c r="F16" s="67">
        <f>VLOOKUP($B16,'Check Dimensoins'!$B$2:$F$141,3,0)</f>
        <v>56</v>
      </c>
      <c r="G16" s="67">
        <f>VLOOKUP($B16,'Check Dimensoins'!$B$2:$F$141,4,0)</f>
        <v>56</v>
      </c>
      <c r="H16" s="67">
        <f>VLOOKUP($B16,'Check Dimensoins'!$B$2:$F$141,5,0)</f>
        <v>91</v>
      </c>
      <c r="I16" s="106">
        <v>2.0</v>
      </c>
      <c r="J16" s="106"/>
      <c r="K16" s="106"/>
      <c r="L16" s="84">
        <f t="shared" si="1"/>
        <v>52</v>
      </c>
      <c r="M16" s="84">
        <f t="shared" si="2"/>
        <v>104</v>
      </c>
    </row>
    <row r="17">
      <c r="A17" s="55">
        <v>5.0</v>
      </c>
      <c r="B17" s="55">
        <v>1811018.0</v>
      </c>
      <c r="C17" s="56" t="s">
        <v>34</v>
      </c>
      <c r="D17" s="56" t="s">
        <v>35</v>
      </c>
      <c r="E17" s="56" t="s">
        <v>37</v>
      </c>
      <c r="F17" s="67">
        <f>VLOOKUP($B17,'Check Dimensoins'!$B$2:$F$141,3,0)</f>
        <v>56</v>
      </c>
      <c r="G17" s="67">
        <f>VLOOKUP($B17,'Check Dimensoins'!$B$2:$F$141,4,0)</f>
        <v>56</v>
      </c>
      <c r="H17" s="67">
        <f>VLOOKUP($B17,'Check Dimensoins'!$B$2:$F$141,5,0)</f>
        <v>91</v>
      </c>
      <c r="I17" s="106">
        <v>2.0</v>
      </c>
      <c r="J17" s="106"/>
      <c r="K17" s="106"/>
      <c r="L17" s="84">
        <f t="shared" si="1"/>
        <v>52</v>
      </c>
      <c r="M17" s="84">
        <f t="shared" si="2"/>
        <v>104</v>
      </c>
    </row>
    <row r="18">
      <c r="A18" s="55">
        <v>6.0</v>
      </c>
      <c r="B18" s="55">
        <v>1811003.0</v>
      </c>
      <c r="C18" s="56" t="s">
        <v>34</v>
      </c>
      <c r="D18" s="56" t="s">
        <v>35</v>
      </c>
      <c r="E18" s="56" t="s">
        <v>38</v>
      </c>
      <c r="F18" s="67">
        <f>VLOOKUP($B18,'Check Dimensoins'!$B$2:$F$141,3,0)</f>
        <v>56</v>
      </c>
      <c r="G18" s="67">
        <f>VLOOKUP($B18,'Check Dimensoins'!$B$2:$F$141,4,0)</f>
        <v>56</v>
      </c>
      <c r="H18" s="67">
        <f>VLOOKUP($B18,'Check Dimensoins'!$B$2:$F$141,5,0)</f>
        <v>91</v>
      </c>
      <c r="I18" s="106">
        <v>2.0</v>
      </c>
      <c r="J18" s="106"/>
      <c r="K18" s="106"/>
      <c r="L18" s="84">
        <f t="shared" si="1"/>
        <v>52</v>
      </c>
      <c r="M18" s="84">
        <f t="shared" si="2"/>
        <v>104</v>
      </c>
    </row>
    <row r="19">
      <c r="A19" s="55">
        <v>6.0</v>
      </c>
      <c r="B19" s="55">
        <v>1811004.0</v>
      </c>
      <c r="C19" s="56" t="s">
        <v>34</v>
      </c>
      <c r="D19" s="56" t="s">
        <v>35</v>
      </c>
      <c r="E19" s="56" t="s">
        <v>38</v>
      </c>
      <c r="F19" s="67">
        <f>VLOOKUP($B19,'Check Dimensoins'!$B$2:$F$141,3,0)</f>
        <v>56</v>
      </c>
      <c r="G19" s="67">
        <f>VLOOKUP($B19,'Check Dimensoins'!$B$2:$F$141,4,0)</f>
        <v>56</v>
      </c>
      <c r="H19" s="67">
        <f>VLOOKUP($B19,'Check Dimensoins'!$B$2:$F$141,5,0)</f>
        <v>91</v>
      </c>
      <c r="I19" s="106">
        <v>2.0</v>
      </c>
      <c r="J19" s="106"/>
      <c r="K19" s="106"/>
      <c r="L19" s="84">
        <f t="shared" si="1"/>
        <v>52</v>
      </c>
      <c r="M19" s="84">
        <f t="shared" si="2"/>
        <v>104</v>
      </c>
    </row>
    <row r="20">
      <c r="A20" s="55">
        <v>6.0</v>
      </c>
      <c r="B20" s="55">
        <v>1811005.0</v>
      </c>
      <c r="C20" s="56" t="s">
        <v>34</v>
      </c>
      <c r="D20" s="56" t="s">
        <v>35</v>
      </c>
      <c r="E20" s="56" t="s">
        <v>38</v>
      </c>
      <c r="F20" s="67">
        <f>VLOOKUP($B20,'Check Dimensoins'!$B$2:$F$141,3,0)</f>
        <v>56</v>
      </c>
      <c r="G20" s="67">
        <f>VLOOKUP($B20,'Check Dimensoins'!$B$2:$F$141,4,0)</f>
        <v>56</v>
      </c>
      <c r="H20" s="67">
        <f>VLOOKUP($B20,'Check Dimensoins'!$B$2:$F$141,5,0)</f>
        <v>91</v>
      </c>
      <c r="I20" s="106">
        <v>2.0</v>
      </c>
      <c r="J20" s="106"/>
      <c r="K20" s="106"/>
      <c r="L20" s="84">
        <f t="shared" si="1"/>
        <v>52</v>
      </c>
      <c r="M20" s="84">
        <f t="shared" si="2"/>
        <v>104</v>
      </c>
    </row>
    <row r="21">
      <c r="A21" s="55">
        <v>6.0</v>
      </c>
      <c r="B21" s="55">
        <v>1811006.0</v>
      </c>
      <c r="C21" s="56" t="s">
        <v>34</v>
      </c>
      <c r="D21" s="56" t="s">
        <v>35</v>
      </c>
      <c r="E21" s="56" t="s">
        <v>38</v>
      </c>
      <c r="F21" s="67">
        <f>VLOOKUP($B21,'Check Dimensoins'!$B$2:$F$141,3,0)</f>
        <v>56</v>
      </c>
      <c r="G21" s="67">
        <f>VLOOKUP($B21,'Check Dimensoins'!$B$2:$F$141,4,0)</f>
        <v>56</v>
      </c>
      <c r="H21" s="67">
        <f>VLOOKUP($B21,'Check Dimensoins'!$B$2:$F$141,5,0)</f>
        <v>91</v>
      </c>
      <c r="I21" s="106">
        <v>2.0</v>
      </c>
      <c r="J21" s="106"/>
      <c r="K21" s="106"/>
      <c r="L21" s="84">
        <f t="shared" si="1"/>
        <v>52</v>
      </c>
      <c r="M21" s="84">
        <f t="shared" si="2"/>
        <v>104</v>
      </c>
    </row>
    <row r="22">
      <c r="A22" s="55">
        <v>7.0</v>
      </c>
      <c r="B22" s="55">
        <v>1811014.0</v>
      </c>
      <c r="C22" s="56" t="s">
        <v>34</v>
      </c>
      <c r="D22" s="56" t="s">
        <v>35</v>
      </c>
      <c r="E22" s="56" t="s">
        <v>37</v>
      </c>
      <c r="F22" s="67">
        <f>VLOOKUP($B22,'Check Dimensoins'!$B$2:$F$141,3,0)</f>
        <v>56</v>
      </c>
      <c r="G22" s="67">
        <f>VLOOKUP($B22,'Check Dimensoins'!$B$2:$F$141,4,0)</f>
        <v>56</v>
      </c>
      <c r="H22" s="67">
        <f>VLOOKUP($B22,'Check Dimensoins'!$B$2:$F$141,5,0)</f>
        <v>91</v>
      </c>
      <c r="I22" s="106">
        <v>2.0</v>
      </c>
      <c r="J22" s="106"/>
      <c r="K22" s="106"/>
      <c r="L22" s="84">
        <f t="shared" si="1"/>
        <v>52</v>
      </c>
      <c r="M22" s="84">
        <f t="shared" si="2"/>
        <v>104</v>
      </c>
    </row>
    <row r="23">
      <c r="A23" s="55">
        <v>8.0</v>
      </c>
      <c r="B23" s="55">
        <v>1811023.0</v>
      </c>
      <c r="C23" s="56" t="s">
        <v>39</v>
      </c>
      <c r="D23" s="56" t="s">
        <v>35</v>
      </c>
      <c r="E23" s="56" t="s">
        <v>36</v>
      </c>
      <c r="F23" s="67">
        <f>VLOOKUP($B23,'Check Dimensoins'!$B$2:$F$141,3,0)</f>
        <v>64</v>
      </c>
      <c r="G23" s="67">
        <f>VLOOKUP($B23,'Check Dimensoins'!$B$2:$F$141,4,0)</f>
        <v>60</v>
      </c>
      <c r="H23" s="67">
        <f>VLOOKUP($B23,'Check Dimensoins'!$B$2:$F$141,5,0)</f>
        <v>89</v>
      </c>
      <c r="I23" s="106">
        <v>2.0</v>
      </c>
      <c r="J23" s="106"/>
      <c r="K23" s="106"/>
      <c r="L23" s="84">
        <f t="shared" si="1"/>
        <v>52</v>
      </c>
      <c r="M23" s="84">
        <f t="shared" si="2"/>
        <v>104</v>
      </c>
    </row>
    <row r="24">
      <c r="A24" s="55">
        <v>8.0</v>
      </c>
      <c r="B24" s="55">
        <v>1811024.0</v>
      </c>
      <c r="C24" s="56" t="s">
        <v>39</v>
      </c>
      <c r="D24" s="56" t="s">
        <v>35</v>
      </c>
      <c r="E24" s="56" t="s">
        <v>36</v>
      </c>
      <c r="F24" s="67">
        <f>VLOOKUP($B24,'Check Dimensoins'!$B$2:$F$141,3,0)</f>
        <v>64</v>
      </c>
      <c r="G24" s="67">
        <f>VLOOKUP($B24,'Check Dimensoins'!$B$2:$F$141,4,0)</f>
        <v>60</v>
      </c>
      <c r="H24" s="67">
        <f>VLOOKUP($B24,'Check Dimensoins'!$B$2:$F$141,5,0)</f>
        <v>89</v>
      </c>
      <c r="I24" s="106">
        <v>2.0</v>
      </c>
      <c r="J24" s="106"/>
      <c r="K24" s="106"/>
      <c r="L24" s="84">
        <f t="shared" si="1"/>
        <v>52</v>
      </c>
      <c r="M24" s="84">
        <f t="shared" si="2"/>
        <v>104</v>
      </c>
    </row>
    <row r="25">
      <c r="A25" s="55">
        <v>9.0</v>
      </c>
      <c r="B25" s="55">
        <v>1811037.0</v>
      </c>
      <c r="C25" s="56" t="s">
        <v>39</v>
      </c>
      <c r="D25" s="56" t="s">
        <v>35</v>
      </c>
      <c r="E25" s="56" t="s">
        <v>36</v>
      </c>
      <c r="F25" s="67">
        <f>VLOOKUP($B25,'Check Dimensoins'!$B$2:$F$141,3,0)</f>
        <v>64</v>
      </c>
      <c r="G25" s="67">
        <f>VLOOKUP($B25,'Check Dimensoins'!$B$2:$F$141,4,0)</f>
        <v>60</v>
      </c>
      <c r="H25" s="67">
        <f>VLOOKUP($B25,'Check Dimensoins'!$B$2:$F$141,5,0)</f>
        <v>89</v>
      </c>
      <c r="I25" s="106">
        <v>2.0</v>
      </c>
      <c r="J25" s="106"/>
      <c r="K25" s="106"/>
      <c r="L25" s="84">
        <f t="shared" si="1"/>
        <v>52</v>
      </c>
      <c r="M25" s="84">
        <f t="shared" si="2"/>
        <v>104</v>
      </c>
    </row>
    <row r="26">
      <c r="A26" s="55">
        <v>9.0</v>
      </c>
      <c r="B26" s="55">
        <v>1811038.0</v>
      </c>
      <c r="C26" s="56" t="s">
        <v>39</v>
      </c>
      <c r="D26" s="56" t="s">
        <v>35</v>
      </c>
      <c r="E26" s="56" t="s">
        <v>36</v>
      </c>
      <c r="F26" s="67">
        <f>VLOOKUP($B26,'Check Dimensoins'!$B$2:$F$141,3,0)</f>
        <v>64</v>
      </c>
      <c r="G26" s="67">
        <f>VLOOKUP($B26,'Check Dimensoins'!$B$2:$F$141,4,0)</f>
        <v>60</v>
      </c>
      <c r="H26" s="67">
        <f>VLOOKUP($B26,'Check Dimensoins'!$B$2:$F$141,5,0)</f>
        <v>89</v>
      </c>
      <c r="I26" s="106">
        <v>2.0</v>
      </c>
      <c r="J26" s="106"/>
      <c r="K26" s="106"/>
      <c r="L26" s="84">
        <f t="shared" si="1"/>
        <v>52</v>
      </c>
      <c r="M26" s="84">
        <f t="shared" si="2"/>
        <v>104</v>
      </c>
    </row>
    <row r="27">
      <c r="A27" s="55">
        <v>9.0</v>
      </c>
      <c r="B27" s="55">
        <v>1811039.0</v>
      </c>
      <c r="C27" s="56" t="s">
        <v>39</v>
      </c>
      <c r="D27" s="56" t="s">
        <v>35</v>
      </c>
      <c r="E27" s="56" t="s">
        <v>36</v>
      </c>
      <c r="F27" s="67">
        <f>VLOOKUP($B27,'Check Dimensoins'!$B$2:$F$141,3,0)</f>
        <v>64</v>
      </c>
      <c r="G27" s="67">
        <f>VLOOKUP($B27,'Check Dimensoins'!$B$2:$F$141,4,0)</f>
        <v>60</v>
      </c>
      <c r="H27" s="67">
        <f>VLOOKUP($B27,'Check Dimensoins'!$B$2:$F$141,5,0)</f>
        <v>89</v>
      </c>
      <c r="I27" s="106">
        <v>2.0</v>
      </c>
      <c r="J27" s="106"/>
      <c r="K27" s="106"/>
      <c r="L27" s="84">
        <f t="shared" si="1"/>
        <v>52</v>
      </c>
      <c r="M27" s="84">
        <f t="shared" si="2"/>
        <v>104</v>
      </c>
    </row>
    <row r="28">
      <c r="A28" s="55">
        <v>9.0</v>
      </c>
      <c r="B28" s="55">
        <v>1811040.0</v>
      </c>
      <c r="C28" s="56" t="s">
        <v>39</v>
      </c>
      <c r="D28" s="56" t="s">
        <v>35</v>
      </c>
      <c r="E28" s="56" t="s">
        <v>36</v>
      </c>
      <c r="F28" s="67">
        <f>VLOOKUP($B28,'Check Dimensoins'!$B$2:$F$141,3,0)</f>
        <v>64</v>
      </c>
      <c r="G28" s="67">
        <f>VLOOKUP($B28,'Check Dimensoins'!$B$2:$F$141,4,0)</f>
        <v>60</v>
      </c>
      <c r="H28" s="67">
        <f>VLOOKUP($B28,'Check Dimensoins'!$B$2:$F$141,5,0)</f>
        <v>89</v>
      </c>
      <c r="I28" s="106">
        <v>2.0</v>
      </c>
      <c r="J28" s="106"/>
      <c r="K28" s="106"/>
      <c r="L28" s="84">
        <f t="shared" si="1"/>
        <v>52</v>
      </c>
      <c r="M28" s="84">
        <f t="shared" si="2"/>
        <v>104</v>
      </c>
    </row>
    <row r="29">
      <c r="A29" s="55">
        <v>10.0</v>
      </c>
      <c r="B29" s="55">
        <v>1811022.0</v>
      </c>
      <c r="C29" s="56" t="s">
        <v>39</v>
      </c>
      <c r="D29" s="56" t="s">
        <v>35</v>
      </c>
      <c r="E29" s="56" t="s">
        <v>36</v>
      </c>
      <c r="F29" s="67">
        <f>VLOOKUP($B29,'Check Dimensoins'!$B$2:$F$141,3,0)</f>
        <v>64</v>
      </c>
      <c r="G29" s="67">
        <f>VLOOKUP($B29,'Check Dimensoins'!$B$2:$F$141,4,0)</f>
        <v>60</v>
      </c>
      <c r="H29" s="67">
        <f>VLOOKUP($B29,'Check Dimensoins'!$B$2:$F$141,5,0)</f>
        <v>89</v>
      </c>
      <c r="I29" s="106">
        <v>2.0</v>
      </c>
      <c r="J29" s="106"/>
      <c r="K29" s="106"/>
      <c r="L29" s="84">
        <f t="shared" si="1"/>
        <v>52</v>
      </c>
      <c r="M29" s="84">
        <f t="shared" si="2"/>
        <v>104</v>
      </c>
    </row>
    <row r="30">
      <c r="A30" s="55">
        <v>11.0</v>
      </c>
      <c r="B30" s="55">
        <v>1811029.0</v>
      </c>
      <c r="C30" s="56" t="s">
        <v>39</v>
      </c>
      <c r="D30" s="56" t="s">
        <v>35</v>
      </c>
      <c r="E30" s="56" t="s">
        <v>37</v>
      </c>
      <c r="F30" s="67">
        <f>VLOOKUP($B30,'Check Dimensoins'!$B$2:$F$141,3,0)</f>
        <v>64</v>
      </c>
      <c r="G30" s="67">
        <f>VLOOKUP($B30,'Check Dimensoins'!$B$2:$F$141,4,0)</f>
        <v>60</v>
      </c>
      <c r="H30" s="67">
        <f>VLOOKUP($B30,'Check Dimensoins'!$B$2:$F$141,5,0)</f>
        <v>89</v>
      </c>
      <c r="I30" s="106">
        <v>2.0</v>
      </c>
      <c r="J30" s="106"/>
      <c r="K30" s="106"/>
      <c r="L30" s="84">
        <f t="shared" si="1"/>
        <v>52</v>
      </c>
      <c r="M30" s="84">
        <f t="shared" si="2"/>
        <v>104</v>
      </c>
    </row>
    <row r="31">
      <c r="A31" s="55">
        <v>11.0</v>
      </c>
      <c r="B31" s="55">
        <v>1811043.0</v>
      </c>
      <c r="C31" s="56" t="s">
        <v>39</v>
      </c>
      <c r="D31" s="56" t="s">
        <v>35</v>
      </c>
      <c r="E31" s="56" t="s">
        <v>37</v>
      </c>
      <c r="F31" s="67">
        <f>VLOOKUP($B31,'Check Dimensoins'!$B$2:$F$141,3,0)</f>
        <v>64</v>
      </c>
      <c r="G31" s="67">
        <f>VLOOKUP($B31,'Check Dimensoins'!$B$2:$F$141,4,0)</f>
        <v>60</v>
      </c>
      <c r="H31" s="67">
        <f>VLOOKUP($B31,'Check Dimensoins'!$B$2:$F$141,5,0)</f>
        <v>89</v>
      </c>
      <c r="I31" s="106">
        <v>2.0</v>
      </c>
      <c r="J31" s="106"/>
      <c r="K31" s="106"/>
      <c r="L31" s="84">
        <f t="shared" si="1"/>
        <v>52</v>
      </c>
      <c r="M31" s="84">
        <f t="shared" si="2"/>
        <v>104</v>
      </c>
    </row>
    <row r="32">
      <c r="A32" s="55">
        <v>12.0</v>
      </c>
      <c r="B32" s="55">
        <v>1811042.0</v>
      </c>
      <c r="C32" s="56" t="s">
        <v>39</v>
      </c>
      <c r="D32" s="56" t="s">
        <v>35</v>
      </c>
      <c r="E32" s="56" t="s">
        <v>37</v>
      </c>
      <c r="F32" s="67">
        <f>VLOOKUP($B32,'Check Dimensoins'!$B$2:$F$141,3,0)</f>
        <v>64</v>
      </c>
      <c r="G32" s="67">
        <f>VLOOKUP($B32,'Check Dimensoins'!$B$2:$F$141,4,0)</f>
        <v>60</v>
      </c>
      <c r="H32" s="67">
        <f>VLOOKUP($B32,'Check Dimensoins'!$B$2:$F$141,5,0)</f>
        <v>89</v>
      </c>
      <c r="I32" s="106">
        <v>2.0</v>
      </c>
      <c r="J32" s="106"/>
      <c r="K32" s="106"/>
      <c r="L32" s="84">
        <f t="shared" si="1"/>
        <v>52</v>
      </c>
      <c r="M32" s="84">
        <f t="shared" si="2"/>
        <v>104</v>
      </c>
    </row>
    <row r="33">
      <c r="A33" s="55">
        <v>13.0</v>
      </c>
      <c r="B33" s="55">
        <v>1811041.0</v>
      </c>
      <c r="C33" s="56" t="s">
        <v>39</v>
      </c>
      <c r="D33" s="56" t="s">
        <v>35</v>
      </c>
      <c r="E33" s="56" t="s">
        <v>37</v>
      </c>
      <c r="F33" s="67">
        <f>VLOOKUP($B33,'Check Dimensoins'!$B$2:$F$141,3,0)</f>
        <v>64</v>
      </c>
      <c r="G33" s="67">
        <f>VLOOKUP($B33,'Check Dimensoins'!$B$2:$F$141,4,0)</f>
        <v>60</v>
      </c>
      <c r="H33" s="67">
        <f>VLOOKUP($B33,'Check Dimensoins'!$B$2:$F$141,5,0)</f>
        <v>89</v>
      </c>
      <c r="I33" s="106">
        <v>2.0</v>
      </c>
      <c r="J33" s="106"/>
      <c r="K33" s="106"/>
      <c r="L33" s="84">
        <f t="shared" si="1"/>
        <v>52</v>
      </c>
      <c r="M33" s="84">
        <f t="shared" si="2"/>
        <v>104</v>
      </c>
    </row>
    <row r="34">
      <c r="A34" s="55">
        <v>14.0</v>
      </c>
      <c r="B34" s="55">
        <v>1811030.0</v>
      </c>
      <c r="C34" s="56" t="s">
        <v>39</v>
      </c>
      <c r="D34" s="56" t="s">
        <v>35</v>
      </c>
      <c r="E34" s="56" t="s">
        <v>37</v>
      </c>
      <c r="F34" s="67">
        <f>VLOOKUP($B34,'Check Dimensoins'!$B$2:$F$141,3,0)</f>
        <v>64</v>
      </c>
      <c r="G34" s="67">
        <f>VLOOKUP($B34,'Check Dimensoins'!$B$2:$F$141,4,0)</f>
        <v>60</v>
      </c>
      <c r="H34" s="67">
        <f>VLOOKUP($B34,'Check Dimensoins'!$B$2:$F$141,5,0)</f>
        <v>89</v>
      </c>
      <c r="I34" s="106">
        <v>2.0</v>
      </c>
      <c r="J34" s="106"/>
      <c r="K34" s="106"/>
      <c r="L34" s="84">
        <f t="shared" si="1"/>
        <v>52</v>
      </c>
      <c r="M34" s="84">
        <f t="shared" si="2"/>
        <v>104</v>
      </c>
    </row>
    <row r="35">
      <c r="A35" s="55">
        <v>14.0</v>
      </c>
      <c r="B35" s="55">
        <v>1811031.0</v>
      </c>
      <c r="C35" s="56" t="s">
        <v>39</v>
      </c>
      <c r="D35" s="56" t="s">
        <v>35</v>
      </c>
      <c r="E35" s="56" t="s">
        <v>37</v>
      </c>
      <c r="F35" s="67">
        <f>VLOOKUP($B35,'Check Dimensoins'!$B$2:$F$141,3,0)</f>
        <v>64</v>
      </c>
      <c r="G35" s="67">
        <f>VLOOKUP($B35,'Check Dimensoins'!$B$2:$F$141,4,0)</f>
        <v>60</v>
      </c>
      <c r="H35" s="67">
        <f>VLOOKUP($B35,'Check Dimensoins'!$B$2:$F$141,5,0)</f>
        <v>89</v>
      </c>
      <c r="I35" s="106">
        <v>2.0</v>
      </c>
      <c r="J35" s="106"/>
      <c r="K35" s="106"/>
      <c r="L35" s="84">
        <f t="shared" si="1"/>
        <v>52</v>
      </c>
      <c r="M35" s="84">
        <f t="shared" si="2"/>
        <v>104</v>
      </c>
    </row>
    <row r="36">
      <c r="A36" s="55">
        <v>14.0</v>
      </c>
      <c r="B36" s="55">
        <v>1811032.0</v>
      </c>
      <c r="C36" s="56" t="s">
        <v>39</v>
      </c>
      <c r="D36" s="56" t="s">
        <v>35</v>
      </c>
      <c r="E36" s="56" t="s">
        <v>37</v>
      </c>
      <c r="F36" s="67">
        <f>VLOOKUP($B36,'Check Dimensoins'!$B$2:$F$141,3,0)</f>
        <v>64</v>
      </c>
      <c r="G36" s="67">
        <f>VLOOKUP($B36,'Check Dimensoins'!$B$2:$F$141,4,0)</f>
        <v>60</v>
      </c>
      <c r="H36" s="67">
        <f>VLOOKUP($B36,'Check Dimensoins'!$B$2:$F$141,5,0)</f>
        <v>89</v>
      </c>
      <c r="I36" s="106">
        <v>2.0</v>
      </c>
      <c r="J36" s="106"/>
      <c r="K36" s="106"/>
      <c r="L36" s="84">
        <f t="shared" si="1"/>
        <v>52</v>
      </c>
      <c r="M36" s="84">
        <f t="shared" si="2"/>
        <v>104</v>
      </c>
    </row>
    <row r="37">
      <c r="A37" s="55">
        <v>15.0</v>
      </c>
      <c r="B37" s="55">
        <v>1811027.0</v>
      </c>
      <c r="C37" s="56" t="s">
        <v>39</v>
      </c>
      <c r="D37" s="56" t="s">
        <v>35</v>
      </c>
      <c r="E37" s="56" t="s">
        <v>38</v>
      </c>
      <c r="F37" s="67">
        <f>VLOOKUP($B37,'Check Dimensoins'!$B$2:$F$141,3,0)</f>
        <v>64</v>
      </c>
      <c r="G37" s="67">
        <f>VLOOKUP($B37,'Check Dimensoins'!$B$2:$F$141,4,0)</f>
        <v>60</v>
      </c>
      <c r="H37" s="67">
        <f>VLOOKUP($B37,'Check Dimensoins'!$B$2:$F$141,5,0)</f>
        <v>89</v>
      </c>
      <c r="I37" s="106">
        <v>2.0</v>
      </c>
      <c r="J37" s="106"/>
      <c r="K37" s="106"/>
      <c r="L37" s="84">
        <f t="shared" si="1"/>
        <v>52</v>
      </c>
      <c r="M37" s="84">
        <f t="shared" si="2"/>
        <v>104</v>
      </c>
    </row>
    <row r="38">
      <c r="A38" s="55">
        <v>15.0</v>
      </c>
      <c r="B38" s="55">
        <v>1811028.0</v>
      </c>
      <c r="C38" s="56" t="s">
        <v>39</v>
      </c>
      <c r="D38" s="56" t="s">
        <v>35</v>
      </c>
      <c r="E38" s="56" t="s">
        <v>38</v>
      </c>
      <c r="F38" s="67">
        <f>VLOOKUP($B38,'Check Dimensoins'!$B$2:$F$141,3,0)</f>
        <v>64</v>
      </c>
      <c r="G38" s="67">
        <f>VLOOKUP($B38,'Check Dimensoins'!$B$2:$F$141,4,0)</f>
        <v>60</v>
      </c>
      <c r="H38" s="67">
        <f>VLOOKUP($B38,'Check Dimensoins'!$B$2:$F$141,5,0)</f>
        <v>89</v>
      </c>
      <c r="I38" s="106">
        <v>2.0</v>
      </c>
      <c r="J38" s="106"/>
      <c r="K38" s="106"/>
      <c r="L38" s="84">
        <f t="shared" si="1"/>
        <v>52</v>
      </c>
      <c r="M38" s="84">
        <f t="shared" si="2"/>
        <v>104</v>
      </c>
    </row>
    <row r="39">
      <c r="A39" s="55">
        <v>16.0</v>
      </c>
      <c r="B39" s="55">
        <v>1811025.0</v>
      </c>
      <c r="C39" s="56" t="s">
        <v>39</v>
      </c>
      <c r="D39" s="56" t="s">
        <v>35</v>
      </c>
      <c r="E39" s="56" t="s">
        <v>38</v>
      </c>
      <c r="F39" s="67">
        <f>VLOOKUP($B39,'Check Dimensoins'!$B$2:$F$141,3,0)</f>
        <v>64</v>
      </c>
      <c r="G39" s="67">
        <f>VLOOKUP($B39,'Check Dimensoins'!$B$2:$F$141,4,0)</f>
        <v>60</v>
      </c>
      <c r="H39" s="67">
        <f>VLOOKUP($B39,'Check Dimensoins'!$B$2:$F$141,5,0)</f>
        <v>89</v>
      </c>
      <c r="I39" s="106">
        <v>2.0</v>
      </c>
      <c r="J39" s="106"/>
      <c r="K39" s="106"/>
      <c r="L39" s="84">
        <f t="shared" si="1"/>
        <v>52</v>
      </c>
      <c r="M39" s="84">
        <f t="shared" si="2"/>
        <v>104</v>
      </c>
    </row>
    <row r="40">
      <c r="A40" s="55">
        <v>16.0</v>
      </c>
      <c r="B40" s="55">
        <v>1811026.0</v>
      </c>
      <c r="C40" s="56" t="s">
        <v>39</v>
      </c>
      <c r="D40" s="56" t="s">
        <v>35</v>
      </c>
      <c r="E40" s="56" t="s">
        <v>38</v>
      </c>
      <c r="F40" s="67">
        <f>VLOOKUP($B40,'Check Dimensoins'!$B$2:$F$141,3,0)</f>
        <v>64</v>
      </c>
      <c r="G40" s="67">
        <f>VLOOKUP($B40,'Check Dimensoins'!$B$2:$F$141,4,0)</f>
        <v>60</v>
      </c>
      <c r="H40" s="67">
        <f>VLOOKUP($B40,'Check Dimensoins'!$B$2:$F$141,5,0)</f>
        <v>89</v>
      </c>
      <c r="I40" s="106">
        <v>2.0</v>
      </c>
      <c r="J40" s="106"/>
      <c r="K40" s="106"/>
      <c r="L40" s="84">
        <f t="shared" si="1"/>
        <v>52</v>
      </c>
      <c r="M40" s="84">
        <f t="shared" si="2"/>
        <v>104</v>
      </c>
    </row>
    <row r="41">
      <c r="A41" s="55">
        <v>17.0</v>
      </c>
      <c r="B41" s="55">
        <v>1811034.0</v>
      </c>
      <c r="C41" s="56" t="s">
        <v>39</v>
      </c>
      <c r="D41" s="56" t="s">
        <v>35</v>
      </c>
      <c r="E41" s="56" t="s">
        <v>38</v>
      </c>
      <c r="F41" s="67">
        <f>VLOOKUP($B41,'Check Dimensoins'!$B$2:$F$141,3,0)</f>
        <v>64</v>
      </c>
      <c r="G41" s="67">
        <f>VLOOKUP($B41,'Check Dimensoins'!$B$2:$F$141,4,0)</f>
        <v>60</v>
      </c>
      <c r="H41" s="67">
        <f>VLOOKUP($B41,'Check Dimensoins'!$B$2:$F$141,5,0)</f>
        <v>89</v>
      </c>
      <c r="I41" s="106">
        <v>2.0</v>
      </c>
      <c r="J41" s="106"/>
      <c r="K41" s="106"/>
      <c r="L41" s="84">
        <f t="shared" si="1"/>
        <v>52</v>
      </c>
      <c r="M41" s="84">
        <f t="shared" si="2"/>
        <v>104</v>
      </c>
    </row>
    <row r="42">
      <c r="A42" s="55">
        <v>17.0</v>
      </c>
      <c r="B42" s="55">
        <v>1811035.0</v>
      </c>
      <c r="C42" s="56" t="s">
        <v>39</v>
      </c>
      <c r="D42" s="56" t="s">
        <v>35</v>
      </c>
      <c r="E42" s="56" t="s">
        <v>38</v>
      </c>
      <c r="F42" s="67">
        <f>VLOOKUP($B42,'Check Dimensoins'!$B$2:$F$141,3,0)</f>
        <v>64</v>
      </c>
      <c r="G42" s="67">
        <f>VLOOKUP($B42,'Check Dimensoins'!$B$2:$F$141,4,0)</f>
        <v>60</v>
      </c>
      <c r="H42" s="67">
        <f>VLOOKUP($B42,'Check Dimensoins'!$B$2:$F$141,5,0)</f>
        <v>89</v>
      </c>
      <c r="I42" s="106">
        <v>2.0</v>
      </c>
      <c r="J42" s="106"/>
      <c r="K42" s="106"/>
      <c r="L42" s="84">
        <f t="shared" si="1"/>
        <v>52</v>
      </c>
      <c r="M42" s="84">
        <f t="shared" si="2"/>
        <v>104</v>
      </c>
    </row>
    <row r="43">
      <c r="A43" s="55">
        <v>17.0</v>
      </c>
      <c r="B43" s="55">
        <v>1811036.0</v>
      </c>
      <c r="C43" s="56" t="s">
        <v>39</v>
      </c>
      <c r="D43" s="56" t="s">
        <v>35</v>
      </c>
      <c r="E43" s="56" t="s">
        <v>38</v>
      </c>
      <c r="F43" s="67">
        <f>VLOOKUP($B43,'Check Dimensoins'!$B$2:$F$141,3,0)</f>
        <v>64</v>
      </c>
      <c r="G43" s="67">
        <f>VLOOKUP($B43,'Check Dimensoins'!$B$2:$F$141,4,0)</f>
        <v>60</v>
      </c>
      <c r="H43" s="67">
        <f>VLOOKUP($B43,'Check Dimensoins'!$B$2:$F$141,5,0)</f>
        <v>89</v>
      </c>
      <c r="I43" s="106">
        <v>2.0</v>
      </c>
      <c r="J43" s="106"/>
      <c r="K43" s="106"/>
      <c r="L43" s="84">
        <f t="shared" si="1"/>
        <v>52</v>
      </c>
      <c r="M43" s="84">
        <f t="shared" si="2"/>
        <v>104</v>
      </c>
    </row>
    <row r="44">
      <c r="A44" s="55">
        <v>18.0</v>
      </c>
      <c r="B44" s="55">
        <v>1811033.0</v>
      </c>
      <c r="C44" s="56" t="s">
        <v>39</v>
      </c>
      <c r="D44" s="56" t="s">
        <v>35</v>
      </c>
      <c r="E44" s="56" t="s">
        <v>38</v>
      </c>
      <c r="F44" s="67">
        <f>VLOOKUP($B44,'Check Dimensoins'!$B$2:$F$141,3,0)</f>
        <v>64</v>
      </c>
      <c r="G44" s="67">
        <f>VLOOKUP($B44,'Check Dimensoins'!$B$2:$F$141,4,0)</f>
        <v>60</v>
      </c>
      <c r="H44" s="67">
        <f>VLOOKUP($B44,'Check Dimensoins'!$B$2:$F$141,5,0)</f>
        <v>89</v>
      </c>
      <c r="I44" s="106">
        <v>2.0</v>
      </c>
      <c r="J44" s="106"/>
      <c r="K44" s="106"/>
      <c r="L44" s="84">
        <f t="shared" si="1"/>
        <v>52</v>
      </c>
      <c r="M44" s="84">
        <f t="shared" si="2"/>
        <v>104</v>
      </c>
    </row>
    <row r="45">
      <c r="A45" s="55">
        <v>19.0</v>
      </c>
      <c r="B45" s="55">
        <v>1811021.0</v>
      </c>
      <c r="C45" s="56" t="s">
        <v>39</v>
      </c>
      <c r="D45" s="56" t="s">
        <v>35</v>
      </c>
      <c r="E45" s="56" t="s">
        <v>36</v>
      </c>
      <c r="F45" s="67">
        <f>VLOOKUP($B45,'Check Dimensoins'!$B$2:$F$141,3,0)</f>
        <v>64</v>
      </c>
      <c r="G45" s="67">
        <f>VLOOKUP($B45,'Check Dimensoins'!$B$2:$F$141,4,0)</f>
        <v>60</v>
      </c>
      <c r="H45" s="67">
        <f>VLOOKUP($B45,'Check Dimensoins'!$B$2:$F$141,5,0)</f>
        <v>89</v>
      </c>
      <c r="I45" s="106">
        <v>2.0</v>
      </c>
      <c r="J45" s="106"/>
      <c r="K45" s="106"/>
      <c r="L45" s="84">
        <f t="shared" si="1"/>
        <v>52</v>
      </c>
      <c r="M45" s="84">
        <f t="shared" si="2"/>
        <v>104</v>
      </c>
    </row>
    <row r="46">
      <c r="A46" s="55">
        <v>20.0</v>
      </c>
      <c r="B46" s="55">
        <v>1811053.0</v>
      </c>
      <c r="C46" s="56" t="s">
        <v>40</v>
      </c>
      <c r="D46" s="56" t="s">
        <v>35</v>
      </c>
      <c r="E46" s="56" t="s">
        <v>36</v>
      </c>
      <c r="F46" s="67">
        <f>VLOOKUP($B46,'Check Dimensoins'!$B$2:$F$141,3,0)</f>
        <v>66</v>
      </c>
      <c r="G46" s="67">
        <f>VLOOKUP($B46,'Check Dimensoins'!$B$2:$F$141,4,0)</f>
        <v>58</v>
      </c>
      <c r="H46" s="67">
        <f>VLOOKUP($B46,'Check Dimensoins'!$B$2:$F$141,5,0)</f>
        <v>95</v>
      </c>
      <c r="I46" s="106">
        <v>2.0</v>
      </c>
      <c r="J46" s="106"/>
      <c r="K46" s="106"/>
      <c r="L46" s="84">
        <f t="shared" si="1"/>
        <v>52</v>
      </c>
      <c r="M46" s="84">
        <f t="shared" si="2"/>
        <v>104</v>
      </c>
    </row>
    <row r="47">
      <c r="A47" s="55">
        <v>21.0</v>
      </c>
      <c r="B47" s="55">
        <v>1811055.0</v>
      </c>
      <c r="C47" s="56" t="s">
        <v>40</v>
      </c>
      <c r="D47" s="56" t="s">
        <v>35</v>
      </c>
      <c r="E47" s="56" t="s">
        <v>36</v>
      </c>
      <c r="F47" s="67">
        <f>VLOOKUP($B47,'Check Dimensoins'!$B$2:$F$141,3,0)</f>
        <v>66</v>
      </c>
      <c r="G47" s="67">
        <f>VLOOKUP($B47,'Check Dimensoins'!$B$2:$F$141,4,0)</f>
        <v>58</v>
      </c>
      <c r="H47" s="67">
        <f>VLOOKUP($B47,'Check Dimensoins'!$B$2:$F$141,5,0)</f>
        <v>95</v>
      </c>
      <c r="I47" s="106">
        <v>2.0</v>
      </c>
      <c r="J47" s="106"/>
      <c r="K47" s="106"/>
      <c r="L47" s="84">
        <f t="shared" si="1"/>
        <v>52</v>
      </c>
      <c r="M47" s="84">
        <f t="shared" si="2"/>
        <v>104</v>
      </c>
    </row>
    <row r="48">
      <c r="A48" s="55">
        <v>22.0</v>
      </c>
      <c r="B48" s="55">
        <v>1811044.0</v>
      </c>
      <c r="C48" s="56" t="s">
        <v>40</v>
      </c>
      <c r="D48" s="56" t="s">
        <v>35</v>
      </c>
      <c r="E48" s="56" t="s">
        <v>36</v>
      </c>
      <c r="F48" s="67">
        <f>VLOOKUP($B48,'Check Dimensoins'!$B$2:$F$141,3,0)</f>
        <v>66</v>
      </c>
      <c r="G48" s="67">
        <f>VLOOKUP($B48,'Check Dimensoins'!$B$2:$F$141,4,0)</f>
        <v>58</v>
      </c>
      <c r="H48" s="67">
        <f>VLOOKUP($B48,'Check Dimensoins'!$B$2:$F$141,5,0)</f>
        <v>95</v>
      </c>
      <c r="I48" s="106">
        <v>2.0</v>
      </c>
      <c r="J48" s="106"/>
      <c r="K48" s="106"/>
      <c r="L48" s="84">
        <f t="shared" si="1"/>
        <v>52</v>
      </c>
      <c r="M48" s="84">
        <f t="shared" si="2"/>
        <v>104</v>
      </c>
    </row>
    <row r="49">
      <c r="A49" s="55">
        <v>22.0</v>
      </c>
      <c r="B49" s="55">
        <v>1811045.0</v>
      </c>
      <c r="C49" s="56" t="s">
        <v>40</v>
      </c>
      <c r="D49" s="56" t="s">
        <v>35</v>
      </c>
      <c r="E49" s="56" t="s">
        <v>36</v>
      </c>
      <c r="F49" s="67">
        <f>VLOOKUP($B49,'Check Dimensoins'!$B$2:$F$141,3,0)</f>
        <v>66</v>
      </c>
      <c r="G49" s="67">
        <f>VLOOKUP($B49,'Check Dimensoins'!$B$2:$F$141,4,0)</f>
        <v>58</v>
      </c>
      <c r="H49" s="67">
        <f>VLOOKUP($B49,'Check Dimensoins'!$B$2:$F$141,5,0)</f>
        <v>95</v>
      </c>
      <c r="I49" s="106">
        <v>2.0</v>
      </c>
      <c r="J49" s="106"/>
      <c r="K49" s="106"/>
      <c r="L49" s="84">
        <f t="shared" si="1"/>
        <v>52</v>
      </c>
      <c r="M49" s="84">
        <f t="shared" si="2"/>
        <v>104</v>
      </c>
    </row>
    <row r="50">
      <c r="A50" s="55">
        <v>22.0</v>
      </c>
      <c r="B50" s="55">
        <v>1811046.0</v>
      </c>
      <c r="C50" s="56" t="s">
        <v>40</v>
      </c>
      <c r="D50" s="56" t="s">
        <v>35</v>
      </c>
      <c r="E50" s="56" t="s">
        <v>36</v>
      </c>
      <c r="F50" s="67">
        <f>VLOOKUP($B50,'Check Dimensoins'!$B$2:$F$141,3,0)</f>
        <v>66</v>
      </c>
      <c r="G50" s="67">
        <f>VLOOKUP($B50,'Check Dimensoins'!$B$2:$F$141,4,0)</f>
        <v>58</v>
      </c>
      <c r="H50" s="67">
        <f>VLOOKUP($B50,'Check Dimensoins'!$B$2:$F$141,5,0)</f>
        <v>95</v>
      </c>
      <c r="I50" s="106">
        <v>2.0</v>
      </c>
      <c r="J50" s="106"/>
      <c r="K50" s="106"/>
      <c r="L50" s="84">
        <f t="shared" si="1"/>
        <v>52</v>
      </c>
      <c r="M50" s="84">
        <f t="shared" si="2"/>
        <v>104</v>
      </c>
    </row>
    <row r="51">
      <c r="A51" s="55">
        <v>23.0</v>
      </c>
      <c r="B51" s="55">
        <v>1811056.0</v>
      </c>
      <c r="C51" s="56" t="s">
        <v>40</v>
      </c>
      <c r="D51" s="56" t="s">
        <v>35</v>
      </c>
      <c r="E51" s="56" t="s">
        <v>36</v>
      </c>
      <c r="F51" s="67">
        <f>VLOOKUP($B51,'Check Dimensoins'!$B$2:$F$141,3,0)</f>
        <v>66</v>
      </c>
      <c r="G51" s="67">
        <f>VLOOKUP($B51,'Check Dimensoins'!$B$2:$F$141,4,0)</f>
        <v>58</v>
      </c>
      <c r="H51" s="67">
        <f>VLOOKUP($B51,'Check Dimensoins'!$B$2:$F$141,5,0)</f>
        <v>95</v>
      </c>
      <c r="I51" s="106">
        <v>2.0</v>
      </c>
      <c r="J51" s="106"/>
      <c r="K51" s="106"/>
      <c r="L51" s="84">
        <f t="shared" si="1"/>
        <v>52</v>
      </c>
      <c r="M51" s="84">
        <f t="shared" si="2"/>
        <v>104</v>
      </c>
    </row>
    <row r="52">
      <c r="A52" s="55">
        <v>24.0</v>
      </c>
      <c r="B52" s="55">
        <v>1811055.0</v>
      </c>
      <c r="C52" s="56" t="s">
        <v>40</v>
      </c>
      <c r="D52" s="56" t="s">
        <v>35</v>
      </c>
      <c r="E52" s="56" t="s">
        <v>37</v>
      </c>
      <c r="F52" s="67">
        <f>VLOOKUP($B52,'Check Dimensoins'!$B$2:$F$141,3,0)</f>
        <v>66</v>
      </c>
      <c r="G52" s="67">
        <f>VLOOKUP($B52,'Check Dimensoins'!$B$2:$F$141,4,0)</f>
        <v>58</v>
      </c>
      <c r="H52" s="67">
        <f>VLOOKUP($B52,'Check Dimensoins'!$B$2:$F$141,5,0)</f>
        <v>95</v>
      </c>
      <c r="I52" s="106">
        <v>2.0</v>
      </c>
      <c r="J52" s="106"/>
      <c r="K52" s="106"/>
      <c r="L52" s="84">
        <f t="shared" si="1"/>
        <v>52</v>
      </c>
      <c r="M52" s="84">
        <f t="shared" si="2"/>
        <v>104</v>
      </c>
    </row>
    <row r="53">
      <c r="A53" s="55">
        <v>25.0</v>
      </c>
      <c r="B53" s="55">
        <v>1811050.0</v>
      </c>
      <c r="C53" s="56" t="s">
        <v>40</v>
      </c>
      <c r="D53" s="56" t="s">
        <v>35</v>
      </c>
      <c r="E53" s="56" t="s">
        <v>37</v>
      </c>
      <c r="F53" s="67">
        <f>VLOOKUP($B53,'Check Dimensoins'!$B$2:$F$141,3,0)</f>
        <v>66</v>
      </c>
      <c r="G53" s="67">
        <f>VLOOKUP($B53,'Check Dimensoins'!$B$2:$F$141,4,0)</f>
        <v>58</v>
      </c>
      <c r="H53" s="67">
        <f>VLOOKUP($B53,'Check Dimensoins'!$B$2:$F$141,5,0)</f>
        <v>95</v>
      </c>
      <c r="I53" s="106">
        <v>2.0</v>
      </c>
      <c r="J53" s="106"/>
      <c r="K53" s="106"/>
      <c r="L53" s="84">
        <f t="shared" si="1"/>
        <v>52</v>
      </c>
      <c r="M53" s="84">
        <f t="shared" si="2"/>
        <v>104</v>
      </c>
    </row>
    <row r="54">
      <c r="A54" s="55">
        <v>25.0</v>
      </c>
      <c r="B54" s="55">
        <v>1811051.0</v>
      </c>
      <c r="C54" s="56" t="s">
        <v>40</v>
      </c>
      <c r="D54" s="56" t="s">
        <v>35</v>
      </c>
      <c r="E54" s="56" t="s">
        <v>37</v>
      </c>
      <c r="F54" s="67">
        <f>VLOOKUP($B54,'Check Dimensoins'!$B$2:$F$141,3,0)</f>
        <v>66</v>
      </c>
      <c r="G54" s="67">
        <f>VLOOKUP($B54,'Check Dimensoins'!$B$2:$F$141,4,0)</f>
        <v>58</v>
      </c>
      <c r="H54" s="67">
        <f>VLOOKUP($B54,'Check Dimensoins'!$B$2:$F$141,5,0)</f>
        <v>95</v>
      </c>
      <c r="I54" s="106">
        <v>2.0</v>
      </c>
      <c r="J54" s="106"/>
      <c r="K54" s="106"/>
      <c r="L54" s="84">
        <f t="shared" si="1"/>
        <v>52</v>
      </c>
      <c r="M54" s="84">
        <f t="shared" si="2"/>
        <v>104</v>
      </c>
    </row>
    <row r="55">
      <c r="A55" s="55">
        <v>25.0</v>
      </c>
      <c r="B55" s="55">
        <v>1811052.0</v>
      </c>
      <c r="C55" s="56" t="s">
        <v>40</v>
      </c>
      <c r="D55" s="56" t="s">
        <v>35</v>
      </c>
      <c r="E55" s="56" t="s">
        <v>37</v>
      </c>
      <c r="F55" s="67">
        <f>VLOOKUP($B55,'Check Dimensoins'!$B$2:$F$141,3,0)</f>
        <v>66</v>
      </c>
      <c r="G55" s="67">
        <f>VLOOKUP($B55,'Check Dimensoins'!$B$2:$F$141,4,0)</f>
        <v>58</v>
      </c>
      <c r="H55" s="67">
        <f>VLOOKUP($B55,'Check Dimensoins'!$B$2:$F$141,5,0)</f>
        <v>95</v>
      </c>
      <c r="I55" s="106">
        <v>2.0</v>
      </c>
      <c r="J55" s="106"/>
      <c r="K55" s="106"/>
      <c r="L55" s="84">
        <f t="shared" si="1"/>
        <v>52</v>
      </c>
      <c r="M55" s="84">
        <f t="shared" si="2"/>
        <v>104</v>
      </c>
    </row>
    <row r="56">
      <c r="A56" s="55">
        <v>25.0</v>
      </c>
      <c r="B56" s="55">
        <v>1811056.0</v>
      </c>
      <c r="C56" s="56" t="s">
        <v>40</v>
      </c>
      <c r="D56" s="56" t="s">
        <v>35</v>
      </c>
      <c r="E56" s="56" t="s">
        <v>37</v>
      </c>
      <c r="F56" s="67">
        <f>VLOOKUP($B56,'Check Dimensoins'!$B$2:$F$141,3,0)</f>
        <v>66</v>
      </c>
      <c r="G56" s="67">
        <f>VLOOKUP($B56,'Check Dimensoins'!$B$2:$F$141,4,0)</f>
        <v>58</v>
      </c>
      <c r="H56" s="67">
        <f>VLOOKUP($B56,'Check Dimensoins'!$B$2:$F$141,5,0)</f>
        <v>95</v>
      </c>
      <c r="I56" s="106">
        <v>2.0</v>
      </c>
      <c r="J56" s="106"/>
      <c r="K56" s="106"/>
      <c r="L56" s="84">
        <f t="shared" si="1"/>
        <v>52</v>
      </c>
      <c r="M56" s="84">
        <f t="shared" si="2"/>
        <v>104</v>
      </c>
    </row>
    <row r="57">
      <c r="A57" s="55">
        <v>26.0</v>
      </c>
      <c r="B57" s="55">
        <v>1811047.0</v>
      </c>
      <c r="C57" s="56" t="s">
        <v>40</v>
      </c>
      <c r="D57" s="56" t="s">
        <v>35</v>
      </c>
      <c r="E57" s="56" t="s">
        <v>38</v>
      </c>
      <c r="F57" s="67">
        <f>VLOOKUP($B57,'Check Dimensoins'!$B$2:$F$141,3,0)</f>
        <v>66</v>
      </c>
      <c r="G57" s="67">
        <f>VLOOKUP($B57,'Check Dimensoins'!$B$2:$F$141,4,0)</f>
        <v>58</v>
      </c>
      <c r="H57" s="67">
        <f>VLOOKUP($B57,'Check Dimensoins'!$B$2:$F$141,5,0)</f>
        <v>95</v>
      </c>
      <c r="I57" s="106">
        <v>2.0</v>
      </c>
      <c r="J57" s="106"/>
      <c r="K57" s="106"/>
      <c r="L57" s="84">
        <f t="shared" si="1"/>
        <v>52</v>
      </c>
      <c r="M57" s="84">
        <f t="shared" si="2"/>
        <v>104</v>
      </c>
    </row>
    <row r="58">
      <c r="A58" s="55">
        <v>26.0</v>
      </c>
      <c r="B58" s="55">
        <v>1811054.0</v>
      </c>
      <c r="C58" s="56" t="s">
        <v>40</v>
      </c>
      <c r="D58" s="56" t="s">
        <v>35</v>
      </c>
      <c r="E58" s="56" t="s">
        <v>38</v>
      </c>
      <c r="F58" s="67">
        <f>VLOOKUP($B58,'Check Dimensoins'!$B$2:$F$141,3,0)</f>
        <v>66</v>
      </c>
      <c r="G58" s="67">
        <f>VLOOKUP($B58,'Check Dimensoins'!$B$2:$F$141,4,0)</f>
        <v>58</v>
      </c>
      <c r="H58" s="67">
        <f>VLOOKUP($B58,'Check Dimensoins'!$B$2:$F$141,5,0)</f>
        <v>95</v>
      </c>
      <c r="I58" s="106">
        <v>2.0</v>
      </c>
      <c r="J58" s="106"/>
      <c r="K58" s="106"/>
      <c r="L58" s="84">
        <f t="shared" si="1"/>
        <v>52</v>
      </c>
      <c r="M58" s="84">
        <f t="shared" si="2"/>
        <v>104</v>
      </c>
    </row>
    <row r="59">
      <c r="A59" s="55">
        <v>27.0</v>
      </c>
      <c r="B59" s="55">
        <v>1811055.0</v>
      </c>
      <c r="C59" s="56" t="s">
        <v>40</v>
      </c>
      <c r="D59" s="56" t="s">
        <v>35</v>
      </c>
      <c r="E59" s="56" t="s">
        <v>38</v>
      </c>
      <c r="F59" s="67">
        <f>VLOOKUP($B59,'Check Dimensoins'!$B$2:$F$141,3,0)</f>
        <v>66</v>
      </c>
      <c r="G59" s="67">
        <f>VLOOKUP($B59,'Check Dimensoins'!$B$2:$F$141,4,0)</f>
        <v>58</v>
      </c>
      <c r="H59" s="67">
        <f>VLOOKUP($B59,'Check Dimensoins'!$B$2:$F$141,5,0)</f>
        <v>95</v>
      </c>
      <c r="I59" s="106">
        <v>2.0</v>
      </c>
      <c r="J59" s="106"/>
      <c r="K59" s="106"/>
      <c r="L59" s="84">
        <f t="shared" si="1"/>
        <v>52</v>
      </c>
      <c r="M59" s="84">
        <f t="shared" si="2"/>
        <v>104</v>
      </c>
    </row>
    <row r="60">
      <c r="A60" s="55">
        <v>28.0</v>
      </c>
      <c r="B60" s="55">
        <v>1811048.0</v>
      </c>
      <c r="C60" s="56" t="s">
        <v>40</v>
      </c>
      <c r="D60" s="56" t="s">
        <v>35</v>
      </c>
      <c r="E60" s="56" t="s">
        <v>38</v>
      </c>
      <c r="F60" s="67">
        <f>VLOOKUP($B60,'Check Dimensoins'!$B$2:$F$141,3,0)</f>
        <v>66</v>
      </c>
      <c r="G60" s="67">
        <f>VLOOKUP($B60,'Check Dimensoins'!$B$2:$F$141,4,0)</f>
        <v>58</v>
      </c>
      <c r="H60" s="67">
        <f>VLOOKUP($B60,'Check Dimensoins'!$B$2:$F$141,5,0)</f>
        <v>95</v>
      </c>
      <c r="I60" s="106">
        <v>2.0</v>
      </c>
      <c r="J60" s="106"/>
      <c r="K60" s="106"/>
      <c r="L60" s="84">
        <f t="shared" si="1"/>
        <v>52</v>
      </c>
      <c r="M60" s="84">
        <f t="shared" si="2"/>
        <v>104</v>
      </c>
    </row>
    <row r="61">
      <c r="A61" s="55">
        <v>28.0</v>
      </c>
      <c r="B61" s="55">
        <v>1811049.0</v>
      </c>
      <c r="C61" s="56" t="s">
        <v>40</v>
      </c>
      <c r="D61" s="56" t="s">
        <v>35</v>
      </c>
      <c r="E61" s="56" t="s">
        <v>38</v>
      </c>
      <c r="F61" s="67">
        <f>VLOOKUP($B61,'Check Dimensoins'!$B$2:$F$141,3,0)</f>
        <v>66</v>
      </c>
      <c r="G61" s="67">
        <f>VLOOKUP($B61,'Check Dimensoins'!$B$2:$F$141,4,0)</f>
        <v>58</v>
      </c>
      <c r="H61" s="67">
        <f>VLOOKUP($B61,'Check Dimensoins'!$B$2:$F$141,5,0)</f>
        <v>95</v>
      </c>
      <c r="I61" s="106">
        <v>2.0</v>
      </c>
      <c r="J61" s="106"/>
      <c r="K61" s="106"/>
      <c r="L61" s="84">
        <f t="shared" si="1"/>
        <v>52</v>
      </c>
      <c r="M61" s="84">
        <f t="shared" si="2"/>
        <v>104</v>
      </c>
    </row>
    <row r="62">
      <c r="A62" s="55">
        <v>28.0</v>
      </c>
      <c r="B62" s="55">
        <v>1811056.0</v>
      </c>
      <c r="C62" s="56" t="s">
        <v>40</v>
      </c>
      <c r="D62" s="56" t="s">
        <v>35</v>
      </c>
      <c r="E62" s="56" t="s">
        <v>38</v>
      </c>
      <c r="F62" s="67">
        <f>VLOOKUP($B62,'Check Dimensoins'!$B$2:$F$141,3,0)</f>
        <v>66</v>
      </c>
      <c r="G62" s="67">
        <f>VLOOKUP($B62,'Check Dimensoins'!$B$2:$F$141,4,0)</f>
        <v>58</v>
      </c>
      <c r="H62" s="67">
        <f>VLOOKUP($B62,'Check Dimensoins'!$B$2:$F$141,5,0)</f>
        <v>95</v>
      </c>
      <c r="I62" s="106">
        <v>2.0</v>
      </c>
      <c r="J62" s="106"/>
      <c r="K62" s="106"/>
      <c r="L62" s="84">
        <f t="shared" si="1"/>
        <v>52</v>
      </c>
      <c r="M62" s="84">
        <f t="shared" si="2"/>
        <v>104</v>
      </c>
    </row>
    <row r="63">
      <c r="A63" s="55">
        <v>29.0</v>
      </c>
      <c r="B63" s="55">
        <v>1811063.0</v>
      </c>
      <c r="C63" s="56" t="s">
        <v>41</v>
      </c>
      <c r="D63" s="56" t="s">
        <v>35</v>
      </c>
      <c r="E63" s="56" t="s">
        <v>36</v>
      </c>
      <c r="F63" s="67">
        <f>VLOOKUP($B63,'Check Dimensoins'!$B$2:$F$141,3,0)</f>
        <v>55</v>
      </c>
      <c r="G63" s="67">
        <f>VLOOKUP($B63,'Check Dimensoins'!$B$2:$F$141,4,0)</f>
        <v>53</v>
      </c>
      <c r="H63" s="67">
        <f>VLOOKUP($B63,'Check Dimensoins'!$B$2:$F$141,5,0)</f>
        <v>92</v>
      </c>
      <c r="I63" s="106">
        <v>2.0</v>
      </c>
      <c r="J63" s="106"/>
      <c r="K63" s="106"/>
      <c r="L63" s="84">
        <f t="shared" si="1"/>
        <v>52</v>
      </c>
      <c r="M63" s="84">
        <f t="shared" si="2"/>
        <v>104</v>
      </c>
    </row>
    <row r="64">
      <c r="A64" s="55">
        <v>29.0</v>
      </c>
      <c r="B64" s="55">
        <v>1811065.0</v>
      </c>
      <c r="C64" s="56" t="s">
        <v>41</v>
      </c>
      <c r="D64" s="56" t="s">
        <v>35</v>
      </c>
      <c r="E64" s="56" t="s">
        <v>36</v>
      </c>
      <c r="F64" s="67">
        <f>VLOOKUP($B64,'Check Dimensoins'!$B$2:$F$141,3,0)</f>
        <v>55</v>
      </c>
      <c r="G64" s="67">
        <f>VLOOKUP($B64,'Check Dimensoins'!$B$2:$F$141,4,0)</f>
        <v>53</v>
      </c>
      <c r="H64" s="67">
        <f>VLOOKUP($B64,'Check Dimensoins'!$B$2:$F$141,5,0)</f>
        <v>92</v>
      </c>
      <c r="I64" s="106">
        <v>2.0</v>
      </c>
      <c r="J64" s="106"/>
      <c r="K64" s="106"/>
      <c r="L64" s="84">
        <f t="shared" si="1"/>
        <v>52</v>
      </c>
      <c r="M64" s="84">
        <f t="shared" si="2"/>
        <v>104</v>
      </c>
    </row>
    <row r="65">
      <c r="A65" s="55">
        <v>30.0</v>
      </c>
      <c r="B65" s="55">
        <v>1811070.0</v>
      </c>
      <c r="C65" s="56" t="s">
        <v>41</v>
      </c>
      <c r="D65" s="56" t="s">
        <v>35</v>
      </c>
      <c r="E65" s="56" t="s">
        <v>36</v>
      </c>
      <c r="F65" s="67">
        <f>VLOOKUP($B65,'Check Dimensoins'!$B$2:$F$141,3,0)</f>
        <v>55</v>
      </c>
      <c r="G65" s="67">
        <f>VLOOKUP($B65,'Check Dimensoins'!$B$2:$F$141,4,0)</f>
        <v>53</v>
      </c>
      <c r="H65" s="67">
        <f>VLOOKUP($B65,'Check Dimensoins'!$B$2:$F$141,5,0)</f>
        <v>92</v>
      </c>
      <c r="I65" s="106">
        <v>2.0</v>
      </c>
      <c r="J65" s="106"/>
      <c r="K65" s="106"/>
      <c r="L65" s="84">
        <f t="shared" si="1"/>
        <v>52</v>
      </c>
      <c r="M65" s="84">
        <f t="shared" si="2"/>
        <v>104</v>
      </c>
    </row>
    <row r="66">
      <c r="A66" s="55">
        <v>31.0</v>
      </c>
      <c r="B66" s="55">
        <v>1811058.0</v>
      </c>
      <c r="C66" s="56" t="s">
        <v>41</v>
      </c>
      <c r="D66" s="56" t="s">
        <v>35</v>
      </c>
      <c r="E66" s="56" t="s">
        <v>36</v>
      </c>
      <c r="F66" s="67">
        <f>VLOOKUP($B66,'Check Dimensoins'!$B$2:$F$141,3,0)</f>
        <v>55</v>
      </c>
      <c r="G66" s="67">
        <f>VLOOKUP($B66,'Check Dimensoins'!$B$2:$F$141,4,0)</f>
        <v>53</v>
      </c>
      <c r="H66" s="67">
        <f>VLOOKUP($B66,'Check Dimensoins'!$B$2:$F$141,5,0)</f>
        <v>92</v>
      </c>
      <c r="I66" s="106">
        <v>2.0</v>
      </c>
      <c r="J66" s="106"/>
      <c r="K66" s="106"/>
      <c r="L66" s="84">
        <f t="shared" si="1"/>
        <v>52</v>
      </c>
      <c r="M66" s="84">
        <f t="shared" si="2"/>
        <v>104</v>
      </c>
    </row>
    <row r="67">
      <c r="A67" s="55">
        <v>31.0</v>
      </c>
      <c r="B67" s="55">
        <v>1811059.0</v>
      </c>
      <c r="C67" s="56" t="s">
        <v>41</v>
      </c>
      <c r="D67" s="56" t="s">
        <v>35</v>
      </c>
      <c r="E67" s="56" t="s">
        <v>36</v>
      </c>
      <c r="F67" s="67">
        <f>VLOOKUP($B67,'Check Dimensoins'!$B$2:$F$141,3,0)</f>
        <v>55</v>
      </c>
      <c r="G67" s="67">
        <f>VLOOKUP($B67,'Check Dimensoins'!$B$2:$F$141,4,0)</f>
        <v>53</v>
      </c>
      <c r="H67" s="67">
        <f>VLOOKUP($B67,'Check Dimensoins'!$B$2:$F$141,5,0)</f>
        <v>92</v>
      </c>
      <c r="I67" s="106">
        <v>2.0</v>
      </c>
      <c r="J67" s="106"/>
      <c r="K67" s="106"/>
      <c r="L67" s="84">
        <f t="shared" si="1"/>
        <v>52</v>
      </c>
      <c r="M67" s="84">
        <f t="shared" si="2"/>
        <v>104</v>
      </c>
    </row>
    <row r="68">
      <c r="A68" s="55">
        <v>31.0</v>
      </c>
      <c r="B68" s="55">
        <v>1811060.0</v>
      </c>
      <c r="C68" s="56" t="s">
        <v>41</v>
      </c>
      <c r="D68" s="56" t="s">
        <v>35</v>
      </c>
      <c r="E68" s="56" t="s">
        <v>36</v>
      </c>
      <c r="F68" s="67">
        <f>VLOOKUP($B68,'Check Dimensoins'!$B$2:$F$141,3,0)</f>
        <v>55</v>
      </c>
      <c r="G68" s="67">
        <f>VLOOKUP($B68,'Check Dimensoins'!$B$2:$F$141,4,0)</f>
        <v>53</v>
      </c>
      <c r="H68" s="67">
        <f>VLOOKUP($B68,'Check Dimensoins'!$B$2:$F$141,5,0)</f>
        <v>92</v>
      </c>
      <c r="I68" s="106">
        <v>2.0</v>
      </c>
      <c r="J68" s="106"/>
      <c r="K68" s="106"/>
      <c r="L68" s="84">
        <f t="shared" si="1"/>
        <v>52</v>
      </c>
      <c r="M68" s="84">
        <f t="shared" si="2"/>
        <v>104</v>
      </c>
    </row>
    <row r="69">
      <c r="A69" s="55">
        <v>32.0</v>
      </c>
      <c r="B69" s="55">
        <v>1811057.0</v>
      </c>
      <c r="C69" s="56" t="s">
        <v>41</v>
      </c>
      <c r="D69" s="56" t="s">
        <v>35</v>
      </c>
      <c r="E69" s="56" t="s">
        <v>36</v>
      </c>
      <c r="F69" s="67">
        <f>VLOOKUP($B69,'Check Dimensoins'!$B$2:$F$141,3,0)</f>
        <v>55</v>
      </c>
      <c r="G69" s="67">
        <f>VLOOKUP($B69,'Check Dimensoins'!$B$2:$F$141,4,0)</f>
        <v>53</v>
      </c>
      <c r="H69" s="67">
        <f>VLOOKUP($B69,'Check Dimensoins'!$B$2:$F$141,5,0)</f>
        <v>92</v>
      </c>
      <c r="I69" s="106">
        <v>2.0</v>
      </c>
      <c r="J69" s="106"/>
      <c r="K69" s="106"/>
      <c r="L69" s="84">
        <f t="shared" si="1"/>
        <v>52</v>
      </c>
      <c r="M69" s="84">
        <f t="shared" si="2"/>
        <v>104</v>
      </c>
    </row>
    <row r="70">
      <c r="A70" s="55">
        <v>32.0</v>
      </c>
      <c r="B70" s="55">
        <v>1811067.0</v>
      </c>
      <c r="C70" s="56" t="s">
        <v>41</v>
      </c>
      <c r="D70" s="56" t="s">
        <v>35</v>
      </c>
      <c r="E70" s="56" t="s">
        <v>36</v>
      </c>
      <c r="F70" s="67">
        <f>VLOOKUP($B70,'Check Dimensoins'!$B$2:$F$141,3,0)</f>
        <v>55</v>
      </c>
      <c r="G70" s="67">
        <f>VLOOKUP($B70,'Check Dimensoins'!$B$2:$F$141,4,0)</f>
        <v>53</v>
      </c>
      <c r="H70" s="67">
        <f>VLOOKUP($B70,'Check Dimensoins'!$B$2:$F$141,5,0)</f>
        <v>92</v>
      </c>
      <c r="I70" s="106">
        <v>2.0</v>
      </c>
      <c r="J70" s="106"/>
      <c r="K70" s="106"/>
      <c r="L70" s="84">
        <f t="shared" si="1"/>
        <v>52</v>
      </c>
      <c r="M70" s="84">
        <f t="shared" si="2"/>
        <v>104</v>
      </c>
    </row>
    <row r="71">
      <c r="A71" s="55">
        <v>32.0</v>
      </c>
      <c r="B71" s="55">
        <v>1811068.0</v>
      </c>
      <c r="C71" s="56" t="s">
        <v>41</v>
      </c>
      <c r="D71" s="56" t="s">
        <v>35</v>
      </c>
      <c r="E71" s="56" t="s">
        <v>36</v>
      </c>
      <c r="F71" s="67">
        <f>VLOOKUP($B71,'Check Dimensoins'!$B$2:$F$141,3,0)</f>
        <v>55</v>
      </c>
      <c r="G71" s="67">
        <f>VLOOKUP($B71,'Check Dimensoins'!$B$2:$F$141,4,0)</f>
        <v>53</v>
      </c>
      <c r="H71" s="67">
        <f>VLOOKUP($B71,'Check Dimensoins'!$B$2:$F$141,5,0)</f>
        <v>92</v>
      </c>
      <c r="I71" s="106">
        <v>2.0</v>
      </c>
      <c r="J71" s="106"/>
      <c r="K71" s="106"/>
      <c r="L71" s="84">
        <f t="shared" si="1"/>
        <v>52</v>
      </c>
      <c r="M71" s="84">
        <f t="shared" si="2"/>
        <v>104</v>
      </c>
    </row>
    <row r="72">
      <c r="A72" s="55">
        <v>32.0</v>
      </c>
      <c r="B72" s="55">
        <v>1811069.0</v>
      </c>
      <c r="C72" s="56" t="s">
        <v>41</v>
      </c>
      <c r="D72" s="56" t="s">
        <v>35</v>
      </c>
      <c r="E72" s="56" t="s">
        <v>36</v>
      </c>
      <c r="F72" s="67">
        <f>VLOOKUP($B72,'Check Dimensoins'!$B$2:$F$141,3,0)</f>
        <v>55</v>
      </c>
      <c r="G72" s="67">
        <f>VLOOKUP($B72,'Check Dimensoins'!$B$2:$F$141,4,0)</f>
        <v>53</v>
      </c>
      <c r="H72" s="67">
        <f>VLOOKUP($B72,'Check Dimensoins'!$B$2:$F$141,5,0)</f>
        <v>92</v>
      </c>
      <c r="I72" s="106">
        <v>2.0</v>
      </c>
      <c r="J72" s="106"/>
      <c r="K72" s="106"/>
      <c r="L72" s="84">
        <f t="shared" si="1"/>
        <v>52</v>
      </c>
      <c r="M72" s="84">
        <f t="shared" si="2"/>
        <v>104</v>
      </c>
    </row>
    <row r="73">
      <c r="A73" s="27">
        <v>32.0</v>
      </c>
      <c r="B73" s="27">
        <v>1811072.0</v>
      </c>
      <c r="C73" s="28" t="s">
        <v>41</v>
      </c>
      <c r="D73" s="28" t="s">
        <v>35</v>
      </c>
      <c r="E73" s="28" t="s">
        <v>36</v>
      </c>
      <c r="F73" s="67">
        <f>VLOOKUP($B73,'Check Dimensoins'!$B$2:$F$141,3,0)</f>
        <v>55</v>
      </c>
      <c r="G73" s="67">
        <f>VLOOKUP($B73,'Check Dimensoins'!$B$2:$F$141,4,0)</f>
        <v>53</v>
      </c>
      <c r="H73" s="67">
        <f>VLOOKUP($B73,'Check Dimensoins'!$B$2:$F$141,5,0)</f>
        <v>92</v>
      </c>
      <c r="I73" s="106">
        <v>2.0</v>
      </c>
      <c r="J73" s="106"/>
      <c r="K73" s="106"/>
      <c r="L73" s="84">
        <f t="shared" si="1"/>
        <v>52</v>
      </c>
      <c r="M73" s="84">
        <f t="shared" si="2"/>
        <v>104</v>
      </c>
    </row>
    <row r="74">
      <c r="A74" s="55">
        <v>33.0</v>
      </c>
      <c r="B74" s="55">
        <v>1811061.0</v>
      </c>
      <c r="C74" s="56" t="s">
        <v>41</v>
      </c>
      <c r="D74" s="56" t="s">
        <v>35</v>
      </c>
      <c r="E74" s="56" t="s">
        <v>36</v>
      </c>
      <c r="F74" s="67">
        <f>VLOOKUP($B74,'Check Dimensoins'!$B$2:$F$141,3,0)</f>
        <v>55</v>
      </c>
      <c r="G74" s="67">
        <f>VLOOKUP($B74,'Check Dimensoins'!$B$2:$F$141,4,0)</f>
        <v>53</v>
      </c>
      <c r="H74" s="67">
        <f>VLOOKUP($B74,'Check Dimensoins'!$B$2:$F$141,5,0)</f>
        <v>92</v>
      </c>
      <c r="I74" s="106">
        <v>2.0</v>
      </c>
      <c r="J74" s="106"/>
      <c r="K74" s="106"/>
      <c r="L74" s="84">
        <f t="shared" si="1"/>
        <v>52</v>
      </c>
      <c r="M74" s="84">
        <f t="shared" si="2"/>
        <v>104</v>
      </c>
    </row>
    <row r="75">
      <c r="A75" s="55">
        <v>34.0</v>
      </c>
      <c r="B75" s="55">
        <v>1811064.0</v>
      </c>
      <c r="C75" s="56" t="s">
        <v>41</v>
      </c>
      <c r="D75" s="56" t="s">
        <v>35</v>
      </c>
      <c r="E75" s="56" t="s">
        <v>37</v>
      </c>
      <c r="F75" s="67">
        <f>VLOOKUP($B75,'Check Dimensoins'!$B$2:$F$141,3,0)</f>
        <v>55</v>
      </c>
      <c r="G75" s="67">
        <f>VLOOKUP($B75,'Check Dimensoins'!$B$2:$F$141,4,0)</f>
        <v>53</v>
      </c>
      <c r="H75" s="67">
        <f>VLOOKUP($B75,'Check Dimensoins'!$B$2:$F$141,5,0)</f>
        <v>92</v>
      </c>
      <c r="I75" s="106">
        <v>2.0</v>
      </c>
      <c r="J75" s="106"/>
      <c r="K75" s="106"/>
      <c r="L75" s="84">
        <f t="shared" si="1"/>
        <v>52</v>
      </c>
      <c r="M75" s="84">
        <f t="shared" si="2"/>
        <v>104</v>
      </c>
    </row>
    <row r="76">
      <c r="A76" s="55">
        <v>35.0</v>
      </c>
      <c r="B76" s="55">
        <v>1811071.0</v>
      </c>
      <c r="C76" s="56" t="s">
        <v>41</v>
      </c>
      <c r="D76" s="56" t="s">
        <v>35</v>
      </c>
      <c r="E76" s="56" t="s">
        <v>37</v>
      </c>
      <c r="F76" s="67">
        <f>VLOOKUP($B76,'Check Dimensoins'!$B$2:$F$141,3,0)</f>
        <v>55</v>
      </c>
      <c r="G76" s="67">
        <f>VLOOKUP($B76,'Check Dimensoins'!$B$2:$F$141,4,0)</f>
        <v>53</v>
      </c>
      <c r="H76" s="67">
        <f>VLOOKUP($B76,'Check Dimensoins'!$B$2:$F$141,5,0)</f>
        <v>92</v>
      </c>
      <c r="I76" s="106">
        <v>2.0</v>
      </c>
      <c r="J76" s="106"/>
      <c r="K76" s="106"/>
      <c r="L76" s="84">
        <f t="shared" si="1"/>
        <v>52</v>
      </c>
      <c r="M76" s="84">
        <f t="shared" si="2"/>
        <v>104</v>
      </c>
    </row>
    <row r="77">
      <c r="A77" s="55">
        <v>36.0</v>
      </c>
      <c r="B77" s="55">
        <v>1811058.0</v>
      </c>
      <c r="C77" s="56" t="s">
        <v>41</v>
      </c>
      <c r="D77" s="56" t="s">
        <v>35</v>
      </c>
      <c r="E77" s="56" t="s">
        <v>37</v>
      </c>
      <c r="F77" s="67">
        <f>VLOOKUP($B77,'Check Dimensoins'!$B$2:$F$141,3,0)</f>
        <v>55</v>
      </c>
      <c r="G77" s="67">
        <f>VLOOKUP($B77,'Check Dimensoins'!$B$2:$F$141,4,0)</f>
        <v>53</v>
      </c>
      <c r="H77" s="67">
        <f>VLOOKUP($B77,'Check Dimensoins'!$B$2:$F$141,5,0)</f>
        <v>92</v>
      </c>
      <c r="I77" s="106">
        <v>2.0</v>
      </c>
      <c r="J77" s="106"/>
      <c r="K77" s="106"/>
      <c r="L77" s="84">
        <f t="shared" si="1"/>
        <v>52</v>
      </c>
      <c r="M77" s="84">
        <f t="shared" si="2"/>
        <v>104</v>
      </c>
    </row>
    <row r="78">
      <c r="A78" s="55">
        <v>36.0</v>
      </c>
      <c r="B78" s="55">
        <v>1811059.0</v>
      </c>
      <c r="C78" s="56" t="s">
        <v>41</v>
      </c>
      <c r="D78" s="56" t="s">
        <v>35</v>
      </c>
      <c r="E78" s="56" t="s">
        <v>37</v>
      </c>
      <c r="F78" s="67">
        <f>VLOOKUP($B78,'Check Dimensoins'!$B$2:$F$141,3,0)</f>
        <v>55</v>
      </c>
      <c r="G78" s="67">
        <f>VLOOKUP($B78,'Check Dimensoins'!$B$2:$F$141,4,0)</f>
        <v>53</v>
      </c>
      <c r="H78" s="67">
        <f>VLOOKUP($B78,'Check Dimensoins'!$B$2:$F$141,5,0)</f>
        <v>92</v>
      </c>
      <c r="I78" s="106">
        <v>2.0</v>
      </c>
      <c r="J78" s="106"/>
      <c r="K78" s="106"/>
      <c r="L78" s="84">
        <f t="shared" si="1"/>
        <v>52</v>
      </c>
      <c r="M78" s="84">
        <f t="shared" si="2"/>
        <v>104</v>
      </c>
    </row>
    <row r="79">
      <c r="A79" s="55">
        <v>36.0</v>
      </c>
      <c r="B79" s="55">
        <v>1811060.0</v>
      </c>
      <c r="C79" s="56" t="s">
        <v>41</v>
      </c>
      <c r="D79" s="56" t="s">
        <v>35</v>
      </c>
      <c r="E79" s="56" t="s">
        <v>37</v>
      </c>
      <c r="F79" s="67">
        <f>VLOOKUP($B79,'Check Dimensoins'!$B$2:$F$141,3,0)</f>
        <v>55</v>
      </c>
      <c r="G79" s="67">
        <f>VLOOKUP($B79,'Check Dimensoins'!$B$2:$F$141,4,0)</f>
        <v>53</v>
      </c>
      <c r="H79" s="67">
        <f>VLOOKUP($B79,'Check Dimensoins'!$B$2:$F$141,5,0)</f>
        <v>92</v>
      </c>
      <c r="I79" s="106">
        <v>2.0</v>
      </c>
      <c r="J79" s="106"/>
      <c r="K79" s="106"/>
      <c r="L79" s="84">
        <f t="shared" si="1"/>
        <v>52</v>
      </c>
      <c r="M79" s="84">
        <f t="shared" si="2"/>
        <v>104</v>
      </c>
    </row>
    <row r="80">
      <c r="A80" s="55">
        <v>37.0</v>
      </c>
      <c r="B80" s="55">
        <v>1811057.0</v>
      </c>
      <c r="C80" s="56" t="s">
        <v>41</v>
      </c>
      <c r="D80" s="56" t="s">
        <v>35</v>
      </c>
      <c r="E80" s="56" t="s">
        <v>37</v>
      </c>
      <c r="F80" s="67">
        <f>VLOOKUP($B80,'Check Dimensoins'!$B$2:$F$141,3,0)</f>
        <v>55</v>
      </c>
      <c r="G80" s="67">
        <f>VLOOKUP($B80,'Check Dimensoins'!$B$2:$F$141,4,0)</f>
        <v>53</v>
      </c>
      <c r="H80" s="67">
        <f>VLOOKUP($B80,'Check Dimensoins'!$B$2:$F$141,5,0)</f>
        <v>92</v>
      </c>
      <c r="I80" s="106">
        <v>2.0</v>
      </c>
      <c r="J80" s="106"/>
      <c r="K80" s="106"/>
      <c r="L80" s="84">
        <f t="shared" si="1"/>
        <v>52</v>
      </c>
      <c r="M80" s="84">
        <f t="shared" si="2"/>
        <v>104</v>
      </c>
    </row>
    <row r="81">
      <c r="A81" s="55">
        <v>37.0</v>
      </c>
      <c r="B81" s="55">
        <v>1811067.0</v>
      </c>
      <c r="C81" s="56" t="s">
        <v>41</v>
      </c>
      <c r="D81" s="56" t="s">
        <v>35</v>
      </c>
      <c r="E81" s="56" t="s">
        <v>37</v>
      </c>
      <c r="F81" s="67">
        <f>VLOOKUP($B81,'Check Dimensoins'!$B$2:$F$141,3,0)</f>
        <v>55</v>
      </c>
      <c r="G81" s="67">
        <f>VLOOKUP($B81,'Check Dimensoins'!$B$2:$F$141,4,0)</f>
        <v>53</v>
      </c>
      <c r="H81" s="67">
        <f>VLOOKUP($B81,'Check Dimensoins'!$B$2:$F$141,5,0)</f>
        <v>92</v>
      </c>
      <c r="I81" s="106">
        <v>2.0</v>
      </c>
      <c r="J81" s="106"/>
      <c r="K81" s="106"/>
      <c r="L81" s="84">
        <f t="shared" si="1"/>
        <v>52</v>
      </c>
      <c r="M81" s="84">
        <f t="shared" si="2"/>
        <v>104</v>
      </c>
    </row>
    <row r="82">
      <c r="A82" s="55">
        <v>37.0</v>
      </c>
      <c r="B82" s="55">
        <v>1811068.0</v>
      </c>
      <c r="C82" s="56" t="s">
        <v>41</v>
      </c>
      <c r="D82" s="56" t="s">
        <v>35</v>
      </c>
      <c r="E82" s="56" t="s">
        <v>37</v>
      </c>
      <c r="F82" s="67">
        <f>VLOOKUP($B82,'Check Dimensoins'!$B$2:$F$141,3,0)</f>
        <v>55</v>
      </c>
      <c r="G82" s="67">
        <f>VLOOKUP($B82,'Check Dimensoins'!$B$2:$F$141,4,0)</f>
        <v>53</v>
      </c>
      <c r="H82" s="67">
        <f>VLOOKUP($B82,'Check Dimensoins'!$B$2:$F$141,5,0)</f>
        <v>92</v>
      </c>
      <c r="I82" s="106">
        <v>2.0</v>
      </c>
      <c r="J82" s="106"/>
      <c r="K82" s="106"/>
      <c r="L82" s="84">
        <f t="shared" si="1"/>
        <v>52</v>
      </c>
      <c r="M82" s="84">
        <f t="shared" si="2"/>
        <v>104</v>
      </c>
    </row>
    <row r="83">
      <c r="A83" s="55">
        <v>37.0</v>
      </c>
      <c r="B83" s="55">
        <v>1811069.0</v>
      </c>
      <c r="C83" s="56" t="s">
        <v>41</v>
      </c>
      <c r="D83" s="56" t="s">
        <v>35</v>
      </c>
      <c r="E83" s="56" t="s">
        <v>37</v>
      </c>
      <c r="F83" s="67">
        <f>VLOOKUP($B83,'Check Dimensoins'!$B$2:$F$141,3,0)</f>
        <v>55</v>
      </c>
      <c r="G83" s="67">
        <f>VLOOKUP($B83,'Check Dimensoins'!$B$2:$F$141,4,0)</f>
        <v>53</v>
      </c>
      <c r="H83" s="67">
        <f>VLOOKUP($B83,'Check Dimensoins'!$B$2:$F$141,5,0)</f>
        <v>92</v>
      </c>
      <c r="I83" s="106">
        <v>2.0</v>
      </c>
      <c r="J83" s="106"/>
      <c r="K83" s="106"/>
      <c r="L83" s="84">
        <f t="shared" si="1"/>
        <v>52</v>
      </c>
      <c r="M83" s="84">
        <f t="shared" si="2"/>
        <v>104</v>
      </c>
    </row>
    <row r="84">
      <c r="A84" s="27">
        <v>37.0</v>
      </c>
      <c r="B84" s="27">
        <v>1811072.0</v>
      </c>
      <c r="C84" s="28" t="s">
        <v>41</v>
      </c>
      <c r="D84" s="28" t="s">
        <v>35</v>
      </c>
      <c r="E84" s="28" t="s">
        <v>37</v>
      </c>
      <c r="F84" s="67">
        <f>VLOOKUP($B84,'Check Dimensoins'!$B$2:$F$141,3,0)</f>
        <v>55</v>
      </c>
      <c r="G84" s="67">
        <f>VLOOKUP($B84,'Check Dimensoins'!$B$2:$F$141,4,0)</f>
        <v>53</v>
      </c>
      <c r="H84" s="67">
        <f>VLOOKUP($B84,'Check Dimensoins'!$B$2:$F$141,5,0)</f>
        <v>92</v>
      </c>
      <c r="I84" s="106">
        <v>2.0</v>
      </c>
      <c r="J84" s="106"/>
      <c r="K84" s="106"/>
      <c r="L84" s="84">
        <f t="shared" si="1"/>
        <v>52</v>
      </c>
      <c r="M84" s="84">
        <f t="shared" si="2"/>
        <v>104</v>
      </c>
    </row>
    <row r="85">
      <c r="A85" s="55">
        <v>38.0</v>
      </c>
      <c r="B85" s="55">
        <v>1811061.0</v>
      </c>
      <c r="C85" s="56" t="s">
        <v>41</v>
      </c>
      <c r="D85" s="56" t="s">
        <v>35</v>
      </c>
      <c r="E85" s="56" t="s">
        <v>37</v>
      </c>
      <c r="F85" s="67">
        <f>VLOOKUP($B85,'Check Dimensoins'!$B$2:$F$141,3,0)</f>
        <v>55</v>
      </c>
      <c r="G85" s="67">
        <f>VLOOKUP($B85,'Check Dimensoins'!$B$2:$F$141,4,0)</f>
        <v>53</v>
      </c>
      <c r="H85" s="67">
        <f>VLOOKUP($B85,'Check Dimensoins'!$B$2:$F$141,5,0)</f>
        <v>92</v>
      </c>
      <c r="I85" s="106">
        <v>2.0</v>
      </c>
      <c r="J85" s="106"/>
      <c r="K85" s="106"/>
      <c r="L85" s="84">
        <f t="shared" si="1"/>
        <v>52</v>
      </c>
      <c r="M85" s="84">
        <f t="shared" si="2"/>
        <v>104</v>
      </c>
    </row>
    <row r="86">
      <c r="A86" s="55">
        <v>39.0</v>
      </c>
      <c r="B86" s="55">
        <v>1811062.0</v>
      </c>
      <c r="C86" s="56" t="s">
        <v>41</v>
      </c>
      <c r="D86" s="56" t="s">
        <v>35</v>
      </c>
      <c r="E86" s="56" t="s">
        <v>38</v>
      </c>
      <c r="F86" s="67">
        <f>VLOOKUP($B86,'Check Dimensoins'!$B$2:$F$141,3,0)</f>
        <v>55</v>
      </c>
      <c r="G86" s="67">
        <f>VLOOKUP($B86,'Check Dimensoins'!$B$2:$F$141,4,0)</f>
        <v>53</v>
      </c>
      <c r="H86" s="67">
        <f>VLOOKUP($B86,'Check Dimensoins'!$B$2:$F$141,5,0)</f>
        <v>92</v>
      </c>
      <c r="I86" s="106">
        <v>2.0</v>
      </c>
      <c r="J86" s="106"/>
      <c r="K86" s="106"/>
      <c r="L86" s="84">
        <f t="shared" si="1"/>
        <v>52</v>
      </c>
      <c r="M86" s="84">
        <f t="shared" si="2"/>
        <v>104</v>
      </c>
    </row>
    <row r="87">
      <c r="A87" s="55">
        <v>40.0</v>
      </c>
      <c r="B87" s="55">
        <v>1811066.0</v>
      </c>
      <c r="C87" s="56" t="s">
        <v>41</v>
      </c>
      <c r="D87" s="56" t="s">
        <v>35</v>
      </c>
      <c r="E87" s="56" t="s">
        <v>38</v>
      </c>
      <c r="F87" s="67">
        <f>VLOOKUP($B87,'Check Dimensoins'!$B$2:$F$141,3,0)</f>
        <v>55</v>
      </c>
      <c r="G87" s="67">
        <f>VLOOKUP($B87,'Check Dimensoins'!$B$2:$F$141,4,0)</f>
        <v>53</v>
      </c>
      <c r="H87" s="67">
        <f>VLOOKUP($B87,'Check Dimensoins'!$B$2:$F$141,5,0)</f>
        <v>92</v>
      </c>
      <c r="I87" s="106">
        <v>2.0</v>
      </c>
      <c r="J87" s="106"/>
      <c r="K87" s="106"/>
      <c r="L87" s="84">
        <f t="shared" si="1"/>
        <v>52</v>
      </c>
      <c r="M87" s="84">
        <f t="shared" si="2"/>
        <v>104</v>
      </c>
    </row>
    <row r="88">
      <c r="A88" s="55">
        <v>41.0</v>
      </c>
      <c r="B88" s="55">
        <v>1811058.0</v>
      </c>
      <c r="C88" s="56" t="s">
        <v>41</v>
      </c>
      <c r="D88" s="56" t="s">
        <v>35</v>
      </c>
      <c r="E88" s="56" t="s">
        <v>38</v>
      </c>
      <c r="F88" s="67">
        <f>VLOOKUP($B88,'Check Dimensoins'!$B$2:$F$141,3,0)</f>
        <v>55</v>
      </c>
      <c r="G88" s="67">
        <f>VLOOKUP($B88,'Check Dimensoins'!$B$2:$F$141,4,0)</f>
        <v>53</v>
      </c>
      <c r="H88" s="67">
        <f>VLOOKUP($B88,'Check Dimensoins'!$B$2:$F$141,5,0)</f>
        <v>92</v>
      </c>
      <c r="I88" s="106">
        <v>2.0</v>
      </c>
      <c r="J88" s="106"/>
      <c r="K88" s="106"/>
      <c r="L88" s="84">
        <f t="shared" si="1"/>
        <v>52</v>
      </c>
      <c r="M88" s="84">
        <f t="shared" si="2"/>
        <v>104</v>
      </c>
    </row>
    <row r="89">
      <c r="A89" s="55">
        <v>41.0</v>
      </c>
      <c r="B89" s="55">
        <v>1811059.0</v>
      </c>
      <c r="C89" s="56" t="s">
        <v>41</v>
      </c>
      <c r="D89" s="56" t="s">
        <v>35</v>
      </c>
      <c r="E89" s="56" t="s">
        <v>38</v>
      </c>
      <c r="F89" s="67">
        <f>VLOOKUP($B89,'Check Dimensoins'!$B$2:$F$141,3,0)</f>
        <v>55</v>
      </c>
      <c r="G89" s="67">
        <f>VLOOKUP($B89,'Check Dimensoins'!$B$2:$F$141,4,0)</f>
        <v>53</v>
      </c>
      <c r="H89" s="67">
        <f>VLOOKUP($B89,'Check Dimensoins'!$B$2:$F$141,5,0)</f>
        <v>92</v>
      </c>
      <c r="I89" s="106">
        <v>2.0</v>
      </c>
      <c r="J89" s="106"/>
      <c r="K89" s="106"/>
      <c r="L89" s="84">
        <f t="shared" si="1"/>
        <v>52</v>
      </c>
      <c r="M89" s="84">
        <f t="shared" si="2"/>
        <v>104</v>
      </c>
    </row>
    <row r="90">
      <c r="A90" s="55">
        <v>41.0</v>
      </c>
      <c r="B90" s="55">
        <v>1811060.0</v>
      </c>
      <c r="C90" s="56" t="s">
        <v>41</v>
      </c>
      <c r="D90" s="56" t="s">
        <v>35</v>
      </c>
      <c r="E90" s="56" t="s">
        <v>38</v>
      </c>
      <c r="F90" s="67">
        <f>VLOOKUP($B90,'Check Dimensoins'!$B$2:$F$141,3,0)</f>
        <v>55</v>
      </c>
      <c r="G90" s="67">
        <f>VLOOKUP($B90,'Check Dimensoins'!$B$2:$F$141,4,0)</f>
        <v>53</v>
      </c>
      <c r="H90" s="67">
        <f>VLOOKUP($B90,'Check Dimensoins'!$B$2:$F$141,5,0)</f>
        <v>92</v>
      </c>
      <c r="I90" s="106">
        <v>2.0</v>
      </c>
      <c r="J90" s="106"/>
      <c r="K90" s="106"/>
      <c r="L90" s="84">
        <f t="shared" si="1"/>
        <v>52</v>
      </c>
      <c r="M90" s="84">
        <f t="shared" si="2"/>
        <v>104</v>
      </c>
    </row>
    <row r="91">
      <c r="A91" s="55">
        <v>42.0</v>
      </c>
      <c r="B91" s="55">
        <v>1811057.0</v>
      </c>
      <c r="C91" s="56" t="s">
        <v>41</v>
      </c>
      <c r="D91" s="56" t="s">
        <v>35</v>
      </c>
      <c r="E91" s="56" t="s">
        <v>38</v>
      </c>
      <c r="F91" s="67">
        <f>VLOOKUP($B91,'Check Dimensoins'!$B$2:$F$141,3,0)</f>
        <v>55</v>
      </c>
      <c r="G91" s="67">
        <f>VLOOKUP($B91,'Check Dimensoins'!$B$2:$F$141,4,0)</f>
        <v>53</v>
      </c>
      <c r="H91" s="67">
        <f>VLOOKUP($B91,'Check Dimensoins'!$B$2:$F$141,5,0)</f>
        <v>92</v>
      </c>
      <c r="I91" s="106">
        <v>2.0</v>
      </c>
      <c r="J91" s="106"/>
      <c r="K91" s="106"/>
      <c r="L91" s="84">
        <f t="shared" si="1"/>
        <v>52</v>
      </c>
      <c r="M91" s="84">
        <f t="shared" si="2"/>
        <v>104</v>
      </c>
    </row>
    <row r="92">
      <c r="A92" s="55">
        <v>42.0</v>
      </c>
      <c r="B92" s="55">
        <v>1811067.0</v>
      </c>
      <c r="C92" s="56" t="s">
        <v>41</v>
      </c>
      <c r="D92" s="56" t="s">
        <v>35</v>
      </c>
      <c r="E92" s="56" t="s">
        <v>38</v>
      </c>
      <c r="F92" s="67">
        <f>VLOOKUP($B92,'Check Dimensoins'!$B$2:$F$141,3,0)</f>
        <v>55</v>
      </c>
      <c r="G92" s="67">
        <f>VLOOKUP($B92,'Check Dimensoins'!$B$2:$F$141,4,0)</f>
        <v>53</v>
      </c>
      <c r="H92" s="67">
        <f>VLOOKUP($B92,'Check Dimensoins'!$B$2:$F$141,5,0)</f>
        <v>92</v>
      </c>
      <c r="I92" s="106">
        <v>2.0</v>
      </c>
      <c r="J92" s="106"/>
      <c r="K92" s="106"/>
      <c r="L92" s="84">
        <f t="shared" si="1"/>
        <v>52</v>
      </c>
      <c r="M92" s="84">
        <f t="shared" si="2"/>
        <v>104</v>
      </c>
    </row>
    <row r="93">
      <c r="A93" s="55">
        <v>42.0</v>
      </c>
      <c r="B93" s="55">
        <v>1811068.0</v>
      </c>
      <c r="C93" s="56" t="s">
        <v>41</v>
      </c>
      <c r="D93" s="56" t="s">
        <v>35</v>
      </c>
      <c r="E93" s="56" t="s">
        <v>38</v>
      </c>
      <c r="F93" s="67">
        <f>VLOOKUP($B93,'Check Dimensoins'!$B$2:$F$141,3,0)</f>
        <v>55</v>
      </c>
      <c r="G93" s="67">
        <f>VLOOKUP($B93,'Check Dimensoins'!$B$2:$F$141,4,0)</f>
        <v>53</v>
      </c>
      <c r="H93" s="67">
        <f>VLOOKUP($B93,'Check Dimensoins'!$B$2:$F$141,5,0)</f>
        <v>92</v>
      </c>
      <c r="I93" s="106">
        <v>2.0</v>
      </c>
      <c r="J93" s="106"/>
      <c r="K93" s="106"/>
      <c r="L93" s="84">
        <f t="shared" si="1"/>
        <v>52</v>
      </c>
      <c r="M93" s="84">
        <f t="shared" si="2"/>
        <v>104</v>
      </c>
    </row>
    <row r="94">
      <c r="A94" s="55">
        <v>42.0</v>
      </c>
      <c r="B94" s="55">
        <v>1811069.0</v>
      </c>
      <c r="C94" s="56" t="s">
        <v>41</v>
      </c>
      <c r="D94" s="56" t="s">
        <v>35</v>
      </c>
      <c r="E94" s="56" t="s">
        <v>38</v>
      </c>
      <c r="F94" s="67">
        <f>VLOOKUP($B94,'Check Dimensoins'!$B$2:$F$141,3,0)</f>
        <v>55</v>
      </c>
      <c r="G94" s="67">
        <f>VLOOKUP($B94,'Check Dimensoins'!$B$2:$F$141,4,0)</f>
        <v>53</v>
      </c>
      <c r="H94" s="67">
        <f>VLOOKUP($B94,'Check Dimensoins'!$B$2:$F$141,5,0)</f>
        <v>92</v>
      </c>
      <c r="I94" s="106">
        <v>2.0</v>
      </c>
      <c r="J94" s="106"/>
      <c r="K94" s="106"/>
      <c r="L94" s="84">
        <f t="shared" si="1"/>
        <v>52</v>
      </c>
      <c r="M94" s="84">
        <f t="shared" si="2"/>
        <v>104</v>
      </c>
    </row>
    <row r="95">
      <c r="A95" s="55">
        <v>43.0</v>
      </c>
      <c r="B95" s="55">
        <v>1811061.0</v>
      </c>
      <c r="C95" s="56" t="s">
        <v>41</v>
      </c>
      <c r="D95" s="56" t="s">
        <v>35</v>
      </c>
      <c r="E95" s="56" t="s">
        <v>38</v>
      </c>
      <c r="F95" s="67">
        <f>VLOOKUP($B95,'Check Dimensoins'!$B$2:$F$141,3,0)</f>
        <v>55</v>
      </c>
      <c r="G95" s="67">
        <f>VLOOKUP($B95,'Check Dimensoins'!$B$2:$F$141,4,0)</f>
        <v>53</v>
      </c>
      <c r="H95" s="67">
        <f>VLOOKUP($B95,'Check Dimensoins'!$B$2:$F$141,5,0)</f>
        <v>92</v>
      </c>
      <c r="I95" s="106">
        <v>2.0</v>
      </c>
      <c r="J95" s="106"/>
      <c r="K95" s="106"/>
      <c r="L95" s="84">
        <f t="shared" si="1"/>
        <v>52</v>
      </c>
      <c r="M95" s="84">
        <f t="shared" si="2"/>
        <v>104</v>
      </c>
    </row>
    <row r="96">
      <c r="A96" s="55">
        <v>50.0</v>
      </c>
      <c r="B96" s="107">
        <v>1811095.0</v>
      </c>
      <c r="C96" s="56" t="s">
        <v>45</v>
      </c>
      <c r="D96" s="56" t="s">
        <v>43</v>
      </c>
      <c r="E96" s="108" t="s">
        <v>36</v>
      </c>
      <c r="F96" s="67">
        <f>VLOOKUP($B96,'Check Dimensoins'!$B$2:$F$141,3,0)</f>
        <v>62</v>
      </c>
      <c r="G96" s="67">
        <f>VLOOKUP($B96,'Check Dimensoins'!$B$2:$F$141,4,0)</f>
        <v>65</v>
      </c>
      <c r="H96" s="67">
        <f>VLOOKUP($B96,'Check Dimensoins'!$B$2:$F$141,5,0)</f>
        <v>93</v>
      </c>
      <c r="I96" s="106">
        <v>1.0</v>
      </c>
      <c r="J96" s="106"/>
      <c r="K96" s="106"/>
      <c r="L96" s="84">
        <f t="shared" si="1"/>
        <v>26</v>
      </c>
      <c r="M96" s="84">
        <f t="shared" si="2"/>
        <v>52</v>
      </c>
    </row>
    <row r="97">
      <c r="A97" s="55">
        <v>50.0</v>
      </c>
      <c r="B97" s="107">
        <v>1811096.0</v>
      </c>
      <c r="C97" s="56" t="s">
        <v>45</v>
      </c>
      <c r="D97" s="56" t="s">
        <v>43</v>
      </c>
      <c r="E97" s="108" t="s">
        <v>36</v>
      </c>
      <c r="F97" s="67">
        <f>VLOOKUP($B97,'Check Dimensoins'!$B$2:$F$141,3,0)</f>
        <v>62</v>
      </c>
      <c r="G97" s="67">
        <f>VLOOKUP($B97,'Check Dimensoins'!$B$2:$F$141,4,0)</f>
        <v>65</v>
      </c>
      <c r="H97" s="67">
        <f>VLOOKUP($B97,'Check Dimensoins'!$B$2:$F$141,5,0)</f>
        <v>93</v>
      </c>
      <c r="I97" s="106">
        <v>1.0</v>
      </c>
      <c r="J97" s="106"/>
      <c r="K97" s="106"/>
      <c r="L97" s="84">
        <f t="shared" si="1"/>
        <v>26</v>
      </c>
      <c r="M97" s="84">
        <f t="shared" si="2"/>
        <v>52</v>
      </c>
    </row>
    <row r="98">
      <c r="A98" s="55">
        <v>50.0</v>
      </c>
      <c r="B98" s="107">
        <v>1811097.0</v>
      </c>
      <c r="C98" s="56" t="s">
        <v>45</v>
      </c>
      <c r="D98" s="56" t="s">
        <v>43</v>
      </c>
      <c r="E98" s="108" t="s">
        <v>36</v>
      </c>
      <c r="F98" s="67">
        <f>VLOOKUP($B98,'Check Dimensoins'!$B$2:$F$141,3,0)</f>
        <v>62</v>
      </c>
      <c r="G98" s="67">
        <f>VLOOKUP($B98,'Check Dimensoins'!$B$2:$F$141,4,0)</f>
        <v>65</v>
      </c>
      <c r="H98" s="67">
        <f>VLOOKUP($B98,'Check Dimensoins'!$B$2:$F$141,5,0)</f>
        <v>93</v>
      </c>
      <c r="I98" s="106">
        <v>1.0</v>
      </c>
      <c r="J98" s="106"/>
      <c r="K98" s="106"/>
      <c r="L98" s="84">
        <f t="shared" si="1"/>
        <v>26</v>
      </c>
      <c r="M98" s="84">
        <f t="shared" si="2"/>
        <v>52</v>
      </c>
    </row>
    <row r="99">
      <c r="A99" s="55">
        <v>50.0</v>
      </c>
      <c r="B99" s="107">
        <v>1811098.0</v>
      </c>
      <c r="C99" s="56" t="s">
        <v>45</v>
      </c>
      <c r="D99" s="56" t="s">
        <v>43</v>
      </c>
      <c r="E99" s="108" t="s">
        <v>36</v>
      </c>
      <c r="F99" s="67">
        <f>VLOOKUP($B99,'Check Dimensoins'!$B$2:$F$141,3,0)</f>
        <v>62</v>
      </c>
      <c r="G99" s="67">
        <f>VLOOKUP($B99,'Check Dimensoins'!$B$2:$F$141,4,0)</f>
        <v>65</v>
      </c>
      <c r="H99" s="67">
        <f>VLOOKUP($B99,'Check Dimensoins'!$B$2:$F$141,5,0)</f>
        <v>94</v>
      </c>
      <c r="I99" s="106">
        <v>1.0</v>
      </c>
      <c r="J99" s="106"/>
      <c r="K99" s="106"/>
      <c r="L99" s="84">
        <f t="shared" si="1"/>
        <v>26</v>
      </c>
      <c r="M99" s="84">
        <f t="shared" si="2"/>
        <v>52</v>
      </c>
    </row>
    <row r="100">
      <c r="A100" s="55">
        <v>51.0</v>
      </c>
      <c r="B100" s="107">
        <v>1811095.0</v>
      </c>
      <c r="C100" s="56" t="s">
        <v>45</v>
      </c>
      <c r="D100" s="56" t="s">
        <v>43</v>
      </c>
      <c r="E100" s="108" t="s">
        <v>37</v>
      </c>
      <c r="F100" s="67">
        <f>VLOOKUP($B100,'Check Dimensoins'!$B$2:$F$141,3,0)</f>
        <v>62</v>
      </c>
      <c r="G100" s="67">
        <f>VLOOKUP($B100,'Check Dimensoins'!$B$2:$F$141,4,0)</f>
        <v>65</v>
      </c>
      <c r="H100" s="67">
        <f>VLOOKUP($B100,'Check Dimensoins'!$B$2:$F$141,5,0)</f>
        <v>93</v>
      </c>
      <c r="I100" s="106">
        <v>1.0</v>
      </c>
      <c r="J100" s="106"/>
      <c r="K100" s="106"/>
      <c r="L100" s="84">
        <f t="shared" si="1"/>
        <v>26</v>
      </c>
      <c r="M100" s="84">
        <f t="shared" si="2"/>
        <v>52</v>
      </c>
    </row>
    <row r="101">
      <c r="A101" s="55">
        <v>51.0</v>
      </c>
      <c r="B101" s="107">
        <v>1811096.0</v>
      </c>
      <c r="C101" s="56" t="s">
        <v>45</v>
      </c>
      <c r="D101" s="56" t="s">
        <v>43</v>
      </c>
      <c r="E101" s="108" t="s">
        <v>37</v>
      </c>
      <c r="F101" s="67">
        <f>VLOOKUP($B101,'Check Dimensoins'!$B$2:$F$141,3,0)</f>
        <v>62</v>
      </c>
      <c r="G101" s="67">
        <f>VLOOKUP($B101,'Check Dimensoins'!$B$2:$F$141,4,0)</f>
        <v>65</v>
      </c>
      <c r="H101" s="67">
        <f>VLOOKUP($B101,'Check Dimensoins'!$B$2:$F$141,5,0)</f>
        <v>93</v>
      </c>
      <c r="I101" s="106">
        <v>1.0</v>
      </c>
      <c r="J101" s="106"/>
      <c r="K101" s="106"/>
      <c r="L101" s="84">
        <f t="shared" si="1"/>
        <v>26</v>
      </c>
      <c r="M101" s="84">
        <f t="shared" si="2"/>
        <v>52</v>
      </c>
    </row>
    <row r="102">
      <c r="A102" s="55">
        <v>51.0</v>
      </c>
      <c r="B102" s="107">
        <v>1811097.0</v>
      </c>
      <c r="C102" s="56" t="s">
        <v>45</v>
      </c>
      <c r="D102" s="56" t="s">
        <v>43</v>
      </c>
      <c r="E102" s="108" t="s">
        <v>37</v>
      </c>
      <c r="F102" s="67">
        <f>VLOOKUP($B102,'Check Dimensoins'!$B$2:$F$141,3,0)</f>
        <v>62</v>
      </c>
      <c r="G102" s="67">
        <f>VLOOKUP($B102,'Check Dimensoins'!$B$2:$F$141,4,0)</f>
        <v>65</v>
      </c>
      <c r="H102" s="67">
        <f>VLOOKUP($B102,'Check Dimensoins'!$B$2:$F$141,5,0)</f>
        <v>93</v>
      </c>
      <c r="I102" s="106">
        <v>1.0</v>
      </c>
      <c r="J102" s="106"/>
      <c r="K102" s="106"/>
      <c r="L102" s="84">
        <f t="shared" si="1"/>
        <v>26</v>
      </c>
      <c r="M102" s="84">
        <f t="shared" si="2"/>
        <v>52</v>
      </c>
    </row>
    <row r="103">
      <c r="A103" s="55">
        <v>51.0</v>
      </c>
      <c r="B103" s="107">
        <v>1811098.0</v>
      </c>
      <c r="C103" s="56" t="s">
        <v>45</v>
      </c>
      <c r="D103" s="56" t="s">
        <v>43</v>
      </c>
      <c r="E103" s="108" t="s">
        <v>37</v>
      </c>
      <c r="F103" s="67">
        <f>VLOOKUP($B103,'Check Dimensoins'!$B$2:$F$141,3,0)</f>
        <v>62</v>
      </c>
      <c r="G103" s="67">
        <f>VLOOKUP($B103,'Check Dimensoins'!$B$2:$F$141,4,0)</f>
        <v>65</v>
      </c>
      <c r="H103" s="67">
        <f>VLOOKUP($B103,'Check Dimensoins'!$B$2:$F$141,5,0)</f>
        <v>94</v>
      </c>
      <c r="I103" s="106">
        <v>1.0</v>
      </c>
      <c r="J103" s="106"/>
      <c r="K103" s="106"/>
      <c r="L103" s="84">
        <f t="shared" si="1"/>
        <v>26</v>
      </c>
      <c r="M103" s="84">
        <f t="shared" si="2"/>
        <v>52</v>
      </c>
    </row>
    <row r="104">
      <c r="A104" s="55">
        <v>52.0</v>
      </c>
      <c r="B104" s="107">
        <v>1811095.0</v>
      </c>
      <c r="C104" s="56" t="s">
        <v>45</v>
      </c>
      <c r="D104" s="56" t="s">
        <v>43</v>
      </c>
      <c r="E104" s="108" t="s">
        <v>38</v>
      </c>
      <c r="F104" s="67">
        <f>VLOOKUP($B104,'Check Dimensoins'!$B$2:$F$141,3,0)</f>
        <v>62</v>
      </c>
      <c r="G104" s="67">
        <f>VLOOKUP($B104,'Check Dimensoins'!$B$2:$F$141,4,0)</f>
        <v>65</v>
      </c>
      <c r="H104" s="67">
        <f>VLOOKUP($B104,'Check Dimensoins'!$B$2:$F$141,5,0)</f>
        <v>93</v>
      </c>
      <c r="I104" s="106">
        <v>1.0</v>
      </c>
      <c r="J104" s="106"/>
      <c r="K104" s="106"/>
      <c r="L104" s="84">
        <f t="shared" si="1"/>
        <v>26</v>
      </c>
      <c r="M104" s="84">
        <f t="shared" si="2"/>
        <v>52</v>
      </c>
    </row>
    <row r="105">
      <c r="A105" s="55">
        <v>52.0</v>
      </c>
      <c r="B105" s="107">
        <v>1811096.0</v>
      </c>
      <c r="C105" s="56" t="s">
        <v>45</v>
      </c>
      <c r="D105" s="56" t="s">
        <v>43</v>
      </c>
      <c r="E105" s="108" t="s">
        <v>38</v>
      </c>
      <c r="F105" s="67">
        <f>VLOOKUP($B105,'Check Dimensoins'!$B$2:$F$141,3,0)</f>
        <v>62</v>
      </c>
      <c r="G105" s="67">
        <f>VLOOKUP($B105,'Check Dimensoins'!$B$2:$F$141,4,0)</f>
        <v>65</v>
      </c>
      <c r="H105" s="67">
        <f>VLOOKUP($B105,'Check Dimensoins'!$B$2:$F$141,5,0)</f>
        <v>93</v>
      </c>
      <c r="I105" s="106">
        <v>1.0</v>
      </c>
      <c r="J105" s="106"/>
      <c r="K105" s="106"/>
      <c r="L105" s="84">
        <f t="shared" si="1"/>
        <v>26</v>
      </c>
      <c r="M105" s="84">
        <f t="shared" si="2"/>
        <v>52</v>
      </c>
    </row>
    <row r="106">
      <c r="A106" s="55">
        <v>52.0</v>
      </c>
      <c r="B106" s="107">
        <v>1811097.0</v>
      </c>
      <c r="C106" s="56" t="s">
        <v>45</v>
      </c>
      <c r="D106" s="56" t="s">
        <v>43</v>
      </c>
      <c r="E106" s="108" t="s">
        <v>38</v>
      </c>
      <c r="F106" s="67">
        <f>VLOOKUP($B106,'Check Dimensoins'!$B$2:$F$141,3,0)</f>
        <v>62</v>
      </c>
      <c r="G106" s="67">
        <f>VLOOKUP($B106,'Check Dimensoins'!$B$2:$F$141,4,0)</f>
        <v>65</v>
      </c>
      <c r="H106" s="67">
        <f>VLOOKUP($B106,'Check Dimensoins'!$B$2:$F$141,5,0)</f>
        <v>93</v>
      </c>
      <c r="I106" s="106">
        <v>1.0</v>
      </c>
      <c r="J106" s="106"/>
      <c r="K106" s="106"/>
      <c r="L106" s="84">
        <f t="shared" si="1"/>
        <v>26</v>
      </c>
      <c r="M106" s="84">
        <f t="shared" si="2"/>
        <v>52</v>
      </c>
    </row>
    <row r="107">
      <c r="A107" s="55">
        <v>52.0</v>
      </c>
      <c r="B107" s="107">
        <v>1811098.0</v>
      </c>
      <c r="C107" s="56" t="s">
        <v>45</v>
      </c>
      <c r="D107" s="56" t="s">
        <v>43</v>
      </c>
      <c r="E107" s="108" t="s">
        <v>38</v>
      </c>
      <c r="F107" s="67">
        <f>VLOOKUP($B107,'Check Dimensoins'!$B$2:$F$141,3,0)</f>
        <v>62</v>
      </c>
      <c r="G107" s="67">
        <f>VLOOKUP($B107,'Check Dimensoins'!$B$2:$F$141,4,0)</f>
        <v>65</v>
      </c>
      <c r="H107" s="67">
        <f>VLOOKUP($B107,'Check Dimensoins'!$B$2:$F$141,5,0)</f>
        <v>94</v>
      </c>
      <c r="I107" s="106">
        <v>1.0</v>
      </c>
      <c r="J107" s="106"/>
      <c r="K107" s="106"/>
      <c r="L107" s="84">
        <f t="shared" si="1"/>
        <v>26</v>
      </c>
      <c r="M107" s="84">
        <f t="shared" si="2"/>
        <v>52</v>
      </c>
    </row>
    <row r="108">
      <c r="A108" s="55">
        <v>53.0</v>
      </c>
      <c r="B108" s="55">
        <v>1811099.0</v>
      </c>
      <c r="C108" s="56" t="s">
        <v>46</v>
      </c>
      <c r="D108" s="56" t="s">
        <v>47</v>
      </c>
      <c r="E108" s="108" t="s">
        <v>36</v>
      </c>
      <c r="F108" s="67">
        <f>VLOOKUP($B108,'Check Dimensoins'!$B$2:$F$141,3,0)</f>
        <v>67</v>
      </c>
      <c r="G108" s="67">
        <f>VLOOKUP($B108,'Check Dimensoins'!$B$2:$F$141,4,0)</f>
        <v>70</v>
      </c>
      <c r="H108" s="67">
        <f>VLOOKUP($B108,'Check Dimensoins'!$B$2:$F$141,5,0)</f>
        <v>95</v>
      </c>
      <c r="I108" s="106">
        <v>1.0</v>
      </c>
      <c r="J108" s="106"/>
      <c r="K108" s="106"/>
      <c r="L108" s="84">
        <f t="shared" si="1"/>
        <v>26</v>
      </c>
      <c r="M108" s="84">
        <f t="shared" si="2"/>
        <v>52</v>
      </c>
    </row>
    <row r="109">
      <c r="A109" s="55">
        <v>53.0</v>
      </c>
      <c r="B109" s="55">
        <v>1811100.0</v>
      </c>
      <c r="C109" s="56" t="s">
        <v>46</v>
      </c>
      <c r="D109" s="56" t="s">
        <v>47</v>
      </c>
      <c r="E109" s="108" t="s">
        <v>36</v>
      </c>
      <c r="F109" s="67">
        <f>VLOOKUP($B109,'Check Dimensoins'!$B$2:$F$141,3,0)</f>
        <v>67</v>
      </c>
      <c r="G109" s="67">
        <f>VLOOKUP($B109,'Check Dimensoins'!$B$2:$F$141,4,0)</f>
        <v>70</v>
      </c>
      <c r="H109" s="67">
        <f>VLOOKUP($B109,'Check Dimensoins'!$B$2:$F$141,5,0)</f>
        <v>95</v>
      </c>
      <c r="I109" s="106">
        <v>1.0</v>
      </c>
      <c r="J109" s="106"/>
      <c r="K109" s="106"/>
      <c r="L109" s="84">
        <f t="shared" si="1"/>
        <v>26</v>
      </c>
      <c r="M109" s="84">
        <f t="shared" si="2"/>
        <v>52</v>
      </c>
    </row>
    <row r="110">
      <c r="A110" s="55">
        <v>53.0</v>
      </c>
      <c r="B110" s="55">
        <v>1811101.0</v>
      </c>
      <c r="C110" s="56" t="s">
        <v>46</v>
      </c>
      <c r="D110" s="56" t="s">
        <v>47</v>
      </c>
      <c r="E110" s="108" t="s">
        <v>36</v>
      </c>
      <c r="F110" s="67">
        <f>VLOOKUP($B110,'Check Dimensoins'!$B$2:$F$141,3,0)</f>
        <v>67</v>
      </c>
      <c r="G110" s="67">
        <f>VLOOKUP($B110,'Check Dimensoins'!$B$2:$F$141,4,0)</f>
        <v>70</v>
      </c>
      <c r="H110" s="67">
        <f>VLOOKUP($B110,'Check Dimensoins'!$B$2:$F$141,5,0)</f>
        <v>95</v>
      </c>
      <c r="I110" s="106">
        <v>1.0</v>
      </c>
      <c r="J110" s="106"/>
      <c r="K110" s="106"/>
      <c r="L110" s="84">
        <f t="shared" si="1"/>
        <v>26</v>
      </c>
      <c r="M110" s="84">
        <f t="shared" si="2"/>
        <v>52</v>
      </c>
    </row>
    <row r="111">
      <c r="A111" s="55">
        <v>53.0</v>
      </c>
      <c r="B111" s="55">
        <v>1811102.0</v>
      </c>
      <c r="C111" s="56" t="s">
        <v>46</v>
      </c>
      <c r="D111" s="56" t="s">
        <v>47</v>
      </c>
      <c r="E111" s="108" t="s">
        <v>36</v>
      </c>
      <c r="F111" s="67">
        <f>VLOOKUP($B111,'Check Dimensoins'!$B$2:$F$141,3,0)</f>
        <v>67</v>
      </c>
      <c r="G111" s="67">
        <f>VLOOKUP($B111,'Check Dimensoins'!$B$2:$F$141,4,0)</f>
        <v>70</v>
      </c>
      <c r="H111" s="67">
        <f>VLOOKUP($B111,'Check Dimensoins'!$B$2:$F$141,5,0)</f>
        <v>95</v>
      </c>
      <c r="I111" s="106">
        <v>1.0</v>
      </c>
      <c r="J111" s="106"/>
      <c r="K111" s="106"/>
      <c r="L111" s="84">
        <f t="shared" si="1"/>
        <v>26</v>
      </c>
      <c r="M111" s="84">
        <f t="shared" si="2"/>
        <v>52</v>
      </c>
    </row>
    <row r="112">
      <c r="A112" s="55">
        <v>53.0</v>
      </c>
      <c r="B112" s="55">
        <v>1811103.0</v>
      </c>
      <c r="C112" s="56" t="s">
        <v>46</v>
      </c>
      <c r="D112" s="56" t="s">
        <v>47</v>
      </c>
      <c r="E112" s="108" t="s">
        <v>36</v>
      </c>
      <c r="F112" s="67">
        <f>VLOOKUP($B112,'Check Dimensoins'!$B$2:$F$141,3,0)</f>
        <v>67</v>
      </c>
      <c r="G112" s="67">
        <f>VLOOKUP($B112,'Check Dimensoins'!$B$2:$F$141,4,0)</f>
        <v>70</v>
      </c>
      <c r="H112" s="67">
        <f>VLOOKUP($B112,'Check Dimensoins'!$B$2:$F$141,5,0)</f>
        <v>95</v>
      </c>
      <c r="I112" s="106">
        <v>1.0</v>
      </c>
      <c r="J112" s="106"/>
      <c r="K112" s="106"/>
      <c r="L112" s="84">
        <f t="shared" si="1"/>
        <v>26</v>
      </c>
      <c r="M112" s="84">
        <f t="shared" si="2"/>
        <v>52</v>
      </c>
    </row>
    <row r="113">
      <c r="A113" s="55">
        <v>53.0</v>
      </c>
      <c r="B113" s="55">
        <v>1811104.0</v>
      </c>
      <c r="C113" s="56" t="s">
        <v>46</v>
      </c>
      <c r="D113" s="56" t="s">
        <v>47</v>
      </c>
      <c r="E113" s="108" t="s">
        <v>36</v>
      </c>
      <c r="F113" s="67">
        <f>VLOOKUP($B113,'Check Dimensoins'!$B$2:$F$141,3,0)</f>
        <v>67</v>
      </c>
      <c r="G113" s="67">
        <f>VLOOKUP($B113,'Check Dimensoins'!$B$2:$F$141,4,0)</f>
        <v>70</v>
      </c>
      <c r="H113" s="67">
        <f>VLOOKUP($B113,'Check Dimensoins'!$B$2:$F$141,5,0)</f>
        <v>95</v>
      </c>
      <c r="I113" s="106">
        <v>1.0</v>
      </c>
      <c r="J113" s="106"/>
      <c r="K113" s="106"/>
      <c r="L113" s="84">
        <f t="shared" si="1"/>
        <v>26</v>
      </c>
      <c r="M113" s="84">
        <f t="shared" si="2"/>
        <v>52</v>
      </c>
    </row>
    <row r="114">
      <c r="A114" s="55">
        <v>54.0</v>
      </c>
      <c r="B114" s="55">
        <v>1811099.0</v>
      </c>
      <c r="C114" s="56" t="s">
        <v>46</v>
      </c>
      <c r="D114" s="56" t="s">
        <v>47</v>
      </c>
      <c r="E114" s="108" t="s">
        <v>37</v>
      </c>
      <c r="F114" s="67">
        <f>VLOOKUP($B114,'Check Dimensoins'!$B$2:$F$141,3,0)</f>
        <v>67</v>
      </c>
      <c r="G114" s="67">
        <f>VLOOKUP($B114,'Check Dimensoins'!$B$2:$F$141,4,0)</f>
        <v>70</v>
      </c>
      <c r="H114" s="67">
        <f>VLOOKUP($B114,'Check Dimensoins'!$B$2:$F$141,5,0)</f>
        <v>95</v>
      </c>
      <c r="I114" s="106">
        <v>1.0</v>
      </c>
      <c r="J114" s="106"/>
      <c r="K114" s="106"/>
      <c r="L114" s="84">
        <f t="shared" si="1"/>
        <v>26</v>
      </c>
      <c r="M114" s="84">
        <f t="shared" si="2"/>
        <v>52</v>
      </c>
    </row>
    <row r="115">
      <c r="A115" s="55">
        <v>54.0</v>
      </c>
      <c r="B115" s="55">
        <v>1811100.0</v>
      </c>
      <c r="C115" s="56" t="s">
        <v>46</v>
      </c>
      <c r="D115" s="56" t="s">
        <v>47</v>
      </c>
      <c r="E115" s="108" t="s">
        <v>37</v>
      </c>
      <c r="F115" s="67">
        <f>VLOOKUP($B115,'Check Dimensoins'!$B$2:$F$141,3,0)</f>
        <v>67</v>
      </c>
      <c r="G115" s="67">
        <f>VLOOKUP($B115,'Check Dimensoins'!$B$2:$F$141,4,0)</f>
        <v>70</v>
      </c>
      <c r="H115" s="67">
        <f>VLOOKUP($B115,'Check Dimensoins'!$B$2:$F$141,5,0)</f>
        <v>95</v>
      </c>
      <c r="I115" s="106">
        <v>1.0</v>
      </c>
      <c r="J115" s="106"/>
      <c r="K115" s="106"/>
      <c r="L115" s="84">
        <f t="shared" si="1"/>
        <v>26</v>
      </c>
      <c r="M115" s="84">
        <f t="shared" si="2"/>
        <v>52</v>
      </c>
    </row>
    <row r="116">
      <c r="A116" s="55">
        <v>54.0</v>
      </c>
      <c r="B116" s="55">
        <v>1811101.0</v>
      </c>
      <c r="C116" s="56" t="s">
        <v>46</v>
      </c>
      <c r="D116" s="56" t="s">
        <v>47</v>
      </c>
      <c r="E116" s="108" t="s">
        <v>37</v>
      </c>
      <c r="F116" s="67">
        <f>VLOOKUP($B116,'Check Dimensoins'!$B$2:$F$141,3,0)</f>
        <v>67</v>
      </c>
      <c r="G116" s="67">
        <f>VLOOKUP($B116,'Check Dimensoins'!$B$2:$F$141,4,0)</f>
        <v>70</v>
      </c>
      <c r="H116" s="67">
        <f>VLOOKUP($B116,'Check Dimensoins'!$B$2:$F$141,5,0)</f>
        <v>95</v>
      </c>
      <c r="I116" s="106">
        <v>1.0</v>
      </c>
      <c r="J116" s="106"/>
      <c r="K116" s="106"/>
      <c r="L116" s="84">
        <f t="shared" si="1"/>
        <v>26</v>
      </c>
      <c r="M116" s="84">
        <f t="shared" si="2"/>
        <v>52</v>
      </c>
    </row>
    <row r="117">
      <c r="A117" s="55">
        <v>54.0</v>
      </c>
      <c r="B117" s="55">
        <v>1811102.0</v>
      </c>
      <c r="C117" s="56" t="s">
        <v>46</v>
      </c>
      <c r="D117" s="56" t="s">
        <v>47</v>
      </c>
      <c r="E117" s="108" t="s">
        <v>37</v>
      </c>
      <c r="F117" s="67">
        <f>VLOOKUP($B117,'Check Dimensoins'!$B$2:$F$141,3,0)</f>
        <v>67</v>
      </c>
      <c r="G117" s="67">
        <f>VLOOKUP($B117,'Check Dimensoins'!$B$2:$F$141,4,0)</f>
        <v>70</v>
      </c>
      <c r="H117" s="67">
        <f>VLOOKUP($B117,'Check Dimensoins'!$B$2:$F$141,5,0)</f>
        <v>95</v>
      </c>
      <c r="I117" s="106">
        <v>1.0</v>
      </c>
      <c r="J117" s="106"/>
      <c r="K117" s="106"/>
      <c r="L117" s="84">
        <f t="shared" si="1"/>
        <v>26</v>
      </c>
      <c r="M117" s="84">
        <f t="shared" si="2"/>
        <v>52</v>
      </c>
    </row>
    <row r="118">
      <c r="A118" s="55">
        <v>54.0</v>
      </c>
      <c r="B118" s="55">
        <v>1811103.0</v>
      </c>
      <c r="C118" s="56" t="s">
        <v>46</v>
      </c>
      <c r="D118" s="56" t="s">
        <v>47</v>
      </c>
      <c r="E118" s="108" t="s">
        <v>37</v>
      </c>
      <c r="F118" s="67">
        <f>VLOOKUP($B118,'Check Dimensoins'!$B$2:$F$141,3,0)</f>
        <v>67</v>
      </c>
      <c r="G118" s="67">
        <f>VLOOKUP($B118,'Check Dimensoins'!$B$2:$F$141,4,0)</f>
        <v>70</v>
      </c>
      <c r="H118" s="67">
        <f>VLOOKUP($B118,'Check Dimensoins'!$B$2:$F$141,5,0)</f>
        <v>95</v>
      </c>
      <c r="I118" s="106">
        <v>1.0</v>
      </c>
      <c r="J118" s="106"/>
      <c r="K118" s="106"/>
      <c r="L118" s="84">
        <f t="shared" si="1"/>
        <v>26</v>
      </c>
      <c r="M118" s="84">
        <f t="shared" si="2"/>
        <v>52</v>
      </c>
    </row>
    <row r="119">
      <c r="A119" s="55">
        <v>55.0</v>
      </c>
      <c r="B119" s="55">
        <v>1811099.0</v>
      </c>
      <c r="C119" s="56" t="s">
        <v>46</v>
      </c>
      <c r="D119" s="56" t="s">
        <v>47</v>
      </c>
      <c r="E119" s="108" t="s">
        <v>38</v>
      </c>
      <c r="F119" s="67">
        <f>VLOOKUP($B119,'Check Dimensoins'!$B$2:$F$141,3,0)</f>
        <v>67</v>
      </c>
      <c r="G119" s="67">
        <f>VLOOKUP($B119,'Check Dimensoins'!$B$2:$F$141,4,0)</f>
        <v>70</v>
      </c>
      <c r="H119" s="67">
        <f>VLOOKUP($B119,'Check Dimensoins'!$B$2:$F$141,5,0)</f>
        <v>95</v>
      </c>
      <c r="I119" s="106">
        <v>1.0</v>
      </c>
      <c r="J119" s="106"/>
      <c r="K119" s="106"/>
      <c r="L119" s="84">
        <f t="shared" si="1"/>
        <v>26</v>
      </c>
      <c r="M119" s="84">
        <f t="shared" si="2"/>
        <v>52</v>
      </c>
    </row>
    <row r="120">
      <c r="A120" s="55">
        <v>55.0</v>
      </c>
      <c r="B120" s="55">
        <v>1811100.0</v>
      </c>
      <c r="C120" s="56" t="s">
        <v>46</v>
      </c>
      <c r="D120" s="56" t="s">
        <v>47</v>
      </c>
      <c r="E120" s="108" t="s">
        <v>38</v>
      </c>
      <c r="F120" s="67">
        <f>VLOOKUP($B120,'Check Dimensoins'!$B$2:$F$141,3,0)</f>
        <v>67</v>
      </c>
      <c r="G120" s="67">
        <f>VLOOKUP($B120,'Check Dimensoins'!$B$2:$F$141,4,0)</f>
        <v>70</v>
      </c>
      <c r="H120" s="67">
        <f>VLOOKUP($B120,'Check Dimensoins'!$B$2:$F$141,5,0)</f>
        <v>95</v>
      </c>
      <c r="I120" s="106">
        <v>1.0</v>
      </c>
      <c r="J120" s="106"/>
      <c r="K120" s="106"/>
      <c r="L120" s="84">
        <f t="shared" si="1"/>
        <v>26</v>
      </c>
      <c r="M120" s="84">
        <f t="shared" si="2"/>
        <v>52</v>
      </c>
    </row>
    <row r="121">
      <c r="A121" s="55">
        <v>55.0</v>
      </c>
      <c r="B121" s="55">
        <v>1811101.0</v>
      </c>
      <c r="C121" s="56" t="s">
        <v>46</v>
      </c>
      <c r="D121" s="56" t="s">
        <v>47</v>
      </c>
      <c r="E121" s="108" t="s">
        <v>38</v>
      </c>
      <c r="F121" s="67">
        <f>VLOOKUP($B121,'Check Dimensoins'!$B$2:$F$141,3,0)</f>
        <v>67</v>
      </c>
      <c r="G121" s="67">
        <f>VLOOKUP($B121,'Check Dimensoins'!$B$2:$F$141,4,0)</f>
        <v>70</v>
      </c>
      <c r="H121" s="67">
        <f>VLOOKUP($B121,'Check Dimensoins'!$B$2:$F$141,5,0)</f>
        <v>95</v>
      </c>
      <c r="I121" s="106">
        <v>1.0</v>
      </c>
      <c r="J121" s="106"/>
      <c r="K121" s="106"/>
      <c r="L121" s="84">
        <f t="shared" si="1"/>
        <v>26</v>
      </c>
      <c r="M121" s="84">
        <f t="shared" si="2"/>
        <v>52</v>
      </c>
    </row>
    <row r="122">
      <c r="A122" s="55">
        <v>55.0</v>
      </c>
      <c r="B122" s="55">
        <v>1811102.0</v>
      </c>
      <c r="C122" s="56" t="s">
        <v>46</v>
      </c>
      <c r="D122" s="56" t="s">
        <v>47</v>
      </c>
      <c r="E122" s="108" t="s">
        <v>38</v>
      </c>
      <c r="F122" s="67">
        <f>VLOOKUP($B122,'Check Dimensoins'!$B$2:$F$141,3,0)</f>
        <v>67</v>
      </c>
      <c r="G122" s="67">
        <f>VLOOKUP($B122,'Check Dimensoins'!$B$2:$F$141,4,0)</f>
        <v>70</v>
      </c>
      <c r="H122" s="67">
        <f>VLOOKUP($B122,'Check Dimensoins'!$B$2:$F$141,5,0)</f>
        <v>95</v>
      </c>
      <c r="I122" s="106">
        <v>1.0</v>
      </c>
      <c r="J122" s="106"/>
      <c r="K122" s="106"/>
      <c r="L122" s="84">
        <f t="shared" si="1"/>
        <v>26</v>
      </c>
      <c r="M122" s="84">
        <f t="shared" si="2"/>
        <v>52</v>
      </c>
    </row>
    <row r="123">
      <c r="A123" s="55">
        <v>55.0</v>
      </c>
      <c r="B123" s="55">
        <v>1811103.0</v>
      </c>
      <c r="C123" s="56" t="s">
        <v>46</v>
      </c>
      <c r="D123" s="56" t="s">
        <v>47</v>
      </c>
      <c r="E123" s="56" t="s">
        <v>38</v>
      </c>
      <c r="F123" s="67">
        <f>VLOOKUP($B123,'Check Dimensoins'!$B$2:$F$141,3,0)</f>
        <v>67</v>
      </c>
      <c r="G123" s="67">
        <f>VLOOKUP($B123,'Check Dimensoins'!$B$2:$F$141,4,0)</f>
        <v>70</v>
      </c>
      <c r="H123" s="67">
        <f>VLOOKUP($B123,'Check Dimensoins'!$B$2:$F$141,5,0)</f>
        <v>95</v>
      </c>
      <c r="I123" s="106">
        <v>1.0</v>
      </c>
      <c r="J123" s="106"/>
      <c r="K123" s="106"/>
      <c r="L123" s="84">
        <f t="shared" si="1"/>
        <v>26</v>
      </c>
      <c r="M123" s="84">
        <f t="shared" si="2"/>
        <v>52</v>
      </c>
    </row>
    <row r="124">
      <c r="A124" s="55">
        <v>59.0</v>
      </c>
      <c r="B124" s="55">
        <v>1811111.0</v>
      </c>
      <c r="C124" s="56" t="s">
        <v>49</v>
      </c>
      <c r="D124" s="56" t="s">
        <v>47</v>
      </c>
      <c r="E124" s="56" t="s">
        <v>36</v>
      </c>
      <c r="F124" s="67">
        <f>VLOOKUP($B124,'Check Dimensoins'!$B$2:$F$141,3,0)</f>
        <v>62</v>
      </c>
      <c r="G124" s="67">
        <f>VLOOKUP($B124,'Check Dimensoins'!$B$2:$F$141,4,0)</f>
        <v>58</v>
      </c>
      <c r="H124" s="67">
        <f>VLOOKUP($B124,'Check Dimensoins'!$B$2:$F$141,5,0)</f>
        <v>91</v>
      </c>
      <c r="I124" s="106">
        <v>2.0</v>
      </c>
      <c r="J124" s="106"/>
      <c r="K124" s="106"/>
      <c r="L124" s="84">
        <f t="shared" si="1"/>
        <v>52</v>
      </c>
      <c r="M124" s="84">
        <f t="shared" si="2"/>
        <v>104</v>
      </c>
    </row>
    <row r="125">
      <c r="A125" s="27">
        <v>59.0</v>
      </c>
      <c r="B125" s="27">
        <v>1811112.0</v>
      </c>
      <c r="C125" s="28" t="s">
        <v>49</v>
      </c>
      <c r="D125" s="28" t="s">
        <v>47</v>
      </c>
      <c r="E125" s="28" t="s">
        <v>36</v>
      </c>
      <c r="F125" s="67">
        <f>VLOOKUP($B125,'Check Dimensoins'!$B$2:$F$141,3,0)</f>
        <v>62</v>
      </c>
      <c r="G125" s="67">
        <f>VLOOKUP($B125,'Check Dimensoins'!$B$2:$F$141,4,0)</f>
        <v>58</v>
      </c>
      <c r="H125" s="67">
        <f>VLOOKUP($B125,'Check Dimensoins'!$B$2:$F$141,5,0)</f>
        <v>91</v>
      </c>
      <c r="I125" s="106">
        <v>2.0</v>
      </c>
      <c r="J125" s="106"/>
      <c r="K125" s="106"/>
      <c r="L125" s="84">
        <f t="shared" si="1"/>
        <v>52</v>
      </c>
      <c r="M125" s="84">
        <f t="shared" si="2"/>
        <v>104</v>
      </c>
    </row>
    <row r="126">
      <c r="A126" s="55">
        <v>59.0</v>
      </c>
      <c r="B126" s="55">
        <v>1811113.0</v>
      </c>
      <c r="C126" s="56" t="s">
        <v>49</v>
      </c>
      <c r="D126" s="56" t="s">
        <v>47</v>
      </c>
      <c r="E126" s="56" t="s">
        <v>36</v>
      </c>
      <c r="F126" s="67">
        <f>VLOOKUP($B126,'Check Dimensoins'!$B$2:$F$141,3,0)</f>
        <v>62</v>
      </c>
      <c r="G126" s="67">
        <f>VLOOKUP($B126,'Check Dimensoins'!$B$2:$F$141,4,0)</f>
        <v>58</v>
      </c>
      <c r="H126" s="67">
        <f>VLOOKUP($B126,'Check Dimensoins'!$B$2:$F$141,5,0)</f>
        <v>91</v>
      </c>
      <c r="I126" s="106">
        <v>2.0</v>
      </c>
      <c r="J126" s="106"/>
      <c r="K126" s="106"/>
      <c r="L126" s="84">
        <f t="shared" si="1"/>
        <v>52</v>
      </c>
      <c r="M126" s="84">
        <f t="shared" si="2"/>
        <v>104</v>
      </c>
    </row>
    <row r="127">
      <c r="A127" s="27">
        <v>59.0</v>
      </c>
      <c r="B127" s="27">
        <v>1811114.0</v>
      </c>
      <c r="C127" s="28" t="s">
        <v>49</v>
      </c>
      <c r="D127" s="28" t="s">
        <v>47</v>
      </c>
      <c r="E127" s="28" t="s">
        <v>36</v>
      </c>
      <c r="F127" s="67">
        <f>VLOOKUP($B127,'Check Dimensoins'!$B$2:$F$141,3,0)</f>
        <v>62</v>
      </c>
      <c r="G127" s="67">
        <f>VLOOKUP($B127,'Check Dimensoins'!$B$2:$F$141,4,0)</f>
        <v>58</v>
      </c>
      <c r="H127" s="67">
        <f>VLOOKUP($B127,'Check Dimensoins'!$B$2:$F$141,5,0)</f>
        <v>91</v>
      </c>
      <c r="I127" s="106">
        <v>2.0</v>
      </c>
      <c r="J127" s="106"/>
      <c r="K127" s="106"/>
      <c r="L127" s="84">
        <f t="shared" si="1"/>
        <v>52</v>
      </c>
      <c r="M127" s="84">
        <f t="shared" si="2"/>
        <v>104</v>
      </c>
    </row>
    <row r="128">
      <c r="A128" s="55">
        <v>59.0</v>
      </c>
      <c r="B128" s="107">
        <v>1811115.0</v>
      </c>
      <c r="C128" s="56" t="s">
        <v>49</v>
      </c>
      <c r="D128" s="56" t="s">
        <v>47</v>
      </c>
      <c r="E128" s="56" t="s">
        <v>36</v>
      </c>
      <c r="F128" s="67">
        <f>VLOOKUP($B128,'Check Dimensoins'!$B$2:$F$141,3,0)</f>
        <v>62</v>
      </c>
      <c r="G128" s="67">
        <f>VLOOKUP($B128,'Check Dimensoins'!$B$2:$F$141,4,0)</f>
        <v>58</v>
      </c>
      <c r="H128" s="67">
        <f>VLOOKUP($B128,'Check Dimensoins'!$B$2:$F$141,5,0)</f>
        <v>91</v>
      </c>
      <c r="I128" s="106">
        <v>2.0</v>
      </c>
      <c r="J128" s="106"/>
      <c r="K128" s="106"/>
      <c r="L128" s="84">
        <f t="shared" si="1"/>
        <v>52</v>
      </c>
      <c r="M128" s="84">
        <f t="shared" si="2"/>
        <v>104</v>
      </c>
    </row>
    <row r="129">
      <c r="A129" s="27">
        <v>59.0</v>
      </c>
      <c r="B129" s="27">
        <v>1811121.0</v>
      </c>
      <c r="C129" s="28" t="s">
        <v>49</v>
      </c>
      <c r="D129" s="28" t="s">
        <v>47</v>
      </c>
      <c r="E129" s="28" t="s">
        <v>36</v>
      </c>
      <c r="F129" s="67">
        <f>VLOOKUP($B129,'Check Dimensoins'!$B$2:$F$141,3,0)</f>
        <v>62</v>
      </c>
      <c r="G129" s="67">
        <f>VLOOKUP($B129,'Check Dimensoins'!$B$2:$F$141,4,0)</f>
        <v>58</v>
      </c>
      <c r="H129" s="67">
        <f>VLOOKUP($B129,'Check Dimensoins'!$B$2:$F$141,5,0)</f>
        <v>91</v>
      </c>
      <c r="I129" s="106">
        <v>2.0</v>
      </c>
      <c r="J129" s="106"/>
      <c r="K129" s="106"/>
      <c r="L129" s="84">
        <f t="shared" si="1"/>
        <v>52</v>
      </c>
      <c r="M129" s="84">
        <f t="shared" si="2"/>
        <v>104</v>
      </c>
    </row>
    <row r="130">
      <c r="A130" s="55">
        <v>60.0</v>
      </c>
      <c r="B130" s="107">
        <v>1811123.0</v>
      </c>
      <c r="C130" s="56" t="s">
        <v>49</v>
      </c>
      <c r="D130" s="56" t="s">
        <v>47</v>
      </c>
      <c r="E130" s="56" t="s">
        <v>36</v>
      </c>
      <c r="F130" s="67">
        <f>VLOOKUP($B130,'Check Dimensoins'!$B$2:$F$141,3,0)</f>
        <v>65</v>
      </c>
      <c r="G130" s="67">
        <f>VLOOKUP($B130,'Check Dimensoins'!$B$2:$F$141,4,0)</f>
        <v>60</v>
      </c>
      <c r="H130" s="67">
        <f>VLOOKUP($B130,'Check Dimensoins'!$B$2:$F$141,5,0)</f>
        <v>92</v>
      </c>
      <c r="I130" s="106">
        <v>2.0</v>
      </c>
      <c r="J130" s="106"/>
      <c r="K130" s="106"/>
      <c r="L130" s="84">
        <f t="shared" si="1"/>
        <v>52</v>
      </c>
      <c r="M130" s="84">
        <f t="shared" si="2"/>
        <v>104</v>
      </c>
    </row>
    <row r="131">
      <c r="A131" s="27">
        <v>60.0</v>
      </c>
      <c r="B131" s="27">
        <v>1811124.0</v>
      </c>
      <c r="C131" s="28" t="s">
        <v>49</v>
      </c>
      <c r="D131" s="28" t="s">
        <v>47</v>
      </c>
      <c r="E131" s="28" t="s">
        <v>36</v>
      </c>
      <c r="F131" s="67">
        <f>VLOOKUP($B131,'Check Dimensoins'!$B$2:$F$141,3,0)</f>
        <v>65</v>
      </c>
      <c r="G131" s="67">
        <f>VLOOKUP($B131,'Check Dimensoins'!$B$2:$F$141,4,0)</f>
        <v>60</v>
      </c>
      <c r="H131" s="67">
        <f>VLOOKUP($B131,'Check Dimensoins'!$B$2:$F$141,5,0)</f>
        <v>92</v>
      </c>
      <c r="I131" s="106">
        <v>2.0</v>
      </c>
      <c r="J131" s="106"/>
      <c r="K131" s="106"/>
      <c r="L131" s="84">
        <f t="shared" si="1"/>
        <v>52</v>
      </c>
      <c r="M131" s="84">
        <f t="shared" si="2"/>
        <v>104</v>
      </c>
    </row>
    <row r="132">
      <c r="A132" s="55">
        <v>60.0</v>
      </c>
      <c r="B132" s="107">
        <v>1811125.0</v>
      </c>
      <c r="C132" s="56" t="s">
        <v>49</v>
      </c>
      <c r="D132" s="56" t="s">
        <v>47</v>
      </c>
      <c r="E132" s="56" t="s">
        <v>36</v>
      </c>
      <c r="F132" s="67">
        <f>VLOOKUP($B132,'Check Dimensoins'!$B$2:$F$141,3,0)</f>
        <v>65</v>
      </c>
      <c r="G132" s="67">
        <f>VLOOKUP($B132,'Check Dimensoins'!$B$2:$F$141,4,0)</f>
        <v>60</v>
      </c>
      <c r="H132" s="67">
        <f>VLOOKUP($B132,'Check Dimensoins'!$B$2:$F$141,5,0)</f>
        <v>92</v>
      </c>
      <c r="I132" s="106">
        <v>2.0</v>
      </c>
      <c r="J132" s="106"/>
      <c r="K132" s="106"/>
      <c r="L132" s="84">
        <f t="shared" si="1"/>
        <v>52</v>
      </c>
      <c r="M132" s="84">
        <f t="shared" si="2"/>
        <v>104</v>
      </c>
    </row>
    <row r="133">
      <c r="A133" s="27">
        <v>60.0</v>
      </c>
      <c r="B133" s="27">
        <v>1811126.0</v>
      </c>
      <c r="C133" s="28" t="s">
        <v>49</v>
      </c>
      <c r="D133" s="28" t="s">
        <v>47</v>
      </c>
      <c r="E133" s="28" t="s">
        <v>36</v>
      </c>
      <c r="F133" s="67">
        <f>VLOOKUP($B133,'Check Dimensoins'!$B$2:$F$141,3,0)</f>
        <v>65</v>
      </c>
      <c r="G133" s="67">
        <f>VLOOKUP($B133,'Check Dimensoins'!$B$2:$F$141,4,0)</f>
        <v>60</v>
      </c>
      <c r="H133" s="67">
        <f>VLOOKUP($B133,'Check Dimensoins'!$B$2:$F$141,5,0)</f>
        <v>92</v>
      </c>
      <c r="I133" s="106">
        <v>2.0</v>
      </c>
      <c r="J133" s="106"/>
      <c r="K133" s="106"/>
      <c r="L133" s="84">
        <f t="shared" si="1"/>
        <v>52</v>
      </c>
      <c r="M133" s="84">
        <f t="shared" si="2"/>
        <v>104</v>
      </c>
    </row>
    <row r="134">
      <c r="A134" s="55">
        <v>60.0</v>
      </c>
      <c r="B134" s="107">
        <v>1811127.0</v>
      </c>
      <c r="C134" s="56" t="s">
        <v>49</v>
      </c>
      <c r="D134" s="56" t="s">
        <v>47</v>
      </c>
      <c r="E134" s="56" t="s">
        <v>36</v>
      </c>
      <c r="F134" s="67">
        <f>VLOOKUP($B134,'Check Dimensoins'!$B$2:$F$141,3,0)</f>
        <v>65</v>
      </c>
      <c r="G134" s="67">
        <f>VLOOKUP($B134,'Check Dimensoins'!$B$2:$F$141,4,0)</f>
        <v>60</v>
      </c>
      <c r="H134" s="67">
        <f>VLOOKUP($B134,'Check Dimensoins'!$B$2:$F$141,5,0)</f>
        <v>92</v>
      </c>
      <c r="I134" s="106">
        <v>2.0</v>
      </c>
      <c r="J134" s="106"/>
      <c r="K134" s="106"/>
      <c r="L134" s="84">
        <f t="shared" si="1"/>
        <v>52</v>
      </c>
      <c r="M134" s="84">
        <f t="shared" si="2"/>
        <v>104</v>
      </c>
    </row>
    <row r="135">
      <c r="A135" s="55">
        <v>60.0</v>
      </c>
      <c r="B135" s="107">
        <v>1811133.0</v>
      </c>
      <c r="C135" s="56" t="s">
        <v>49</v>
      </c>
      <c r="D135" s="56" t="s">
        <v>47</v>
      </c>
      <c r="E135" s="56" t="s">
        <v>36</v>
      </c>
      <c r="F135" s="67">
        <f>VLOOKUP($B135,'Check Dimensoins'!$B$2:$F$141,3,0)</f>
        <v>65</v>
      </c>
      <c r="G135" s="67">
        <f>VLOOKUP($B135,'Check Dimensoins'!$B$2:$F$141,4,0)</f>
        <v>60</v>
      </c>
      <c r="H135" s="67">
        <f>VLOOKUP($B135,'Check Dimensoins'!$B$2:$F$141,5,0)</f>
        <v>92</v>
      </c>
      <c r="I135" s="106">
        <v>2.0</v>
      </c>
      <c r="J135" s="106"/>
      <c r="K135" s="106"/>
      <c r="L135" s="84">
        <f t="shared" si="1"/>
        <v>52</v>
      </c>
      <c r="M135" s="84">
        <f t="shared" si="2"/>
        <v>104</v>
      </c>
    </row>
    <row r="136">
      <c r="A136" s="55">
        <v>61.0</v>
      </c>
      <c r="B136" s="55">
        <v>1811111.0</v>
      </c>
      <c r="C136" s="56" t="s">
        <v>49</v>
      </c>
      <c r="D136" s="56" t="s">
        <v>47</v>
      </c>
      <c r="E136" s="56" t="s">
        <v>37</v>
      </c>
      <c r="F136" s="67">
        <f>VLOOKUP($B136,'Check Dimensoins'!$B$2:$F$141,3,0)</f>
        <v>62</v>
      </c>
      <c r="G136" s="67">
        <f>VLOOKUP($B136,'Check Dimensoins'!$B$2:$F$141,4,0)</f>
        <v>58</v>
      </c>
      <c r="H136" s="67">
        <f>VLOOKUP($B136,'Check Dimensoins'!$B$2:$F$141,5,0)</f>
        <v>91</v>
      </c>
      <c r="I136" s="106">
        <v>2.0</v>
      </c>
      <c r="J136" s="106"/>
      <c r="K136" s="106"/>
      <c r="L136" s="84">
        <f t="shared" si="1"/>
        <v>52</v>
      </c>
      <c r="M136" s="84">
        <f t="shared" si="2"/>
        <v>104</v>
      </c>
    </row>
    <row r="137">
      <c r="A137" s="27">
        <v>61.0</v>
      </c>
      <c r="B137" s="27">
        <v>1811112.0</v>
      </c>
      <c r="C137" s="28" t="s">
        <v>49</v>
      </c>
      <c r="D137" s="28" t="s">
        <v>47</v>
      </c>
      <c r="E137" s="28" t="s">
        <v>37</v>
      </c>
      <c r="F137" s="67">
        <f>VLOOKUP($B137,'Check Dimensoins'!$B$2:$F$141,3,0)</f>
        <v>62</v>
      </c>
      <c r="G137" s="67">
        <f>VLOOKUP($B137,'Check Dimensoins'!$B$2:$F$141,4,0)</f>
        <v>58</v>
      </c>
      <c r="H137" s="67">
        <f>VLOOKUP($B137,'Check Dimensoins'!$B$2:$F$141,5,0)</f>
        <v>91</v>
      </c>
      <c r="I137" s="106">
        <v>2.0</v>
      </c>
      <c r="J137" s="106"/>
      <c r="K137" s="106"/>
      <c r="L137" s="84">
        <f t="shared" si="1"/>
        <v>52</v>
      </c>
      <c r="M137" s="84">
        <f t="shared" si="2"/>
        <v>104</v>
      </c>
    </row>
    <row r="138">
      <c r="A138" s="55">
        <v>61.0</v>
      </c>
      <c r="B138" s="55">
        <v>1811113.0</v>
      </c>
      <c r="C138" s="56" t="s">
        <v>49</v>
      </c>
      <c r="D138" s="56" t="s">
        <v>47</v>
      </c>
      <c r="E138" s="56" t="s">
        <v>37</v>
      </c>
      <c r="F138" s="67">
        <f>VLOOKUP($B138,'Check Dimensoins'!$B$2:$F$141,3,0)</f>
        <v>62</v>
      </c>
      <c r="G138" s="67">
        <f>VLOOKUP($B138,'Check Dimensoins'!$B$2:$F$141,4,0)</f>
        <v>58</v>
      </c>
      <c r="H138" s="67">
        <f>VLOOKUP($B138,'Check Dimensoins'!$B$2:$F$141,5,0)</f>
        <v>91</v>
      </c>
      <c r="I138" s="106">
        <v>2.0</v>
      </c>
      <c r="J138" s="106"/>
      <c r="K138" s="106"/>
      <c r="L138" s="84">
        <f t="shared" si="1"/>
        <v>52</v>
      </c>
      <c r="M138" s="84">
        <f t="shared" si="2"/>
        <v>104</v>
      </c>
    </row>
    <row r="139">
      <c r="A139" s="27">
        <v>61.0</v>
      </c>
      <c r="B139" s="27">
        <v>1811114.0</v>
      </c>
      <c r="C139" s="28" t="s">
        <v>49</v>
      </c>
      <c r="D139" s="28" t="s">
        <v>47</v>
      </c>
      <c r="E139" s="28" t="s">
        <v>37</v>
      </c>
      <c r="F139" s="67">
        <f>VLOOKUP($B139,'Check Dimensoins'!$B$2:$F$141,3,0)</f>
        <v>62</v>
      </c>
      <c r="G139" s="67">
        <f>VLOOKUP($B139,'Check Dimensoins'!$B$2:$F$141,4,0)</f>
        <v>58</v>
      </c>
      <c r="H139" s="67">
        <f>VLOOKUP($B139,'Check Dimensoins'!$B$2:$F$141,5,0)</f>
        <v>91</v>
      </c>
      <c r="I139" s="106">
        <v>2.0</v>
      </c>
      <c r="J139" s="106"/>
      <c r="K139" s="106"/>
      <c r="L139" s="84">
        <f t="shared" si="1"/>
        <v>52</v>
      </c>
      <c r="M139" s="84">
        <f t="shared" si="2"/>
        <v>104</v>
      </c>
    </row>
    <row r="140">
      <c r="A140" s="55">
        <v>61.0</v>
      </c>
      <c r="B140" s="107">
        <v>1811115.0</v>
      </c>
      <c r="C140" s="56" t="s">
        <v>49</v>
      </c>
      <c r="D140" s="56" t="s">
        <v>47</v>
      </c>
      <c r="E140" s="56" t="s">
        <v>37</v>
      </c>
      <c r="F140" s="67">
        <f>VLOOKUP($B140,'Check Dimensoins'!$B$2:$F$141,3,0)</f>
        <v>62</v>
      </c>
      <c r="G140" s="67">
        <f>VLOOKUP($B140,'Check Dimensoins'!$B$2:$F$141,4,0)</f>
        <v>58</v>
      </c>
      <c r="H140" s="67">
        <f>VLOOKUP($B140,'Check Dimensoins'!$B$2:$F$141,5,0)</f>
        <v>91</v>
      </c>
      <c r="I140" s="106">
        <v>2.0</v>
      </c>
      <c r="J140" s="106"/>
      <c r="K140" s="106"/>
      <c r="L140" s="84">
        <f t="shared" si="1"/>
        <v>52</v>
      </c>
      <c r="M140" s="84">
        <f t="shared" si="2"/>
        <v>104</v>
      </c>
    </row>
    <row r="141">
      <c r="A141" s="27">
        <v>61.0</v>
      </c>
      <c r="B141" s="27">
        <v>1811121.0</v>
      </c>
      <c r="C141" s="28" t="s">
        <v>49</v>
      </c>
      <c r="D141" s="28" t="s">
        <v>47</v>
      </c>
      <c r="E141" s="28" t="s">
        <v>37</v>
      </c>
      <c r="F141" s="67">
        <f>VLOOKUP($B141,'Check Dimensoins'!$B$2:$F$141,3,0)</f>
        <v>62</v>
      </c>
      <c r="G141" s="67">
        <f>VLOOKUP($B141,'Check Dimensoins'!$B$2:$F$141,4,0)</f>
        <v>58</v>
      </c>
      <c r="H141" s="67">
        <f>VLOOKUP($B141,'Check Dimensoins'!$B$2:$F$141,5,0)</f>
        <v>91</v>
      </c>
      <c r="I141" s="106">
        <v>2.0</v>
      </c>
      <c r="J141" s="106"/>
      <c r="K141" s="106"/>
      <c r="L141" s="84">
        <f t="shared" si="1"/>
        <v>52</v>
      </c>
      <c r="M141" s="84">
        <f t="shared" si="2"/>
        <v>104</v>
      </c>
    </row>
    <row r="142">
      <c r="A142" s="55">
        <v>61.0</v>
      </c>
      <c r="B142" s="55">
        <v>1811122.0</v>
      </c>
      <c r="C142" s="56" t="s">
        <v>49</v>
      </c>
      <c r="D142" s="56" t="s">
        <v>47</v>
      </c>
      <c r="E142" s="56" t="s">
        <v>37</v>
      </c>
      <c r="F142" s="67">
        <f>VLOOKUP($B142,'Check Dimensoins'!$B$2:$F$141,3,0)</f>
        <v>62</v>
      </c>
      <c r="G142" s="67">
        <f>VLOOKUP($B142,'Check Dimensoins'!$B$2:$F$141,4,0)</f>
        <v>58</v>
      </c>
      <c r="H142" s="67">
        <f>VLOOKUP($B142,'Check Dimensoins'!$B$2:$F$141,5,0)</f>
        <v>91</v>
      </c>
      <c r="I142" s="106">
        <v>2.0</v>
      </c>
      <c r="J142" s="106"/>
      <c r="K142" s="106"/>
      <c r="L142" s="84">
        <f t="shared" si="1"/>
        <v>52</v>
      </c>
      <c r="M142" s="84">
        <f t="shared" si="2"/>
        <v>104</v>
      </c>
    </row>
    <row r="143">
      <c r="A143" s="55">
        <v>62.0</v>
      </c>
      <c r="B143" s="107">
        <v>1811123.0</v>
      </c>
      <c r="C143" s="56" t="s">
        <v>49</v>
      </c>
      <c r="D143" s="56" t="s">
        <v>47</v>
      </c>
      <c r="E143" s="56" t="s">
        <v>37</v>
      </c>
      <c r="F143" s="67">
        <f>VLOOKUP($B143,'Check Dimensoins'!$B$2:$F$141,3,0)</f>
        <v>65</v>
      </c>
      <c r="G143" s="67">
        <f>VLOOKUP($B143,'Check Dimensoins'!$B$2:$F$141,4,0)</f>
        <v>60</v>
      </c>
      <c r="H143" s="67">
        <f>VLOOKUP($B143,'Check Dimensoins'!$B$2:$F$141,5,0)</f>
        <v>92</v>
      </c>
      <c r="I143" s="106">
        <v>2.0</v>
      </c>
      <c r="J143" s="106"/>
      <c r="K143" s="106"/>
      <c r="L143" s="84">
        <f t="shared" si="1"/>
        <v>52</v>
      </c>
      <c r="M143" s="84">
        <f t="shared" si="2"/>
        <v>104</v>
      </c>
    </row>
    <row r="144">
      <c r="A144" s="27">
        <v>62.0</v>
      </c>
      <c r="B144" s="27">
        <v>1811124.0</v>
      </c>
      <c r="C144" s="28" t="s">
        <v>49</v>
      </c>
      <c r="D144" s="28" t="s">
        <v>47</v>
      </c>
      <c r="E144" s="28" t="s">
        <v>37</v>
      </c>
      <c r="F144" s="67">
        <f>VLOOKUP($B144,'Check Dimensoins'!$B$2:$F$141,3,0)</f>
        <v>65</v>
      </c>
      <c r="G144" s="67">
        <f>VLOOKUP($B144,'Check Dimensoins'!$B$2:$F$141,4,0)</f>
        <v>60</v>
      </c>
      <c r="H144" s="67">
        <f>VLOOKUP($B144,'Check Dimensoins'!$B$2:$F$141,5,0)</f>
        <v>92</v>
      </c>
      <c r="I144" s="106">
        <v>2.0</v>
      </c>
      <c r="J144" s="106"/>
      <c r="K144" s="106"/>
      <c r="L144" s="84">
        <f t="shared" si="1"/>
        <v>52</v>
      </c>
      <c r="M144" s="84">
        <f t="shared" si="2"/>
        <v>104</v>
      </c>
    </row>
    <row r="145">
      <c r="A145" s="55">
        <v>62.0</v>
      </c>
      <c r="B145" s="107">
        <v>1811125.0</v>
      </c>
      <c r="C145" s="56" t="s">
        <v>49</v>
      </c>
      <c r="D145" s="56" t="s">
        <v>47</v>
      </c>
      <c r="E145" s="56" t="s">
        <v>37</v>
      </c>
      <c r="F145" s="67">
        <f>VLOOKUP($B145,'Check Dimensoins'!$B$2:$F$141,3,0)</f>
        <v>65</v>
      </c>
      <c r="G145" s="67">
        <f>VLOOKUP($B145,'Check Dimensoins'!$B$2:$F$141,4,0)</f>
        <v>60</v>
      </c>
      <c r="H145" s="67">
        <f>VLOOKUP($B145,'Check Dimensoins'!$B$2:$F$141,5,0)</f>
        <v>92</v>
      </c>
      <c r="I145" s="106">
        <v>2.0</v>
      </c>
      <c r="J145" s="106"/>
      <c r="K145" s="106"/>
      <c r="L145" s="84">
        <f t="shared" si="1"/>
        <v>52</v>
      </c>
      <c r="M145" s="84">
        <f t="shared" si="2"/>
        <v>104</v>
      </c>
    </row>
    <row r="146">
      <c r="A146" s="27">
        <v>62.0</v>
      </c>
      <c r="B146" s="27">
        <v>1811126.0</v>
      </c>
      <c r="C146" s="28" t="s">
        <v>49</v>
      </c>
      <c r="D146" s="28" t="s">
        <v>47</v>
      </c>
      <c r="E146" s="28" t="s">
        <v>37</v>
      </c>
      <c r="F146" s="67">
        <f>VLOOKUP($B146,'Check Dimensoins'!$B$2:$F$141,3,0)</f>
        <v>65</v>
      </c>
      <c r="G146" s="67">
        <f>VLOOKUP($B146,'Check Dimensoins'!$B$2:$F$141,4,0)</f>
        <v>60</v>
      </c>
      <c r="H146" s="67">
        <f>VLOOKUP($B146,'Check Dimensoins'!$B$2:$F$141,5,0)</f>
        <v>92</v>
      </c>
      <c r="I146" s="106">
        <v>2.0</v>
      </c>
      <c r="J146" s="106"/>
      <c r="K146" s="106"/>
      <c r="L146" s="84">
        <f t="shared" si="1"/>
        <v>52</v>
      </c>
      <c r="M146" s="84">
        <f t="shared" si="2"/>
        <v>104</v>
      </c>
    </row>
    <row r="147">
      <c r="A147" s="55">
        <v>62.0</v>
      </c>
      <c r="B147" s="107">
        <v>1811127.0</v>
      </c>
      <c r="C147" s="56" t="s">
        <v>49</v>
      </c>
      <c r="D147" s="56" t="s">
        <v>47</v>
      </c>
      <c r="E147" s="56" t="s">
        <v>37</v>
      </c>
      <c r="F147" s="67">
        <f>VLOOKUP($B147,'Check Dimensoins'!$B$2:$F$141,3,0)</f>
        <v>65</v>
      </c>
      <c r="G147" s="67">
        <f>VLOOKUP($B147,'Check Dimensoins'!$B$2:$F$141,4,0)</f>
        <v>60</v>
      </c>
      <c r="H147" s="67">
        <f>VLOOKUP($B147,'Check Dimensoins'!$B$2:$F$141,5,0)</f>
        <v>92</v>
      </c>
      <c r="I147" s="106">
        <v>2.0</v>
      </c>
      <c r="J147" s="106"/>
      <c r="K147" s="106"/>
      <c r="L147" s="84">
        <f t="shared" si="1"/>
        <v>52</v>
      </c>
      <c r="M147" s="84">
        <f t="shared" si="2"/>
        <v>104</v>
      </c>
    </row>
    <row r="148">
      <c r="A148" s="55">
        <v>62.0</v>
      </c>
      <c r="B148" s="107">
        <v>1811133.0</v>
      </c>
      <c r="C148" s="56" t="s">
        <v>49</v>
      </c>
      <c r="D148" s="56" t="s">
        <v>47</v>
      </c>
      <c r="E148" s="56" t="s">
        <v>37</v>
      </c>
      <c r="F148" s="67">
        <f>VLOOKUP($B148,'Check Dimensoins'!$B$2:$F$141,3,0)</f>
        <v>65</v>
      </c>
      <c r="G148" s="67">
        <f>VLOOKUP($B148,'Check Dimensoins'!$B$2:$F$141,4,0)</f>
        <v>60</v>
      </c>
      <c r="H148" s="67">
        <f>VLOOKUP($B148,'Check Dimensoins'!$B$2:$F$141,5,0)</f>
        <v>92</v>
      </c>
      <c r="I148" s="106">
        <v>2.0</v>
      </c>
      <c r="J148" s="106"/>
      <c r="K148" s="106"/>
      <c r="L148" s="84">
        <f t="shared" si="1"/>
        <v>52</v>
      </c>
      <c r="M148" s="84">
        <f t="shared" si="2"/>
        <v>104</v>
      </c>
    </row>
    <row r="149">
      <c r="A149" s="55">
        <v>63.0</v>
      </c>
      <c r="B149" s="55">
        <v>1811116.0</v>
      </c>
      <c r="C149" s="56" t="s">
        <v>49</v>
      </c>
      <c r="D149" s="56" t="s">
        <v>47</v>
      </c>
      <c r="E149" s="56" t="s">
        <v>38</v>
      </c>
      <c r="F149" s="67">
        <f>VLOOKUP($B149,'Check Dimensoins'!$B$2:$F$141,3,0)</f>
        <v>62</v>
      </c>
      <c r="G149" s="67">
        <f>VLOOKUP($B149,'Check Dimensoins'!$B$2:$F$141,4,0)</f>
        <v>58</v>
      </c>
      <c r="H149" s="67">
        <f>VLOOKUP($B149,'Check Dimensoins'!$B$2:$F$141,5,0)</f>
        <v>91</v>
      </c>
      <c r="I149" s="106">
        <v>2.0</v>
      </c>
      <c r="J149" s="106"/>
      <c r="K149" s="106"/>
      <c r="L149" s="84">
        <f t="shared" si="1"/>
        <v>52</v>
      </c>
      <c r="M149" s="84">
        <f t="shared" si="2"/>
        <v>104</v>
      </c>
    </row>
    <row r="150">
      <c r="A150" s="55">
        <v>63.0</v>
      </c>
      <c r="B150" s="55">
        <v>1811117.0</v>
      </c>
      <c r="C150" s="56" t="s">
        <v>49</v>
      </c>
      <c r="D150" s="56" t="s">
        <v>47</v>
      </c>
      <c r="E150" s="56" t="s">
        <v>38</v>
      </c>
      <c r="F150" s="67">
        <f>VLOOKUP($B150,'Check Dimensoins'!$B$2:$F$141,3,0)</f>
        <v>62</v>
      </c>
      <c r="G150" s="67">
        <f>VLOOKUP($B150,'Check Dimensoins'!$B$2:$F$141,4,0)</f>
        <v>58</v>
      </c>
      <c r="H150" s="67">
        <f>VLOOKUP($B150,'Check Dimensoins'!$B$2:$F$141,5,0)</f>
        <v>91</v>
      </c>
      <c r="I150" s="106">
        <v>2.0</v>
      </c>
      <c r="J150" s="106"/>
      <c r="K150" s="106"/>
      <c r="L150" s="84">
        <f t="shared" si="1"/>
        <v>52</v>
      </c>
      <c r="M150" s="84">
        <f t="shared" si="2"/>
        <v>104</v>
      </c>
    </row>
    <row r="151">
      <c r="A151" s="55">
        <v>63.0</v>
      </c>
      <c r="B151" s="55">
        <v>1811118.0</v>
      </c>
      <c r="C151" s="56" t="s">
        <v>49</v>
      </c>
      <c r="D151" s="56" t="s">
        <v>47</v>
      </c>
      <c r="E151" s="56" t="s">
        <v>38</v>
      </c>
      <c r="F151" s="67">
        <f>VLOOKUP($B151,'Check Dimensoins'!$B$2:$F$141,3,0)</f>
        <v>62</v>
      </c>
      <c r="G151" s="67">
        <f>VLOOKUP($B151,'Check Dimensoins'!$B$2:$F$141,4,0)</f>
        <v>58</v>
      </c>
      <c r="H151" s="67">
        <f>VLOOKUP($B151,'Check Dimensoins'!$B$2:$F$141,5,0)</f>
        <v>91</v>
      </c>
      <c r="I151" s="106">
        <v>2.0</v>
      </c>
      <c r="J151" s="106"/>
      <c r="K151" s="106"/>
      <c r="L151" s="84">
        <f t="shared" si="1"/>
        <v>52</v>
      </c>
      <c r="M151" s="84">
        <f t="shared" si="2"/>
        <v>104</v>
      </c>
    </row>
    <row r="152">
      <c r="A152" s="55">
        <v>63.0</v>
      </c>
      <c r="B152" s="55">
        <v>1811119.0</v>
      </c>
      <c r="C152" s="56" t="s">
        <v>49</v>
      </c>
      <c r="D152" s="56" t="s">
        <v>47</v>
      </c>
      <c r="E152" s="56" t="s">
        <v>38</v>
      </c>
      <c r="F152" s="67">
        <f>VLOOKUP($B152,'Check Dimensoins'!$B$2:$F$141,3,0)</f>
        <v>62</v>
      </c>
      <c r="G152" s="67">
        <f>VLOOKUP($B152,'Check Dimensoins'!$B$2:$F$141,4,0)</f>
        <v>58</v>
      </c>
      <c r="H152" s="67">
        <f>VLOOKUP($B152,'Check Dimensoins'!$B$2:$F$141,5,0)</f>
        <v>91</v>
      </c>
      <c r="I152" s="106">
        <v>2.0</v>
      </c>
      <c r="J152" s="106"/>
      <c r="K152" s="106"/>
      <c r="L152" s="84">
        <f t="shared" si="1"/>
        <v>52</v>
      </c>
      <c r="M152" s="84">
        <f t="shared" si="2"/>
        <v>104</v>
      </c>
    </row>
    <row r="153">
      <c r="A153" s="55">
        <v>63.0</v>
      </c>
      <c r="B153" s="55">
        <v>1811120.0</v>
      </c>
      <c r="C153" s="56" t="s">
        <v>49</v>
      </c>
      <c r="D153" s="56" t="s">
        <v>47</v>
      </c>
      <c r="E153" s="56" t="s">
        <v>38</v>
      </c>
      <c r="F153" s="67">
        <f>VLOOKUP($B153,'Check Dimensoins'!$B$2:$F$141,3,0)</f>
        <v>62</v>
      </c>
      <c r="G153" s="67">
        <f>VLOOKUP($B153,'Check Dimensoins'!$B$2:$F$141,4,0)</f>
        <v>58</v>
      </c>
      <c r="H153" s="67">
        <f>VLOOKUP($B153,'Check Dimensoins'!$B$2:$F$141,5,0)</f>
        <v>91</v>
      </c>
      <c r="I153" s="106">
        <v>2.0</v>
      </c>
      <c r="J153" s="106"/>
      <c r="K153" s="106"/>
      <c r="L153" s="84">
        <f t="shared" si="1"/>
        <v>52</v>
      </c>
      <c r="M153" s="84">
        <f t="shared" si="2"/>
        <v>104</v>
      </c>
    </row>
    <row r="154">
      <c r="A154" s="55">
        <v>64.0</v>
      </c>
      <c r="B154" s="55">
        <v>1811128.0</v>
      </c>
      <c r="C154" s="56" t="s">
        <v>49</v>
      </c>
      <c r="D154" s="56" t="s">
        <v>47</v>
      </c>
      <c r="E154" s="56" t="s">
        <v>38</v>
      </c>
      <c r="F154" s="67">
        <f>VLOOKUP($B154,'Check Dimensoins'!$B$2:$F$141,3,0)</f>
        <v>65</v>
      </c>
      <c r="G154" s="67">
        <f>VLOOKUP($B154,'Check Dimensoins'!$B$2:$F$141,4,0)</f>
        <v>60</v>
      </c>
      <c r="H154" s="67">
        <f>VLOOKUP($B154,'Check Dimensoins'!$B$2:$F$141,5,0)</f>
        <v>92</v>
      </c>
      <c r="I154" s="106">
        <v>2.0</v>
      </c>
      <c r="J154" s="106"/>
      <c r="K154" s="106"/>
      <c r="L154" s="84">
        <f t="shared" si="1"/>
        <v>52</v>
      </c>
      <c r="M154" s="84">
        <f t="shared" si="2"/>
        <v>104</v>
      </c>
    </row>
    <row r="155">
      <c r="A155" s="55">
        <v>64.0</v>
      </c>
      <c r="B155" s="55">
        <v>1811129.0</v>
      </c>
      <c r="C155" s="56" t="s">
        <v>49</v>
      </c>
      <c r="D155" s="56" t="s">
        <v>47</v>
      </c>
      <c r="E155" s="56" t="s">
        <v>38</v>
      </c>
      <c r="F155" s="67">
        <f>VLOOKUP($B155,'Check Dimensoins'!$B$2:$F$141,3,0)</f>
        <v>65</v>
      </c>
      <c r="G155" s="67">
        <f>VLOOKUP($B155,'Check Dimensoins'!$B$2:$F$141,4,0)</f>
        <v>60</v>
      </c>
      <c r="H155" s="67">
        <f>VLOOKUP($B155,'Check Dimensoins'!$B$2:$F$141,5,0)</f>
        <v>92</v>
      </c>
      <c r="I155" s="106">
        <v>2.0</v>
      </c>
      <c r="J155" s="106"/>
      <c r="K155" s="106"/>
      <c r="L155" s="84">
        <f t="shared" si="1"/>
        <v>52</v>
      </c>
      <c r="M155" s="84">
        <f t="shared" si="2"/>
        <v>104</v>
      </c>
    </row>
    <row r="156">
      <c r="A156" s="55">
        <v>64.0</v>
      </c>
      <c r="B156" s="55">
        <v>1811130.0</v>
      </c>
      <c r="C156" s="56" t="s">
        <v>49</v>
      </c>
      <c r="D156" s="56" t="s">
        <v>47</v>
      </c>
      <c r="E156" s="56" t="s">
        <v>38</v>
      </c>
      <c r="F156" s="67">
        <f>VLOOKUP($B156,'Check Dimensoins'!$B$2:$F$141,3,0)</f>
        <v>65</v>
      </c>
      <c r="G156" s="67">
        <f>VLOOKUP($B156,'Check Dimensoins'!$B$2:$F$141,4,0)</f>
        <v>60</v>
      </c>
      <c r="H156" s="67">
        <f>VLOOKUP($B156,'Check Dimensoins'!$B$2:$F$141,5,0)</f>
        <v>92</v>
      </c>
      <c r="I156" s="106">
        <v>2.0</v>
      </c>
      <c r="J156" s="106"/>
      <c r="K156" s="106"/>
      <c r="L156" s="84">
        <f t="shared" si="1"/>
        <v>52</v>
      </c>
      <c r="M156" s="84">
        <f t="shared" si="2"/>
        <v>104</v>
      </c>
    </row>
    <row r="157">
      <c r="A157" s="55">
        <v>64.0</v>
      </c>
      <c r="B157" s="55">
        <v>1811131.0</v>
      </c>
      <c r="C157" s="56" t="s">
        <v>49</v>
      </c>
      <c r="D157" s="56" t="s">
        <v>47</v>
      </c>
      <c r="E157" s="56" t="s">
        <v>38</v>
      </c>
      <c r="F157" s="67">
        <f>VLOOKUP($B157,'Check Dimensoins'!$B$2:$F$141,3,0)</f>
        <v>65</v>
      </c>
      <c r="G157" s="67">
        <f>VLOOKUP($B157,'Check Dimensoins'!$B$2:$F$141,4,0)</f>
        <v>60</v>
      </c>
      <c r="H157" s="67">
        <f>VLOOKUP($B157,'Check Dimensoins'!$B$2:$F$141,5,0)</f>
        <v>92</v>
      </c>
      <c r="I157" s="106">
        <v>2.0</v>
      </c>
      <c r="J157" s="106"/>
      <c r="K157" s="106"/>
      <c r="L157" s="84">
        <f t="shared" si="1"/>
        <v>52</v>
      </c>
      <c r="M157" s="84">
        <f t="shared" si="2"/>
        <v>104</v>
      </c>
    </row>
    <row r="158">
      <c r="A158" s="55">
        <v>64.0</v>
      </c>
      <c r="B158" s="55">
        <v>1811132.0</v>
      </c>
      <c r="C158" s="56" t="s">
        <v>49</v>
      </c>
      <c r="D158" s="56" t="s">
        <v>47</v>
      </c>
      <c r="E158" s="56" t="s">
        <v>38</v>
      </c>
      <c r="F158" s="67">
        <f>VLOOKUP($B158,'Check Dimensoins'!$B$2:$F$141,3,0)</f>
        <v>65</v>
      </c>
      <c r="G158" s="67">
        <f>VLOOKUP($B158,'Check Dimensoins'!$B$2:$F$141,4,0)</f>
        <v>60</v>
      </c>
      <c r="H158" s="67">
        <f>VLOOKUP($B158,'Check Dimensoins'!$B$2:$F$141,5,0)</f>
        <v>92</v>
      </c>
      <c r="I158" s="106">
        <v>2.0</v>
      </c>
      <c r="J158" s="106"/>
      <c r="K158" s="106"/>
      <c r="L158" s="84">
        <f t="shared" si="1"/>
        <v>52</v>
      </c>
      <c r="M158" s="84">
        <f t="shared" si="2"/>
        <v>104</v>
      </c>
    </row>
    <row r="159">
      <c r="A159" s="55">
        <v>64.0</v>
      </c>
      <c r="B159" s="107">
        <v>1811133.0</v>
      </c>
      <c r="C159" s="56" t="s">
        <v>49</v>
      </c>
      <c r="D159" s="56" t="s">
        <v>47</v>
      </c>
      <c r="E159" s="56" t="s">
        <v>38</v>
      </c>
      <c r="F159" s="67">
        <f>VLOOKUP($B159,'Check Dimensoins'!$B$2:$F$141,3,0)</f>
        <v>65</v>
      </c>
      <c r="G159" s="67">
        <f>VLOOKUP($B159,'Check Dimensoins'!$B$2:$F$141,4,0)</f>
        <v>60</v>
      </c>
      <c r="H159" s="67">
        <f>VLOOKUP($B159,'Check Dimensoins'!$B$2:$F$141,5,0)</f>
        <v>92</v>
      </c>
      <c r="I159" s="106">
        <v>2.0</v>
      </c>
      <c r="J159" s="106"/>
      <c r="K159" s="106"/>
      <c r="L159" s="84">
        <f t="shared" si="1"/>
        <v>52</v>
      </c>
      <c r="M159" s="84">
        <f t="shared" si="2"/>
        <v>104</v>
      </c>
    </row>
    <row r="160">
      <c r="A160" s="55">
        <v>65.0</v>
      </c>
      <c r="B160" s="55">
        <v>1811134.0</v>
      </c>
      <c r="C160" s="56" t="s">
        <v>50</v>
      </c>
      <c r="D160" s="56" t="s">
        <v>35</v>
      </c>
      <c r="E160" s="56" t="s">
        <v>36</v>
      </c>
      <c r="F160" s="67">
        <f>VLOOKUP($B160,'Check Dimensoins'!$B$2:$F$141,3,0)</f>
        <v>40</v>
      </c>
      <c r="G160" s="67">
        <f>VLOOKUP($B160,'Check Dimensoins'!$B$2:$F$141,4,0)</f>
        <v>30</v>
      </c>
      <c r="H160" s="67">
        <f>VLOOKUP($B160,'Check Dimensoins'!$B$2:$F$141,5,0)</f>
        <v>89</v>
      </c>
      <c r="I160" s="106">
        <v>9.0</v>
      </c>
      <c r="J160" s="106"/>
      <c r="K160" s="106"/>
      <c r="L160" s="84">
        <f t="shared" si="1"/>
        <v>234</v>
      </c>
      <c r="M160" s="84">
        <f t="shared" si="2"/>
        <v>468</v>
      </c>
    </row>
    <row r="161">
      <c r="A161" s="55">
        <v>65.0</v>
      </c>
      <c r="B161" s="55">
        <v>1811135.0</v>
      </c>
      <c r="C161" s="56" t="s">
        <v>50</v>
      </c>
      <c r="D161" s="56" t="s">
        <v>35</v>
      </c>
      <c r="E161" s="56" t="s">
        <v>36</v>
      </c>
      <c r="F161" s="67">
        <f>VLOOKUP($B161,'Check Dimensoins'!$B$2:$F$141,3,0)</f>
        <v>40</v>
      </c>
      <c r="G161" s="67">
        <f>VLOOKUP($B161,'Check Dimensoins'!$B$2:$F$141,4,0)</f>
        <v>30</v>
      </c>
      <c r="H161" s="67">
        <f>VLOOKUP($B161,'Check Dimensoins'!$B$2:$F$141,5,0)</f>
        <v>89</v>
      </c>
      <c r="I161" s="106">
        <v>9.0</v>
      </c>
      <c r="J161" s="106"/>
      <c r="K161" s="106"/>
      <c r="L161" s="84">
        <f t="shared" si="1"/>
        <v>234</v>
      </c>
      <c r="M161" s="84">
        <f t="shared" si="2"/>
        <v>468</v>
      </c>
    </row>
    <row r="162">
      <c r="A162" s="55">
        <v>65.0</v>
      </c>
      <c r="B162" s="55">
        <v>1811136.0</v>
      </c>
      <c r="C162" s="56" t="s">
        <v>50</v>
      </c>
      <c r="D162" s="56" t="s">
        <v>35</v>
      </c>
      <c r="E162" s="56" t="s">
        <v>36</v>
      </c>
      <c r="F162" s="67">
        <f>VLOOKUP($B162,'Check Dimensoins'!$B$2:$F$141,3,0)</f>
        <v>40</v>
      </c>
      <c r="G162" s="67">
        <f>VLOOKUP($B162,'Check Dimensoins'!$B$2:$F$141,4,0)</f>
        <v>30</v>
      </c>
      <c r="H162" s="67">
        <f>VLOOKUP($B162,'Check Dimensoins'!$B$2:$F$141,5,0)</f>
        <v>89</v>
      </c>
      <c r="I162" s="106">
        <v>9.0</v>
      </c>
      <c r="J162" s="106"/>
      <c r="K162" s="106"/>
      <c r="L162" s="84">
        <f t="shared" si="1"/>
        <v>234</v>
      </c>
      <c r="M162" s="84">
        <f t="shared" si="2"/>
        <v>468</v>
      </c>
    </row>
    <row r="163">
      <c r="A163" s="55">
        <v>65.0</v>
      </c>
      <c r="B163" s="55">
        <v>1811137.0</v>
      </c>
      <c r="C163" s="56" t="s">
        <v>50</v>
      </c>
      <c r="D163" s="56" t="s">
        <v>35</v>
      </c>
      <c r="E163" s="56" t="s">
        <v>36</v>
      </c>
      <c r="F163" s="67">
        <f>VLOOKUP($B163,'Check Dimensoins'!$B$2:$F$141,3,0)</f>
        <v>40</v>
      </c>
      <c r="G163" s="67">
        <f>VLOOKUP($B163,'Check Dimensoins'!$B$2:$F$141,4,0)</f>
        <v>30</v>
      </c>
      <c r="H163" s="67">
        <f>VLOOKUP($B163,'Check Dimensoins'!$B$2:$F$141,5,0)</f>
        <v>89</v>
      </c>
      <c r="I163" s="106">
        <v>9.0</v>
      </c>
      <c r="J163" s="106"/>
      <c r="K163" s="106"/>
      <c r="L163" s="84">
        <f t="shared" si="1"/>
        <v>234</v>
      </c>
      <c r="M163" s="84">
        <f t="shared" si="2"/>
        <v>468</v>
      </c>
    </row>
    <row r="164">
      <c r="A164" s="55">
        <v>65.0</v>
      </c>
      <c r="B164" s="55">
        <v>1811138.0</v>
      </c>
      <c r="C164" s="56" t="s">
        <v>50</v>
      </c>
      <c r="D164" s="56" t="s">
        <v>35</v>
      </c>
      <c r="E164" s="56" t="s">
        <v>36</v>
      </c>
      <c r="F164" s="67">
        <f>VLOOKUP($B164,'Check Dimensoins'!$B$2:$F$141,3,0)</f>
        <v>40</v>
      </c>
      <c r="G164" s="67">
        <f>VLOOKUP($B164,'Check Dimensoins'!$B$2:$F$141,4,0)</f>
        <v>30</v>
      </c>
      <c r="H164" s="67">
        <f>VLOOKUP($B164,'Check Dimensoins'!$B$2:$F$141,5,0)</f>
        <v>89</v>
      </c>
      <c r="I164" s="106">
        <v>9.0</v>
      </c>
      <c r="J164" s="106"/>
      <c r="K164" s="106"/>
      <c r="L164" s="84">
        <f t="shared" si="1"/>
        <v>234</v>
      </c>
      <c r="M164" s="84">
        <f t="shared" si="2"/>
        <v>468</v>
      </c>
    </row>
    <row r="165">
      <c r="A165" s="27">
        <v>65.0</v>
      </c>
      <c r="B165" s="27">
        <v>1811139.0</v>
      </c>
      <c r="C165" s="28" t="s">
        <v>50</v>
      </c>
      <c r="D165" s="28" t="s">
        <v>35</v>
      </c>
      <c r="E165" s="28" t="s">
        <v>36</v>
      </c>
      <c r="F165" s="67">
        <f>VLOOKUP($B165,'Check Dimensoins'!$B$2:$F$141,3,0)</f>
        <v>40</v>
      </c>
      <c r="G165" s="67">
        <f>VLOOKUP($B165,'Check Dimensoins'!$B$2:$F$141,4,0)</f>
        <v>30</v>
      </c>
      <c r="H165" s="67">
        <f>VLOOKUP($B165,'Check Dimensoins'!$B$2:$F$141,5,0)</f>
        <v>89</v>
      </c>
      <c r="I165" s="106">
        <v>9.0</v>
      </c>
      <c r="J165" s="106"/>
      <c r="K165" s="106"/>
      <c r="L165" s="84">
        <f t="shared" si="1"/>
        <v>234</v>
      </c>
      <c r="M165" s="84">
        <f t="shared" si="2"/>
        <v>468</v>
      </c>
    </row>
    <row r="166">
      <c r="A166" s="55">
        <v>66.0</v>
      </c>
      <c r="B166" s="55">
        <v>1811134.0</v>
      </c>
      <c r="C166" s="56" t="s">
        <v>50</v>
      </c>
      <c r="D166" s="56" t="s">
        <v>35</v>
      </c>
      <c r="E166" s="56" t="s">
        <v>37</v>
      </c>
      <c r="F166" s="67">
        <f>VLOOKUP($B166,'Check Dimensoins'!$B$2:$F$141,3,0)</f>
        <v>40</v>
      </c>
      <c r="G166" s="67">
        <f>VLOOKUP($B166,'Check Dimensoins'!$B$2:$F$141,4,0)</f>
        <v>30</v>
      </c>
      <c r="H166" s="67">
        <f>VLOOKUP($B166,'Check Dimensoins'!$B$2:$F$141,5,0)</f>
        <v>89</v>
      </c>
      <c r="I166" s="106">
        <v>9.0</v>
      </c>
      <c r="J166" s="106"/>
      <c r="K166" s="106"/>
      <c r="L166" s="84">
        <f t="shared" si="1"/>
        <v>234</v>
      </c>
      <c r="M166" s="84">
        <f t="shared" si="2"/>
        <v>468</v>
      </c>
    </row>
    <row r="167">
      <c r="A167" s="55">
        <v>66.0</v>
      </c>
      <c r="B167" s="55">
        <v>1811135.0</v>
      </c>
      <c r="C167" s="56" t="s">
        <v>50</v>
      </c>
      <c r="D167" s="56" t="s">
        <v>35</v>
      </c>
      <c r="E167" s="56" t="s">
        <v>37</v>
      </c>
      <c r="F167" s="67">
        <f>VLOOKUP($B167,'Check Dimensoins'!$B$2:$F$141,3,0)</f>
        <v>40</v>
      </c>
      <c r="G167" s="67">
        <f>VLOOKUP($B167,'Check Dimensoins'!$B$2:$F$141,4,0)</f>
        <v>30</v>
      </c>
      <c r="H167" s="67">
        <f>VLOOKUP($B167,'Check Dimensoins'!$B$2:$F$141,5,0)</f>
        <v>89</v>
      </c>
      <c r="I167" s="106">
        <v>9.0</v>
      </c>
      <c r="J167" s="106"/>
      <c r="K167" s="106"/>
      <c r="L167" s="84">
        <f t="shared" si="1"/>
        <v>234</v>
      </c>
      <c r="M167" s="84">
        <f t="shared" si="2"/>
        <v>468</v>
      </c>
    </row>
    <row r="168">
      <c r="A168" s="55">
        <v>66.0</v>
      </c>
      <c r="B168" s="55">
        <v>1811136.0</v>
      </c>
      <c r="C168" s="56" t="s">
        <v>50</v>
      </c>
      <c r="D168" s="56" t="s">
        <v>35</v>
      </c>
      <c r="E168" s="56" t="s">
        <v>37</v>
      </c>
      <c r="F168" s="67">
        <f>VLOOKUP($B168,'Check Dimensoins'!$B$2:$F$141,3,0)</f>
        <v>40</v>
      </c>
      <c r="G168" s="67">
        <f>VLOOKUP($B168,'Check Dimensoins'!$B$2:$F$141,4,0)</f>
        <v>30</v>
      </c>
      <c r="H168" s="67">
        <f>VLOOKUP($B168,'Check Dimensoins'!$B$2:$F$141,5,0)</f>
        <v>89</v>
      </c>
      <c r="I168" s="106">
        <v>9.0</v>
      </c>
      <c r="J168" s="106"/>
      <c r="K168" s="106"/>
      <c r="L168" s="84">
        <f t="shared" si="1"/>
        <v>234</v>
      </c>
      <c r="M168" s="84">
        <f t="shared" si="2"/>
        <v>468</v>
      </c>
    </row>
    <row r="169">
      <c r="A169" s="55">
        <v>66.0</v>
      </c>
      <c r="B169" s="55">
        <v>1811137.0</v>
      </c>
      <c r="C169" s="56" t="s">
        <v>50</v>
      </c>
      <c r="D169" s="56" t="s">
        <v>35</v>
      </c>
      <c r="E169" s="56" t="s">
        <v>37</v>
      </c>
      <c r="F169" s="67">
        <f>VLOOKUP($B169,'Check Dimensoins'!$B$2:$F$141,3,0)</f>
        <v>40</v>
      </c>
      <c r="G169" s="67">
        <f>VLOOKUP($B169,'Check Dimensoins'!$B$2:$F$141,4,0)</f>
        <v>30</v>
      </c>
      <c r="H169" s="67">
        <f>VLOOKUP($B169,'Check Dimensoins'!$B$2:$F$141,5,0)</f>
        <v>89</v>
      </c>
      <c r="I169" s="106">
        <v>9.0</v>
      </c>
      <c r="J169" s="106"/>
      <c r="K169" s="106"/>
      <c r="L169" s="84">
        <f t="shared" si="1"/>
        <v>234</v>
      </c>
      <c r="M169" s="84">
        <f t="shared" si="2"/>
        <v>468</v>
      </c>
    </row>
    <row r="170">
      <c r="A170" s="55">
        <v>66.0</v>
      </c>
      <c r="B170" s="55">
        <v>1811138.0</v>
      </c>
      <c r="C170" s="56" t="s">
        <v>50</v>
      </c>
      <c r="D170" s="56" t="s">
        <v>35</v>
      </c>
      <c r="E170" s="56" t="s">
        <v>37</v>
      </c>
      <c r="F170" s="67">
        <f>VLOOKUP($B170,'Check Dimensoins'!$B$2:$F$141,3,0)</f>
        <v>40</v>
      </c>
      <c r="G170" s="67">
        <f>VLOOKUP($B170,'Check Dimensoins'!$B$2:$F$141,4,0)</f>
        <v>30</v>
      </c>
      <c r="H170" s="67">
        <f>VLOOKUP($B170,'Check Dimensoins'!$B$2:$F$141,5,0)</f>
        <v>89</v>
      </c>
      <c r="I170" s="106">
        <v>9.0</v>
      </c>
      <c r="J170" s="106"/>
      <c r="K170" s="106"/>
      <c r="L170" s="84">
        <f t="shared" si="1"/>
        <v>234</v>
      </c>
      <c r="M170" s="84">
        <f t="shared" si="2"/>
        <v>468</v>
      </c>
    </row>
    <row r="171">
      <c r="A171" s="27">
        <v>66.0</v>
      </c>
      <c r="B171" s="27">
        <v>1811139.0</v>
      </c>
      <c r="C171" s="28" t="s">
        <v>50</v>
      </c>
      <c r="D171" s="28" t="s">
        <v>35</v>
      </c>
      <c r="E171" s="28" t="s">
        <v>37</v>
      </c>
      <c r="F171" s="67">
        <f>VLOOKUP($B171,'Check Dimensoins'!$B$2:$F$141,3,0)</f>
        <v>40</v>
      </c>
      <c r="G171" s="67">
        <f>VLOOKUP($B171,'Check Dimensoins'!$B$2:$F$141,4,0)</f>
        <v>30</v>
      </c>
      <c r="H171" s="67">
        <f>VLOOKUP($B171,'Check Dimensoins'!$B$2:$F$141,5,0)</f>
        <v>89</v>
      </c>
      <c r="I171" s="106">
        <v>9.0</v>
      </c>
      <c r="J171" s="106"/>
      <c r="K171" s="106"/>
      <c r="L171" s="84">
        <f t="shared" si="1"/>
        <v>234</v>
      </c>
      <c r="M171" s="84">
        <f t="shared" si="2"/>
        <v>468</v>
      </c>
    </row>
    <row r="172">
      <c r="A172" s="55">
        <v>67.0</v>
      </c>
      <c r="B172" s="55">
        <v>1811134.0</v>
      </c>
      <c r="C172" s="56" t="s">
        <v>50</v>
      </c>
      <c r="D172" s="56" t="s">
        <v>35</v>
      </c>
      <c r="E172" s="56" t="s">
        <v>38</v>
      </c>
      <c r="F172" s="67">
        <f>VLOOKUP($B172,'Check Dimensoins'!$B$2:$F$141,3,0)</f>
        <v>40</v>
      </c>
      <c r="G172" s="67">
        <f>VLOOKUP($B172,'Check Dimensoins'!$B$2:$F$141,4,0)</f>
        <v>30</v>
      </c>
      <c r="H172" s="67">
        <f>VLOOKUP($B172,'Check Dimensoins'!$B$2:$F$141,5,0)</f>
        <v>89</v>
      </c>
      <c r="I172" s="106">
        <v>9.0</v>
      </c>
      <c r="J172" s="106"/>
      <c r="K172" s="106"/>
      <c r="L172" s="84">
        <f t="shared" si="1"/>
        <v>234</v>
      </c>
      <c r="M172" s="84">
        <f t="shared" si="2"/>
        <v>468</v>
      </c>
    </row>
    <row r="173">
      <c r="A173" s="55">
        <v>67.0</v>
      </c>
      <c r="B173" s="55">
        <v>1811135.0</v>
      </c>
      <c r="C173" s="56" t="s">
        <v>50</v>
      </c>
      <c r="D173" s="56" t="s">
        <v>35</v>
      </c>
      <c r="E173" s="56" t="s">
        <v>38</v>
      </c>
      <c r="F173" s="67">
        <f>VLOOKUP($B173,'Check Dimensoins'!$B$2:$F$141,3,0)</f>
        <v>40</v>
      </c>
      <c r="G173" s="67">
        <f>VLOOKUP($B173,'Check Dimensoins'!$B$2:$F$141,4,0)</f>
        <v>30</v>
      </c>
      <c r="H173" s="67">
        <f>VLOOKUP($B173,'Check Dimensoins'!$B$2:$F$141,5,0)</f>
        <v>89</v>
      </c>
      <c r="I173" s="106">
        <v>9.0</v>
      </c>
      <c r="J173" s="106"/>
      <c r="K173" s="106"/>
      <c r="L173" s="84">
        <f t="shared" si="1"/>
        <v>234</v>
      </c>
      <c r="M173" s="84">
        <f t="shared" si="2"/>
        <v>468</v>
      </c>
    </row>
    <row r="174">
      <c r="A174" s="55">
        <v>67.0</v>
      </c>
      <c r="B174" s="55">
        <v>1811136.0</v>
      </c>
      <c r="C174" s="56" t="s">
        <v>50</v>
      </c>
      <c r="D174" s="56" t="s">
        <v>35</v>
      </c>
      <c r="E174" s="56" t="s">
        <v>38</v>
      </c>
      <c r="F174" s="67">
        <f>VLOOKUP($B174,'Check Dimensoins'!$B$2:$F$141,3,0)</f>
        <v>40</v>
      </c>
      <c r="G174" s="67">
        <f>VLOOKUP($B174,'Check Dimensoins'!$B$2:$F$141,4,0)</f>
        <v>30</v>
      </c>
      <c r="H174" s="67">
        <f>VLOOKUP($B174,'Check Dimensoins'!$B$2:$F$141,5,0)</f>
        <v>89</v>
      </c>
      <c r="I174" s="106">
        <v>9.0</v>
      </c>
      <c r="J174" s="106"/>
      <c r="K174" s="106"/>
      <c r="L174" s="84">
        <f t="shared" si="1"/>
        <v>234</v>
      </c>
      <c r="M174" s="84">
        <f t="shared" si="2"/>
        <v>468</v>
      </c>
    </row>
    <row r="175">
      <c r="A175" s="55">
        <v>67.0</v>
      </c>
      <c r="B175" s="55">
        <v>1811137.0</v>
      </c>
      <c r="C175" s="56" t="s">
        <v>50</v>
      </c>
      <c r="D175" s="56" t="s">
        <v>35</v>
      </c>
      <c r="E175" s="56" t="s">
        <v>38</v>
      </c>
      <c r="F175" s="67">
        <f>VLOOKUP($B175,'Check Dimensoins'!$B$2:$F$141,3,0)</f>
        <v>40</v>
      </c>
      <c r="G175" s="67">
        <f>VLOOKUP($B175,'Check Dimensoins'!$B$2:$F$141,4,0)</f>
        <v>30</v>
      </c>
      <c r="H175" s="67">
        <f>VLOOKUP($B175,'Check Dimensoins'!$B$2:$F$141,5,0)</f>
        <v>89</v>
      </c>
      <c r="I175" s="106">
        <v>9.0</v>
      </c>
      <c r="J175" s="106"/>
      <c r="K175" s="106"/>
      <c r="L175" s="84">
        <f t="shared" si="1"/>
        <v>234</v>
      </c>
      <c r="M175" s="84">
        <f t="shared" si="2"/>
        <v>468</v>
      </c>
    </row>
    <row r="176">
      <c r="A176" s="55">
        <v>67.0</v>
      </c>
      <c r="B176" s="55">
        <v>1811138.0</v>
      </c>
      <c r="C176" s="56" t="s">
        <v>50</v>
      </c>
      <c r="D176" s="56" t="s">
        <v>35</v>
      </c>
      <c r="E176" s="56" t="s">
        <v>38</v>
      </c>
      <c r="F176" s="67">
        <f>VLOOKUP($B176,'Check Dimensoins'!$B$2:$F$141,3,0)</f>
        <v>40</v>
      </c>
      <c r="G176" s="67">
        <f>VLOOKUP($B176,'Check Dimensoins'!$B$2:$F$141,4,0)</f>
        <v>30</v>
      </c>
      <c r="H176" s="67">
        <f>VLOOKUP($B176,'Check Dimensoins'!$B$2:$F$141,5,0)</f>
        <v>89</v>
      </c>
      <c r="I176" s="106">
        <v>9.0</v>
      </c>
      <c r="J176" s="106"/>
      <c r="K176" s="106"/>
      <c r="L176" s="84">
        <f t="shared" si="1"/>
        <v>234</v>
      </c>
      <c r="M176" s="84">
        <f t="shared" si="2"/>
        <v>468</v>
      </c>
    </row>
    <row r="177">
      <c r="A177" s="55">
        <v>67.0</v>
      </c>
      <c r="B177" s="55">
        <v>1811140.0</v>
      </c>
      <c r="C177" s="56" t="s">
        <v>50</v>
      </c>
      <c r="D177" s="56" t="s">
        <v>35</v>
      </c>
      <c r="E177" s="56" t="s">
        <v>38</v>
      </c>
      <c r="F177" s="67">
        <f>VLOOKUP($B177,'Check Dimensoins'!$B$2:$F$141,3,0)</f>
        <v>40</v>
      </c>
      <c r="G177" s="67">
        <f>VLOOKUP($B177,'Check Dimensoins'!$B$2:$F$141,4,0)</f>
        <v>30</v>
      </c>
      <c r="H177" s="67">
        <f>VLOOKUP($B177,'Check Dimensoins'!$B$2:$F$141,5,0)</f>
        <v>89</v>
      </c>
      <c r="I177" s="106">
        <v>9.0</v>
      </c>
      <c r="J177" s="106"/>
      <c r="K177" s="106"/>
      <c r="L177" s="84">
        <f t="shared" si="1"/>
        <v>234</v>
      </c>
      <c r="M177" s="84">
        <f t="shared" si="2"/>
        <v>468</v>
      </c>
    </row>
    <row r="178">
      <c r="A178" s="55">
        <v>44.0</v>
      </c>
      <c r="B178" s="55">
        <v>1811073.0</v>
      </c>
      <c r="C178" s="56" t="s">
        <v>42</v>
      </c>
      <c r="D178" s="56" t="s">
        <v>43</v>
      </c>
      <c r="E178" s="56" t="s">
        <v>36</v>
      </c>
      <c r="F178" s="67">
        <v>172.0</v>
      </c>
      <c r="G178" s="67">
        <v>92.0</v>
      </c>
      <c r="H178" s="67">
        <v>101.0</v>
      </c>
      <c r="I178" s="106"/>
      <c r="J178" s="106">
        <v>1.0</v>
      </c>
      <c r="K178" s="106"/>
      <c r="L178" s="84">
        <f t="shared" ref="L178:L201" si="3">J178*13</f>
        <v>13</v>
      </c>
      <c r="M178" s="84">
        <f t="shared" si="2"/>
        <v>26</v>
      </c>
    </row>
    <row r="179">
      <c r="A179" s="55">
        <v>44.0</v>
      </c>
      <c r="B179" s="55">
        <v>1811074.0</v>
      </c>
      <c r="C179" s="56" t="s">
        <v>42</v>
      </c>
      <c r="D179" s="56" t="s">
        <v>43</v>
      </c>
      <c r="E179" s="56" t="s">
        <v>36</v>
      </c>
      <c r="F179" s="67">
        <v>172.0</v>
      </c>
      <c r="G179" s="67">
        <v>92.0</v>
      </c>
      <c r="H179" s="67">
        <v>101.0</v>
      </c>
      <c r="I179" s="106"/>
      <c r="J179" s="106">
        <v>1.0</v>
      </c>
      <c r="K179" s="106"/>
      <c r="L179" s="84">
        <f t="shared" si="3"/>
        <v>13</v>
      </c>
      <c r="M179" s="84">
        <f t="shared" si="2"/>
        <v>26</v>
      </c>
    </row>
    <row r="180">
      <c r="A180" s="55">
        <v>44.0</v>
      </c>
      <c r="B180" s="55">
        <v>1811075.0</v>
      </c>
      <c r="C180" s="56" t="s">
        <v>42</v>
      </c>
      <c r="D180" s="56" t="s">
        <v>43</v>
      </c>
      <c r="E180" s="56" t="s">
        <v>36</v>
      </c>
      <c r="F180" s="67">
        <v>172.0</v>
      </c>
      <c r="G180" s="67">
        <v>92.0</v>
      </c>
      <c r="H180" s="67">
        <v>101.0</v>
      </c>
      <c r="I180" s="106"/>
      <c r="J180" s="106">
        <v>1.0</v>
      </c>
      <c r="K180" s="106"/>
      <c r="L180" s="84">
        <f t="shared" si="3"/>
        <v>13</v>
      </c>
      <c r="M180" s="84">
        <f t="shared" si="2"/>
        <v>26</v>
      </c>
    </row>
    <row r="181">
      <c r="A181" s="55">
        <v>44.0</v>
      </c>
      <c r="B181" s="55">
        <v>1811076.0</v>
      </c>
      <c r="C181" s="56" t="s">
        <v>42</v>
      </c>
      <c r="D181" s="56" t="s">
        <v>43</v>
      </c>
      <c r="E181" s="56" t="s">
        <v>36</v>
      </c>
      <c r="F181" s="67">
        <v>172.0</v>
      </c>
      <c r="G181" s="67">
        <v>92.0</v>
      </c>
      <c r="H181" s="67">
        <v>101.0</v>
      </c>
      <c r="I181" s="106"/>
      <c r="J181" s="106">
        <v>1.0</v>
      </c>
      <c r="K181" s="106"/>
      <c r="L181" s="84">
        <f t="shared" si="3"/>
        <v>13</v>
      </c>
      <c r="M181" s="84">
        <f t="shared" si="2"/>
        <v>26</v>
      </c>
    </row>
    <row r="182">
      <c r="A182" s="55">
        <v>44.0</v>
      </c>
      <c r="B182" s="55">
        <v>1811077.0</v>
      </c>
      <c r="C182" s="56" t="s">
        <v>42</v>
      </c>
      <c r="D182" s="56" t="s">
        <v>43</v>
      </c>
      <c r="E182" s="56" t="s">
        <v>36</v>
      </c>
      <c r="F182" s="67">
        <v>172.0</v>
      </c>
      <c r="G182" s="67">
        <v>92.0</v>
      </c>
      <c r="H182" s="67">
        <v>101.0</v>
      </c>
      <c r="I182" s="106"/>
      <c r="J182" s="106">
        <v>1.0</v>
      </c>
      <c r="K182" s="106"/>
      <c r="L182" s="84">
        <f t="shared" si="3"/>
        <v>13</v>
      </c>
      <c r="M182" s="84">
        <f t="shared" si="2"/>
        <v>26</v>
      </c>
    </row>
    <row r="183">
      <c r="A183" s="55">
        <v>44.0</v>
      </c>
      <c r="B183" s="55">
        <v>1811078.0</v>
      </c>
      <c r="C183" s="56" t="s">
        <v>42</v>
      </c>
      <c r="D183" s="56" t="s">
        <v>43</v>
      </c>
      <c r="E183" s="56" t="s">
        <v>36</v>
      </c>
      <c r="F183" s="67">
        <v>172.0</v>
      </c>
      <c r="G183" s="67">
        <v>92.0</v>
      </c>
      <c r="H183" s="67">
        <v>101.0</v>
      </c>
      <c r="I183" s="106"/>
      <c r="J183" s="106">
        <v>1.0</v>
      </c>
      <c r="K183" s="106"/>
      <c r="L183" s="84">
        <f t="shared" si="3"/>
        <v>13</v>
      </c>
      <c r="M183" s="84">
        <f t="shared" si="2"/>
        <v>26</v>
      </c>
    </row>
    <row r="184">
      <c r="A184" s="55">
        <v>44.0</v>
      </c>
      <c r="B184" s="55">
        <v>1811079.0</v>
      </c>
      <c r="C184" s="56" t="s">
        <v>42</v>
      </c>
      <c r="D184" s="56" t="s">
        <v>43</v>
      </c>
      <c r="E184" s="56" t="s">
        <v>36</v>
      </c>
      <c r="F184" s="67">
        <v>172.0</v>
      </c>
      <c r="G184" s="67">
        <v>92.0</v>
      </c>
      <c r="H184" s="67">
        <v>101.0</v>
      </c>
      <c r="I184" s="106"/>
      <c r="J184" s="106">
        <v>1.0</v>
      </c>
      <c r="K184" s="106"/>
      <c r="L184" s="84">
        <f t="shared" si="3"/>
        <v>13</v>
      </c>
      <c r="M184" s="84">
        <f t="shared" si="2"/>
        <v>26</v>
      </c>
    </row>
    <row r="185">
      <c r="A185" s="55">
        <v>44.0</v>
      </c>
      <c r="B185" s="55">
        <v>1811080.0</v>
      </c>
      <c r="C185" s="56" t="s">
        <v>42</v>
      </c>
      <c r="D185" s="56" t="s">
        <v>43</v>
      </c>
      <c r="E185" s="56" t="s">
        <v>36</v>
      </c>
      <c r="F185" s="67">
        <v>172.0</v>
      </c>
      <c r="G185" s="67">
        <v>92.0</v>
      </c>
      <c r="H185" s="67">
        <v>101.0</v>
      </c>
      <c r="I185" s="106"/>
      <c r="J185" s="106">
        <v>1.0</v>
      </c>
      <c r="K185" s="106"/>
      <c r="L185" s="84">
        <f t="shared" si="3"/>
        <v>13</v>
      </c>
      <c r="M185" s="84">
        <f t="shared" si="2"/>
        <v>26</v>
      </c>
    </row>
    <row r="186">
      <c r="A186" s="55">
        <v>45.0</v>
      </c>
      <c r="B186" s="55">
        <v>1811073.0</v>
      </c>
      <c r="C186" s="56" t="s">
        <v>42</v>
      </c>
      <c r="D186" s="56" t="s">
        <v>43</v>
      </c>
      <c r="E186" s="56" t="s">
        <v>37</v>
      </c>
      <c r="F186" s="67">
        <v>172.0</v>
      </c>
      <c r="G186" s="67">
        <v>92.0</v>
      </c>
      <c r="H186" s="67">
        <v>101.0</v>
      </c>
      <c r="I186" s="106"/>
      <c r="J186" s="106">
        <v>1.0</v>
      </c>
      <c r="K186" s="106"/>
      <c r="L186" s="84">
        <f t="shared" si="3"/>
        <v>13</v>
      </c>
      <c r="M186" s="84">
        <f t="shared" si="2"/>
        <v>26</v>
      </c>
    </row>
    <row r="187">
      <c r="A187" s="55">
        <v>45.0</v>
      </c>
      <c r="B187" s="55">
        <v>1811074.0</v>
      </c>
      <c r="C187" s="56" t="s">
        <v>42</v>
      </c>
      <c r="D187" s="56" t="s">
        <v>43</v>
      </c>
      <c r="E187" s="56" t="s">
        <v>37</v>
      </c>
      <c r="F187" s="67">
        <v>172.0</v>
      </c>
      <c r="G187" s="67">
        <v>92.0</v>
      </c>
      <c r="H187" s="67">
        <v>101.0</v>
      </c>
      <c r="I187" s="106"/>
      <c r="J187" s="106">
        <v>1.0</v>
      </c>
      <c r="K187" s="106"/>
      <c r="L187" s="84">
        <f t="shared" si="3"/>
        <v>13</v>
      </c>
      <c r="M187" s="84">
        <f t="shared" si="2"/>
        <v>26</v>
      </c>
    </row>
    <row r="188">
      <c r="A188" s="55">
        <v>45.0</v>
      </c>
      <c r="B188" s="55">
        <v>1811075.0</v>
      </c>
      <c r="C188" s="56" t="s">
        <v>42</v>
      </c>
      <c r="D188" s="56" t="s">
        <v>43</v>
      </c>
      <c r="E188" s="56" t="s">
        <v>37</v>
      </c>
      <c r="F188" s="67">
        <v>172.0</v>
      </c>
      <c r="G188" s="67">
        <v>92.0</v>
      </c>
      <c r="H188" s="67">
        <v>101.0</v>
      </c>
      <c r="I188" s="106"/>
      <c r="J188" s="106">
        <v>1.0</v>
      </c>
      <c r="K188" s="106"/>
      <c r="L188" s="84">
        <f t="shared" si="3"/>
        <v>13</v>
      </c>
      <c r="M188" s="84">
        <f t="shared" si="2"/>
        <v>26</v>
      </c>
    </row>
    <row r="189">
      <c r="A189" s="55">
        <v>45.0</v>
      </c>
      <c r="B189" s="55">
        <v>1811076.0</v>
      </c>
      <c r="C189" s="56" t="s">
        <v>42</v>
      </c>
      <c r="D189" s="56" t="s">
        <v>43</v>
      </c>
      <c r="E189" s="56" t="s">
        <v>37</v>
      </c>
      <c r="F189" s="67">
        <v>172.0</v>
      </c>
      <c r="G189" s="67">
        <v>92.0</v>
      </c>
      <c r="H189" s="67">
        <v>101.0</v>
      </c>
      <c r="I189" s="106"/>
      <c r="J189" s="106">
        <v>1.0</v>
      </c>
      <c r="K189" s="106"/>
      <c r="L189" s="84">
        <f t="shared" si="3"/>
        <v>13</v>
      </c>
      <c r="M189" s="84">
        <f t="shared" si="2"/>
        <v>26</v>
      </c>
    </row>
    <row r="190">
      <c r="A190" s="55">
        <v>45.0</v>
      </c>
      <c r="B190" s="55">
        <v>1811077.0</v>
      </c>
      <c r="C190" s="56" t="s">
        <v>42</v>
      </c>
      <c r="D190" s="56" t="s">
        <v>43</v>
      </c>
      <c r="E190" s="56" t="s">
        <v>37</v>
      </c>
      <c r="F190" s="67">
        <v>172.0</v>
      </c>
      <c r="G190" s="67">
        <v>92.0</v>
      </c>
      <c r="H190" s="67">
        <v>101.0</v>
      </c>
      <c r="I190" s="106"/>
      <c r="J190" s="106">
        <v>1.0</v>
      </c>
      <c r="K190" s="106"/>
      <c r="L190" s="84">
        <f t="shared" si="3"/>
        <v>13</v>
      </c>
      <c r="M190" s="84">
        <f t="shared" si="2"/>
        <v>26</v>
      </c>
    </row>
    <row r="191">
      <c r="A191" s="55">
        <v>45.0</v>
      </c>
      <c r="B191" s="55">
        <v>1811078.0</v>
      </c>
      <c r="C191" s="56" t="s">
        <v>42</v>
      </c>
      <c r="D191" s="56" t="s">
        <v>43</v>
      </c>
      <c r="E191" s="56" t="s">
        <v>37</v>
      </c>
      <c r="F191" s="67">
        <v>172.0</v>
      </c>
      <c r="G191" s="67">
        <v>92.0</v>
      </c>
      <c r="H191" s="67">
        <v>101.0</v>
      </c>
      <c r="I191" s="106"/>
      <c r="J191" s="106">
        <v>1.0</v>
      </c>
      <c r="K191" s="106"/>
      <c r="L191" s="84">
        <f t="shared" si="3"/>
        <v>13</v>
      </c>
      <c r="M191" s="84">
        <f t="shared" si="2"/>
        <v>26</v>
      </c>
    </row>
    <row r="192">
      <c r="A192" s="55">
        <v>45.0</v>
      </c>
      <c r="B192" s="55">
        <v>1811079.0</v>
      </c>
      <c r="C192" s="56" t="s">
        <v>42</v>
      </c>
      <c r="D192" s="56" t="s">
        <v>43</v>
      </c>
      <c r="E192" s="56" t="s">
        <v>37</v>
      </c>
      <c r="F192" s="67">
        <v>172.0</v>
      </c>
      <c r="G192" s="67">
        <v>92.0</v>
      </c>
      <c r="H192" s="67">
        <v>101.0</v>
      </c>
      <c r="I192" s="106"/>
      <c r="J192" s="106">
        <v>1.0</v>
      </c>
      <c r="K192" s="106"/>
      <c r="L192" s="84">
        <f t="shared" si="3"/>
        <v>13</v>
      </c>
      <c r="M192" s="84">
        <f t="shared" si="2"/>
        <v>26</v>
      </c>
    </row>
    <row r="193">
      <c r="A193" s="55">
        <v>45.0</v>
      </c>
      <c r="B193" s="55">
        <v>1811080.0</v>
      </c>
      <c r="C193" s="56" t="s">
        <v>42</v>
      </c>
      <c r="D193" s="56" t="s">
        <v>43</v>
      </c>
      <c r="E193" s="56" t="s">
        <v>37</v>
      </c>
      <c r="F193" s="67">
        <v>172.0</v>
      </c>
      <c r="G193" s="67">
        <v>92.0</v>
      </c>
      <c r="H193" s="67">
        <v>101.0</v>
      </c>
      <c r="I193" s="106"/>
      <c r="J193" s="106">
        <v>1.0</v>
      </c>
      <c r="K193" s="106"/>
      <c r="L193" s="84">
        <f t="shared" si="3"/>
        <v>13</v>
      </c>
      <c r="M193" s="84">
        <f t="shared" si="2"/>
        <v>26</v>
      </c>
    </row>
    <row r="194">
      <c r="A194" s="55">
        <v>46.0</v>
      </c>
      <c r="B194" s="55">
        <v>1811073.0</v>
      </c>
      <c r="C194" s="56" t="s">
        <v>42</v>
      </c>
      <c r="D194" s="56" t="s">
        <v>43</v>
      </c>
      <c r="E194" s="56" t="s">
        <v>38</v>
      </c>
      <c r="F194" s="67">
        <v>172.0</v>
      </c>
      <c r="G194" s="67">
        <v>92.0</v>
      </c>
      <c r="H194" s="67">
        <v>101.0</v>
      </c>
      <c r="I194" s="106"/>
      <c r="J194" s="106">
        <v>1.0</v>
      </c>
      <c r="K194" s="106"/>
      <c r="L194" s="84">
        <f t="shared" si="3"/>
        <v>13</v>
      </c>
      <c r="M194" s="84">
        <f t="shared" si="2"/>
        <v>26</v>
      </c>
    </row>
    <row r="195">
      <c r="A195" s="55">
        <v>46.0</v>
      </c>
      <c r="B195" s="55">
        <v>1811074.0</v>
      </c>
      <c r="C195" s="56" t="s">
        <v>42</v>
      </c>
      <c r="D195" s="56" t="s">
        <v>43</v>
      </c>
      <c r="E195" s="56" t="s">
        <v>38</v>
      </c>
      <c r="F195" s="67">
        <v>172.0</v>
      </c>
      <c r="G195" s="67">
        <v>92.0</v>
      </c>
      <c r="H195" s="67">
        <v>101.0</v>
      </c>
      <c r="I195" s="106"/>
      <c r="J195" s="106">
        <v>1.0</v>
      </c>
      <c r="K195" s="106"/>
      <c r="L195" s="84">
        <f t="shared" si="3"/>
        <v>13</v>
      </c>
      <c r="M195" s="84">
        <f t="shared" si="2"/>
        <v>26</v>
      </c>
    </row>
    <row r="196">
      <c r="A196" s="55">
        <v>46.0</v>
      </c>
      <c r="B196" s="55">
        <v>1811075.0</v>
      </c>
      <c r="C196" s="56" t="s">
        <v>42</v>
      </c>
      <c r="D196" s="56" t="s">
        <v>43</v>
      </c>
      <c r="E196" s="56" t="s">
        <v>38</v>
      </c>
      <c r="F196" s="67">
        <v>172.0</v>
      </c>
      <c r="G196" s="67">
        <v>92.0</v>
      </c>
      <c r="H196" s="67">
        <v>101.0</v>
      </c>
      <c r="I196" s="106"/>
      <c r="J196" s="106">
        <v>1.0</v>
      </c>
      <c r="K196" s="106"/>
      <c r="L196" s="84">
        <f t="shared" si="3"/>
        <v>13</v>
      </c>
      <c r="M196" s="84">
        <f t="shared" si="2"/>
        <v>26</v>
      </c>
    </row>
    <row r="197">
      <c r="A197" s="55">
        <v>46.0</v>
      </c>
      <c r="B197" s="55">
        <v>1811076.0</v>
      </c>
      <c r="C197" s="56" t="s">
        <v>42</v>
      </c>
      <c r="D197" s="56" t="s">
        <v>43</v>
      </c>
      <c r="E197" s="56" t="s">
        <v>38</v>
      </c>
      <c r="F197" s="67">
        <v>172.0</v>
      </c>
      <c r="G197" s="67">
        <v>92.0</v>
      </c>
      <c r="H197" s="67">
        <v>101.0</v>
      </c>
      <c r="I197" s="106"/>
      <c r="J197" s="106">
        <v>1.0</v>
      </c>
      <c r="K197" s="106"/>
      <c r="L197" s="84">
        <f t="shared" si="3"/>
        <v>13</v>
      </c>
      <c r="M197" s="84">
        <f t="shared" si="2"/>
        <v>26</v>
      </c>
    </row>
    <row r="198">
      <c r="A198" s="55">
        <v>46.0</v>
      </c>
      <c r="B198" s="55">
        <v>1811077.0</v>
      </c>
      <c r="C198" s="56" t="s">
        <v>42</v>
      </c>
      <c r="D198" s="56" t="s">
        <v>43</v>
      </c>
      <c r="E198" s="56" t="s">
        <v>38</v>
      </c>
      <c r="F198" s="67">
        <v>172.0</v>
      </c>
      <c r="G198" s="67">
        <v>92.0</v>
      </c>
      <c r="H198" s="67">
        <v>101.0</v>
      </c>
      <c r="I198" s="106"/>
      <c r="J198" s="106">
        <v>1.0</v>
      </c>
      <c r="K198" s="106"/>
      <c r="L198" s="84">
        <f t="shared" si="3"/>
        <v>13</v>
      </c>
      <c r="M198" s="84">
        <f t="shared" si="2"/>
        <v>26</v>
      </c>
    </row>
    <row r="199">
      <c r="A199" s="55">
        <v>46.0</v>
      </c>
      <c r="B199" s="55">
        <v>1811078.0</v>
      </c>
      <c r="C199" s="56" t="s">
        <v>42</v>
      </c>
      <c r="D199" s="56" t="s">
        <v>43</v>
      </c>
      <c r="E199" s="108" t="s">
        <v>38</v>
      </c>
      <c r="F199" s="67">
        <v>172.0</v>
      </c>
      <c r="G199" s="67">
        <v>92.0</v>
      </c>
      <c r="H199" s="67">
        <v>101.0</v>
      </c>
      <c r="I199" s="106"/>
      <c r="J199" s="106">
        <v>1.0</v>
      </c>
      <c r="K199" s="106"/>
      <c r="L199" s="84">
        <f t="shared" si="3"/>
        <v>13</v>
      </c>
      <c r="M199" s="84">
        <f t="shared" si="2"/>
        <v>26</v>
      </c>
    </row>
    <row r="200">
      <c r="A200" s="55">
        <v>46.0</v>
      </c>
      <c r="B200" s="55">
        <v>1811079.0</v>
      </c>
      <c r="C200" s="56" t="s">
        <v>42</v>
      </c>
      <c r="D200" s="56" t="s">
        <v>43</v>
      </c>
      <c r="E200" s="108" t="s">
        <v>38</v>
      </c>
      <c r="F200" s="67">
        <v>172.0</v>
      </c>
      <c r="G200" s="67">
        <v>92.0</v>
      </c>
      <c r="H200" s="67">
        <v>101.0</v>
      </c>
      <c r="I200" s="106"/>
      <c r="J200" s="106">
        <v>1.0</v>
      </c>
      <c r="K200" s="106"/>
      <c r="L200" s="84">
        <f t="shared" si="3"/>
        <v>13</v>
      </c>
      <c r="M200" s="84">
        <f t="shared" si="2"/>
        <v>26</v>
      </c>
    </row>
    <row r="201">
      <c r="A201" s="55">
        <v>46.0</v>
      </c>
      <c r="B201" s="55">
        <v>1811080.0</v>
      </c>
      <c r="C201" s="56" t="s">
        <v>42</v>
      </c>
      <c r="D201" s="56" t="s">
        <v>43</v>
      </c>
      <c r="E201" s="108" t="s">
        <v>38</v>
      </c>
      <c r="F201" s="67">
        <v>172.0</v>
      </c>
      <c r="G201" s="67">
        <v>92.0</v>
      </c>
      <c r="H201" s="67">
        <v>101.0</v>
      </c>
      <c r="I201" s="106"/>
      <c r="J201" s="106">
        <v>1.0</v>
      </c>
      <c r="K201" s="106"/>
      <c r="L201" s="84">
        <f t="shared" si="3"/>
        <v>13</v>
      </c>
      <c r="M201" s="84">
        <f t="shared" si="2"/>
        <v>26</v>
      </c>
    </row>
    <row r="202">
      <c r="A202" s="84">
        <v>47.0</v>
      </c>
      <c r="B202" s="84">
        <v>1811081.0</v>
      </c>
      <c r="C202" s="84" t="s">
        <v>44</v>
      </c>
      <c r="D202" s="84" t="s">
        <v>43</v>
      </c>
      <c r="E202" s="84" t="s">
        <v>36</v>
      </c>
      <c r="F202" s="84">
        <v>127.0</v>
      </c>
      <c r="G202" s="84">
        <v>203.0</v>
      </c>
      <c r="H202" s="84">
        <v>91.0</v>
      </c>
      <c r="I202" s="106"/>
      <c r="J202" s="106"/>
      <c r="K202" s="106">
        <v>1.0</v>
      </c>
      <c r="L202" s="84">
        <f t="shared" ref="L202:L240" si="4">ROUNDDOWN(K202*26/4)</f>
        <v>6</v>
      </c>
      <c r="M202" s="84">
        <f t="shared" si="2"/>
        <v>12</v>
      </c>
    </row>
    <row r="203">
      <c r="A203" s="84">
        <v>47.0</v>
      </c>
      <c r="B203" s="84">
        <v>1811082.0</v>
      </c>
      <c r="C203" s="84" t="s">
        <v>44</v>
      </c>
      <c r="D203" s="84" t="s">
        <v>43</v>
      </c>
      <c r="E203" s="84" t="s">
        <v>36</v>
      </c>
      <c r="F203" s="84">
        <v>127.0</v>
      </c>
      <c r="G203" s="84">
        <v>203.0</v>
      </c>
      <c r="H203" s="84">
        <v>91.0</v>
      </c>
      <c r="I203" s="106"/>
      <c r="J203" s="106"/>
      <c r="K203" s="106">
        <v>1.0</v>
      </c>
      <c r="L203" s="84">
        <f t="shared" si="4"/>
        <v>6</v>
      </c>
      <c r="M203" s="84">
        <f t="shared" si="2"/>
        <v>12</v>
      </c>
    </row>
    <row r="204">
      <c r="A204" s="84">
        <v>47.0</v>
      </c>
      <c r="B204" s="84">
        <v>1811083.0</v>
      </c>
      <c r="C204" s="84" t="s">
        <v>44</v>
      </c>
      <c r="D204" s="84" t="s">
        <v>43</v>
      </c>
      <c r="E204" s="84" t="s">
        <v>36</v>
      </c>
      <c r="F204" s="84">
        <v>127.0</v>
      </c>
      <c r="G204" s="84">
        <v>203.0</v>
      </c>
      <c r="H204" s="84">
        <v>91.0</v>
      </c>
      <c r="I204" s="106"/>
      <c r="J204" s="106"/>
      <c r="K204" s="106">
        <v>1.0</v>
      </c>
      <c r="L204" s="84">
        <f t="shared" si="4"/>
        <v>6</v>
      </c>
      <c r="M204" s="84">
        <f t="shared" si="2"/>
        <v>12</v>
      </c>
    </row>
    <row r="205">
      <c r="A205" s="84">
        <v>47.0</v>
      </c>
      <c r="B205" s="84">
        <v>1811084.0</v>
      </c>
      <c r="C205" s="84" t="s">
        <v>44</v>
      </c>
      <c r="D205" s="84" t="s">
        <v>43</v>
      </c>
      <c r="E205" s="84" t="s">
        <v>36</v>
      </c>
      <c r="F205" s="84">
        <v>127.0</v>
      </c>
      <c r="G205" s="84">
        <v>203.0</v>
      </c>
      <c r="H205" s="84">
        <v>91.0</v>
      </c>
      <c r="I205" s="106"/>
      <c r="J205" s="106"/>
      <c r="K205" s="106">
        <v>1.0</v>
      </c>
      <c r="L205" s="84">
        <f t="shared" si="4"/>
        <v>6</v>
      </c>
      <c r="M205" s="84">
        <f t="shared" si="2"/>
        <v>12</v>
      </c>
    </row>
    <row r="206">
      <c r="A206" s="84">
        <v>47.0</v>
      </c>
      <c r="B206" s="84">
        <v>1811085.0</v>
      </c>
      <c r="C206" s="84" t="s">
        <v>44</v>
      </c>
      <c r="D206" s="84" t="s">
        <v>43</v>
      </c>
      <c r="E206" s="84" t="s">
        <v>36</v>
      </c>
      <c r="F206" s="84">
        <v>127.0</v>
      </c>
      <c r="G206" s="84">
        <v>203.0</v>
      </c>
      <c r="H206" s="84">
        <v>91.0</v>
      </c>
      <c r="I206" s="106"/>
      <c r="J206" s="106"/>
      <c r="K206" s="106">
        <v>1.0</v>
      </c>
      <c r="L206" s="84">
        <f t="shared" si="4"/>
        <v>6</v>
      </c>
      <c r="M206" s="84">
        <f t="shared" si="2"/>
        <v>12</v>
      </c>
    </row>
    <row r="207">
      <c r="A207" s="84">
        <v>47.0</v>
      </c>
      <c r="B207" s="84">
        <v>1811086.0</v>
      </c>
      <c r="C207" s="84" t="s">
        <v>44</v>
      </c>
      <c r="D207" s="84" t="s">
        <v>43</v>
      </c>
      <c r="E207" s="84" t="s">
        <v>36</v>
      </c>
      <c r="F207" s="84">
        <v>127.0</v>
      </c>
      <c r="G207" s="84">
        <v>203.0</v>
      </c>
      <c r="H207" s="84">
        <v>91.0</v>
      </c>
      <c r="I207" s="106"/>
      <c r="J207" s="106"/>
      <c r="K207" s="106">
        <v>1.0</v>
      </c>
      <c r="L207" s="84">
        <f t="shared" si="4"/>
        <v>6</v>
      </c>
      <c r="M207" s="84">
        <f t="shared" si="2"/>
        <v>12</v>
      </c>
    </row>
    <row r="208">
      <c r="A208" s="84">
        <v>47.0</v>
      </c>
      <c r="B208" s="84">
        <v>1811087.0</v>
      </c>
      <c r="C208" s="84" t="s">
        <v>44</v>
      </c>
      <c r="D208" s="84" t="s">
        <v>43</v>
      </c>
      <c r="E208" s="84" t="s">
        <v>36</v>
      </c>
      <c r="F208" s="84">
        <v>127.0</v>
      </c>
      <c r="G208" s="84">
        <v>203.0</v>
      </c>
      <c r="H208" s="84">
        <v>91.0</v>
      </c>
      <c r="I208" s="106"/>
      <c r="J208" s="106"/>
      <c r="K208" s="106">
        <v>1.0</v>
      </c>
      <c r="L208" s="84">
        <f t="shared" si="4"/>
        <v>6</v>
      </c>
      <c r="M208" s="84">
        <f t="shared" si="2"/>
        <v>12</v>
      </c>
    </row>
    <row r="209">
      <c r="A209" s="84">
        <v>47.0</v>
      </c>
      <c r="B209" s="84">
        <v>1811088.0</v>
      </c>
      <c r="C209" s="84" t="s">
        <v>44</v>
      </c>
      <c r="D209" s="84" t="s">
        <v>43</v>
      </c>
      <c r="E209" s="84" t="s">
        <v>36</v>
      </c>
      <c r="F209" s="84">
        <v>127.0</v>
      </c>
      <c r="G209" s="84">
        <v>203.0</v>
      </c>
      <c r="H209" s="84">
        <v>91.0</v>
      </c>
      <c r="I209" s="106"/>
      <c r="J209" s="106"/>
      <c r="K209" s="106">
        <v>1.0</v>
      </c>
      <c r="L209" s="84">
        <f t="shared" si="4"/>
        <v>6</v>
      </c>
      <c r="M209" s="84">
        <f t="shared" si="2"/>
        <v>12</v>
      </c>
    </row>
    <row r="210">
      <c r="A210" s="84">
        <v>48.0</v>
      </c>
      <c r="B210" s="84">
        <v>1811081.0</v>
      </c>
      <c r="C210" s="84" t="s">
        <v>44</v>
      </c>
      <c r="D210" s="84" t="s">
        <v>43</v>
      </c>
      <c r="E210" s="84" t="s">
        <v>37</v>
      </c>
      <c r="F210" s="84">
        <v>127.0</v>
      </c>
      <c r="G210" s="84">
        <v>203.0</v>
      </c>
      <c r="H210" s="84">
        <v>91.0</v>
      </c>
      <c r="I210" s="106"/>
      <c r="J210" s="106"/>
      <c r="K210" s="106">
        <v>1.0</v>
      </c>
      <c r="L210" s="84">
        <f t="shared" si="4"/>
        <v>6</v>
      </c>
      <c r="M210" s="84">
        <f t="shared" si="2"/>
        <v>12</v>
      </c>
    </row>
    <row r="211">
      <c r="A211" s="84">
        <v>48.0</v>
      </c>
      <c r="B211" s="84">
        <v>1811082.0</v>
      </c>
      <c r="C211" s="84" t="s">
        <v>44</v>
      </c>
      <c r="D211" s="84" t="s">
        <v>43</v>
      </c>
      <c r="E211" s="84" t="s">
        <v>37</v>
      </c>
      <c r="F211" s="84">
        <v>127.0</v>
      </c>
      <c r="G211" s="84">
        <v>203.0</v>
      </c>
      <c r="H211" s="84">
        <v>91.0</v>
      </c>
      <c r="I211" s="106"/>
      <c r="J211" s="106"/>
      <c r="K211" s="106">
        <v>1.0</v>
      </c>
      <c r="L211" s="84">
        <f t="shared" si="4"/>
        <v>6</v>
      </c>
      <c r="M211" s="84">
        <f t="shared" si="2"/>
        <v>12</v>
      </c>
    </row>
    <row r="212">
      <c r="A212" s="84">
        <v>48.0</v>
      </c>
      <c r="B212" s="84">
        <v>1811083.0</v>
      </c>
      <c r="C212" s="84" t="s">
        <v>44</v>
      </c>
      <c r="D212" s="84" t="s">
        <v>43</v>
      </c>
      <c r="E212" s="84" t="s">
        <v>37</v>
      </c>
      <c r="F212" s="84">
        <v>127.0</v>
      </c>
      <c r="G212" s="84">
        <v>203.0</v>
      </c>
      <c r="H212" s="84">
        <v>91.0</v>
      </c>
      <c r="I212" s="106"/>
      <c r="J212" s="106"/>
      <c r="K212" s="106">
        <v>1.0</v>
      </c>
      <c r="L212" s="84">
        <f t="shared" si="4"/>
        <v>6</v>
      </c>
      <c r="M212" s="84">
        <f t="shared" si="2"/>
        <v>12</v>
      </c>
    </row>
    <row r="213">
      <c r="A213" s="84">
        <v>48.0</v>
      </c>
      <c r="B213" s="84">
        <v>1811084.0</v>
      </c>
      <c r="C213" s="84" t="s">
        <v>44</v>
      </c>
      <c r="D213" s="84" t="s">
        <v>43</v>
      </c>
      <c r="E213" s="84" t="s">
        <v>37</v>
      </c>
      <c r="F213" s="84">
        <v>127.0</v>
      </c>
      <c r="G213" s="84">
        <v>203.0</v>
      </c>
      <c r="H213" s="84">
        <v>91.0</v>
      </c>
      <c r="I213" s="106"/>
      <c r="J213" s="106"/>
      <c r="K213" s="106">
        <v>1.0</v>
      </c>
      <c r="L213" s="84">
        <f t="shared" si="4"/>
        <v>6</v>
      </c>
      <c r="M213" s="84">
        <f t="shared" si="2"/>
        <v>12</v>
      </c>
    </row>
    <row r="214">
      <c r="A214" s="84">
        <v>48.0</v>
      </c>
      <c r="B214" s="84">
        <v>1811085.0</v>
      </c>
      <c r="C214" s="84" t="s">
        <v>44</v>
      </c>
      <c r="D214" s="84" t="s">
        <v>43</v>
      </c>
      <c r="E214" s="84" t="s">
        <v>37</v>
      </c>
      <c r="F214" s="84">
        <v>127.0</v>
      </c>
      <c r="G214" s="84">
        <v>203.0</v>
      </c>
      <c r="H214" s="84">
        <v>91.0</v>
      </c>
      <c r="I214" s="106"/>
      <c r="J214" s="106"/>
      <c r="K214" s="106">
        <v>1.0</v>
      </c>
      <c r="L214" s="84">
        <f t="shared" si="4"/>
        <v>6</v>
      </c>
      <c r="M214" s="84">
        <f t="shared" si="2"/>
        <v>12</v>
      </c>
    </row>
    <row r="215">
      <c r="A215" s="84">
        <v>48.0</v>
      </c>
      <c r="B215" s="84">
        <v>1811089.0</v>
      </c>
      <c r="C215" s="84" t="s">
        <v>44</v>
      </c>
      <c r="D215" s="84" t="s">
        <v>43</v>
      </c>
      <c r="E215" s="84" t="s">
        <v>37</v>
      </c>
      <c r="F215" s="84">
        <v>127.0</v>
      </c>
      <c r="G215" s="84">
        <v>203.0</v>
      </c>
      <c r="H215" s="84">
        <v>91.0</v>
      </c>
      <c r="I215" s="106"/>
      <c r="J215" s="106"/>
      <c r="K215" s="106">
        <v>1.0</v>
      </c>
      <c r="L215" s="84">
        <f t="shared" si="4"/>
        <v>6</v>
      </c>
      <c r="M215" s="84">
        <f t="shared" si="2"/>
        <v>12</v>
      </c>
    </row>
    <row r="216">
      <c r="A216" s="84">
        <v>48.0</v>
      </c>
      <c r="B216" s="84">
        <v>1811090.0</v>
      </c>
      <c r="C216" s="84" t="s">
        <v>44</v>
      </c>
      <c r="D216" s="84" t="s">
        <v>43</v>
      </c>
      <c r="E216" s="84" t="s">
        <v>37</v>
      </c>
      <c r="F216" s="84">
        <v>127.0</v>
      </c>
      <c r="G216" s="84">
        <v>203.0</v>
      </c>
      <c r="H216" s="84">
        <v>91.0</v>
      </c>
      <c r="I216" s="106"/>
      <c r="J216" s="106"/>
      <c r="K216" s="106">
        <v>1.0</v>
      </c>
      <c r="L216" s="84">
        <f t="shared" si="4"/>
        <v>6</v>
      </c>
      <c r="M216" s="84">
        <f t="shared" si="2"/>
        <v>12</v>
      </c>
    </row>
    <row r="217">
      <c r="A217" s="84">
        <v>48.0</v>
      </c>
      <c r="B217" s="84">
        <v>1811091.0</v>
      </c>
      <c r="C217" s="84" t="s">
        <v>44</v>
      </c>
      <c r="D217" s="84" t="s">
        <v>43</v>
      </c>
      <c r="E217" s="84" t="s">
        <v>37</v>
      </c>
      <c r="F217" s="84">
        <v>127.0</v>
      </c>
      <c r="G217" s="84">
        <v>203.0</v>
      </c>
      <c r="H217" s="84">
        <v>91.0</v>
      </c>
      <c r="I217" s="106"/>
      <c r="J217" s="106"/>
      <c r="K217" s="106">
        <v>1.0</v>
      </c>
      <c r="L217" s="84">
        <f t="shared" si="4"/>
        <v>6</v>
      </c>
      <c r="M217" s="84">
        <f t="shared" si="2"/>
        <v>12</v>
      </c>
    </row>
    <row r="218">
      <c r="A218" s="84">
        <v>49.0</v>
      </c>
      <c r="B218" s="84">
        <v>1811081.0</v>
      </c>
      <c r="C218" s="84" t="s">
        <v>44</v>
      </c>
      <c r="D218" s="84" t="s">
        <v>43</v>
      </c>
      <c r="E218" s="84" t="s">
        <v>38</v>
      </c>
      <c r="F218" s="84">
        <v>127.0</v>
      </c>
      <c r="G218" s="84">
        <v>203.0</v>
      </c>
      <c r="H218" s="84">
        <v>91.0</v>
      </c>
      <c r="I218" s="106"/>
      <c r="J218" s="106"/>
      <c r="K218" s="106">
        <v>1.0</v>
      </c>
      <c r="L218" s="84">
        <f t="shared" si="4"/>
        <v>6</v>
      </c>
      <c r="M218" s="84">
        <f t="shared" si="2"/>
        <v>12</v>
      </c>
    </row>
    <row r="219">
      <c r="A219" s="84">
        <v>49.0</v>
      </c>
      <c r="B219" s="84">
        <v>1811082.0</v>
      </c>
      <c r="C219" s="84" t="s">
        <v>44</v>
      </c>
      <c r="D219" s="84" t="s">
        <v>43</v>
      </c>
      <c r="E219" s="84" t="s">
        <v>38</v>
      </c>
      <c r="F219" s="84">
        <v>127.0</v>
      </c>
      <c r="G219" s="84">
        <v>203.0</v>
      </c>
      <c r="H219" s="84">
        <v>91.0</v>
      </c>
      <c r="I219" s="106"/>
      <c r="J219" s="106"/>
      <c r="K219" s="106">
        <v>1.0</v>
      </c>
      <c r="L219" s="84">
        <f t="shared" si="4"/>
        <v>6</v>
      </c>
      <c r="M219" s="84">
        <f t="shared" si="2"/>
        <v>12</v>
      </c>
    </row>
    <row r="220">
      <c r="A220" s="84">
        <v>49.0</v>
      </c>
      <c r="B220" s="84">
        <v>1811083.0</v>
      </c>
      <c r="C220" s="84" t="s">
        <v>44</v>
      </c>
      <c r="D220" s="84" t="s">
        <v>43</v>
      </c>
      <c r="E220" s="84" t="s">
        <v>38</v>
      </c>
      <c r="F220" s="84">
        <v>127.0</v>
      </c>
      <c r="G220" s="84">
        <v>203.0</v>
      </c>
      <c r="H220" s="84">
        <v>91.0</v>
      </c>
      <c r="I220" s="106"/>
      <c r="J220" s="106"/>
      <c r="K220" s="106">
        <v>1.0</v>
      </c>
      <c r="L220" s="84">
        <f t="shared" si="4"/>
        <v>6</v>
      </c>
      <c r="M220" s="84">
        <f t="shared" si="2"/>
        <v>12</v>
      </c>
    </row>
    <row r="221">
      <c r="A221" s="84">
        <v>49.0</v>
      </c>
      <c r="B221" s="84">
        <v>1811084.0</v>
      </c>
      <c r="C221" s="84" t="s">
        <v>44</v>
      </c>
      <c r="D221" s="84" t="s">
        <v>43</v>
      </c>
      <c r="E221" s="84" t="s">
        <v>38</v>
      </c>
      <c r="F221" s="84">
        <v>127.0</v>
      </c>
      <c r="G221" s="84">
        <v>203.0</v>
      </c>
      <c r="H221" s="84">
        <v>91.0</v>
      </c>
      <c r="I221" s="106"/>
      <c r="J221" s="106"/>
      <c r="K221" s="106">
        <v>1.0</v>
      </c>
      <c r="L221" s="84">
        <f t="shared" si="4"/>
        <v>6</v>
      </c>
      <c r="M221" s="84">
        <f t="shared" si="2"/>
        <v>12</v>
      </c>
    </row>
    <row r="222">
      <c r="A222" s="84">
        <v>49.0</v>
      </c>
      <c r="B222" s="84">
        <v>1811085.0</v>
      </c>
      <c r="C222" s="84" t="s">
        <v>44</v>
      </c>
      <c r="D222" s="84" t="s">
        <v>43</v>
      </c>
      <c r="E222" s="84" t="s">
        <v>38</v>
      </c>
      <c r="F222" s="84">
        <v>127.0</v>
      </c>
      <c r="G222" s="84">
        <v>203.0</v>
      </c>
      <c r="H222" s="84">
        <v>91.0</v>
      </c>
      <c r="I222" s="106"/>
      <c r="J222" s="106"/>
      <c r="K222" s="106">
        <v>1.0</v>
      </c>
      <c r="L222" s="84">
        <f t="shared" si="4"/>
        <v>6</v>
      </c>
      <c r="M222" s="84">
        <f t="shared" si="2"/>
        <v>12</v>
      </c>
    </row>
    <row r="223">
      <c r="A223" s="84">
        <v>49.0</v>
      </c>
      <c r="B223" s="84">
        <v>1811093.0</v>
      </c>
      <c r="C223" s="84" t="s">
        <v>44</v>
      </c>
      <c r="D223" s="84" t="s">
        <v>43</v>
      </c>
      <c r="E223" s="84" t="s">
        <v>38</v>
      </c>
      <c r="F223" s="84">
        <v>127.0</v>
      </c>
      <c r="G223" s="84">
        <v>203.0</v>
      </c>
      <c r="H223" s="84">
        <v>91.0</v>
      </c>
      <c r="I223" s="106"/>
      <c r="J223" s="106"/>
      <c r="K223" s="106">
        <v>1.0</v>
      </c>
      <c r="L223" s="84">
        <f t="shared" si="4"/>
        <v>6</v>
      </c>
      <c r="M223" s="84">
        <f t="shared" si="2"/>
        <v>12</v>
      </c>
    </row>
    <row r="224">
      <c r="A224" s="84">
        <v>49.0</v>
      </c>
      <c r="B224" s="84">
        <v>1811094.0</v>
      </c>
      <c r="C224" s="84" t="s">
        <v>44</v>
      </c>
      <c r="D224" s="84" t="s">
        <v>43</v>
      </c>
      <c r="E224" s="84" t="s">
        <v>38</v>
      </c>
      <c r="F224" s="84">
        <v>127.0</v>
      </c>
      <c r="G224" s="84">
        <v>203.0</v>
      </c>
      <c r="H224" s="84">
        <v>91.0</v>
      </c>
      <c r="I224" s="106"/>
      <c r="J224" s="106"/>
      <c r="K224" s="106">
        <v>1.0</v>
      </c>
      <c r="L224" s="84">
        <f t="shared" si="4"/>
        <v>6</v>
      </c>
      <c r="M224" s="84">
        <f t="shared" si="2"/>
        <v>12</v>
      </c>
    </row>
    <row r="225">
      <c r="A225" s="84">
        <v>56.0</v>
      </c>
      <c r="B225" s="84">
        <v>1811105.0</v>
      </c>
      <c r="C225" s="84" t="s">
        <v>48</v>
      </c>
      <c r="D225" s="84" t="s">
        <v>47</v>
      </c>
      <c r="E225" s="84" t="s">
        <v>36</v>
      </c>
      <c r="F225" s="84">
        <v>123.0</v>
      </c>
      <c r="G225" s="84">
        <v>199.0</v>
      </c>
      <c r="H225" s="84">
        <v>90.0</v>
      </c>
      <c r="I225" s="106"/>
      <c r="J225" s="106"/>
      <c r="K225" s="106">
        <v>1.0</v>
      </c>
      <c r="L225" s="84">
        <f t="shared" si="4"/>
        <v>6</v>
      </c>
      <c r="M225" s="84">
        <f t="shared" si="2"/>
        <v>12</v>
      </c>
    </row>
    <row r="226">
      <c r="A226" s="84">
        <v>56.0</v>
      </c>
      <c r="B226" s="84">
        <v>1811106.0</v>
      </c>
      <c r="C226" s="84" t="s">
        <v>48</v>
      </c>
      <c r="D226" s="84" t="s">
        <v>47</v>
      </c>
      <c r="E226" s="84" t="s">
        <v>36</v>
      </c>
      <c r="F226" s="84">
        <v>123.0</v>
      </c>
      <c r="G226" s="84">
        <v>199.0</v>
      </c>
      <c r="H226" s="84">
        <v>90.0</v>
      </c>
      <c r="I226" s="106"/>
      <c r="J226" s="106"/>
      <c r="K226" s="106">
        <v>1.0</v>
      </c>
      <c r="L226" s="84">
        <f t="shared" si="4"/>
        <v>6</v>
      </c>
      <c r="M226" s="84">
        <f t="shared" si="2"/>
        <v>12</v>
      </c>
    </row>
    <row r="227">
      <c r="A227" s="84">
        <v>56.0</v>
      </c>
      <c r="B227" s="84">
        <v>1811107.0</v>
      </c>
      <c r="C227" s="84" t="s">
        <v>48</v>
      </c>
      <c r="D227" s="84" t="s">
        <v>47</v>
      </c>
      <c r="E227" s="84" t="s">
        <v>36</v>
      </c>
      <c r="F227" s="84">
        <v>123.0</v>
      </c>
      <c r="G227" s="84">
        <v>199.0</v>
      </c>
      <c r="H227" s="84">
        <v>90.0</v>
      </c>
      <c r="I227" s="106"/>
      <c r="J227" s="106"/>
      <c r="K227" s="106">
        <v>1.0</v>
      </c>
      <c r="L227" s="84">
        <f t="shared" si="4"/>
        <v>6</v>
      </c>
      <c r="M227" s="84">
        <f t="shared" si="2"/>
        <v>12</v>
      </c>
    </row>
    <row r="228">
      <c r="A228" s="84">
        <v>56.0</v>
      </c>
      <c r="B228" s="84">
        <v>1811108.0</v>
      </c>
      <c r="C228" s="84" t="s">
        <v>48</v>
      </c>
      <c r="D228" s="84" t="s">
        <v>47</v>
      </c>
      <c r="E228" s="84" t="s">
        <v>36</v>
      </c>
      <c r="F228" s="84">
        <v>123.0</v>
      </c>
      <c r="G228" s="84">
        <v>199.0</v>
      </c>
      <c r="H228" s="84">
        <v>90.0</v>
      </c>
      <c r="I228" s="106"/>
      <c r="J228" s="106"/>
      <c r="K228" s="106">
        <v>1.0</v>
      </c>
      <c r="L228" s="84">
        <f t="shared" si="4"/>
        <v>6</v>
      </c>
      <c r="M228" s="84">
        <f t="shared" si="2"/>
        <v>12</v>
      </c>
    </row>
    <row r="229">
      <c r="A229" s="84">
        <v>56.0</v>
      </c>
      <c r="B229" s="84">
        <v>1811109.0</v>
      </c>
      <c r="C229" s="84" t="s">
        <v>48</v>
      </c>
      <c r="D229" s="84" t="s">
        <v>47</v>
      </c>
      <c r="E229" s="84" t="s">
        <v>36</v>
      </c>
      <c r="F229" s="84">
        <v>123.0</v>
      </c>
      <c r="G229" s="84">
        <v>199.0</v>
      </c>
      <c r="H229" s="84">
        <v>90.0</v>
      </c>
      <c r="I229" s="106"/>
      <c r="J229" s="106"/>
      <c r="K229" s="106">
        <v>1.0</v>
      </c>
      <c r="L229" s="84">
        <f t="shared" si="4"/>
        <v>6</v>
      </c>
      <c r="M229" s="84">
        <f t="shared" si="2"/>
        <v>12</v>
      </c>
    </row>
    <row r="230">
      <c r="A230" s="84">
        <v>56.0</v>
      </c>
      <c r="B230" s="84">
        <v>1811110.0</v>
      </c>
      <c r="C230" s="84" t="s">
        <v>48</v>
      </c>
      <c r="D230" s="84" t="s">
        <v>47</v>
      </c>
      <c r="E230" s="84" t="s">
        <v>36</v>
      </c>
      <c r="F230" s="84">
        <v>123.0</v>
      </c>
      <c r="G230" s="84">
        <v>199.0</v>
      </c>
      <c r="H230" s="84">
        <v>90.0</v>
      </c>
      <c r="I230" s="106"/>
      <c r="J230" s="106"/>
      <c r="K230" s="106">
        <v>1.0</v>
      </c>
      <c r="L230" s="84">
        <f t="shared" si="4"/>
        <v>6</v>
      </c>
      <c r="M230" s="84">
        <f t="shared" si="2"/>
        <v>12</v>
      </c>
    </row>
    <row r="231">
      <c r="A231" s="84">
        <v>57.0</v>
      </c>
      <c r="B231" s="84">
        <v>1811105.0</v>
      </c>
      <c r="C231" s="84" t="s">
        <v>48</v>
      </c>
      <c r="D231" s="84" t="s">
        <v>47</v>
      </c>
      <c r="E231" s="84" t="s">
        <v>37</v>
      </c>
      <c r="F231" s="84">
        <v>123.0</v>
      </c>
      <c r="G231" s="84">
        <v>199.0</v>
      </c>
      <c r="H231" s="84">
        <v>90.0</v>
      </c>
      <c r="I231" s="106"/>
      <c r="J231" s="106"/>
      <c r="K231" s="106">
        <v>1.0</v>
      </c>
      <c r="L231" s="84">
        <f t="shared" si="4"/>
        <v>6</v>
      </c>
      <c r="M231" s="84">
        <f t="shared" si="2"/>
        <v>12</v>
      </c>
    </row>
    <row r="232">
      <c r="A232" s="84">
        <v>57.0</v>
      </c>
      <c r="B232" s="84">
        <v>1811106.0</v>
      </c>
      <c r="C232" s="84" t="s">
        <v>48</v>
      </c>
      <c r="D232" s="84" t="s">
        <v>47</v>
      </c>
      <c r="E232" s="84" t="s">
        <v>37</v>
      </c>
      <c r="F232" s="84">
        <v>123.0</v>
      </c>
      <c r="G232" s="84">
        <v>199.0</v>
      </c>
      <c r="H232" s="84">
        <v>90.0</v>
      </c>
      <c r="I232" s="106"/>
      <c r="J232" s="106"/>
      <c r="K232" s="106">
        <v>1.0</v>
      </c>
      <c r="L232" s="84">
        <f t="shared" si="4"/>
        <v>6</v>
      </c>
      <c r="M232" s="84">
        <f t="shared" si="2"/>
        <v>12</v>
      </c>
    </row>
    <row r="233">
      <c r="A233" s="84">
        <v>57.0</v>
      </c>
      <c r="B233" s="84">
        <v>1811107.0</v>
      </c>
      <c r="C233" s="84" t="s">
        <v>48</v>
      </c>
      <c r="D233" s="84" t="s">
        <v>47</v>
      </c>
      <c r="E233" s="84" t="s">
        <v>37</v>
      </c>
      <c r="F233" s="84">
        <v>123.0</v>
      </c>
      <c r="G233" s="84">
        <v>199.0</v>
      </c>
      <c r="H233" s="84">
        <v>90.0</v>
      </c>
      <c r="I233" s="106"/>
      <c r="J233" s="106"/>
      <c r="K233" s="106">
        <v>1.0</v>
      </c>
      <c r="L233" s="84">
        <f t="shared" si="4"/>
        <v>6</v>
      </c>
      <c r="M233" s="84">
        <f t="shared" si="2"/>
        <v>12</v>
      </c>
    </row>
    <row r="234">
      <c r="A234" s="84">
        <v>57.0</v>
      </c>
      <c r="B234" s="84">
        <v>1811108.0</v>
      </c>
      <c r="C234" s="84" t="s">
        <v>48</v>
      </c>
      <c r="D234" s="84" t="s">
        <v>47</v>
      </c>
      <c r="E234" s="84" t="s">
        <v>37</v>
      </c>
      <c r="F234" s="84">
        <v>123.0</v>
      </c>
      <c r="G234" s="84">
        <v>199.0</v>
      </c>
      <c r="H234" s="84">
        <v>90.0</v>
      </c>
      <c r="I234" s="106"/>
      <c r="J234" s="106"/>
      <c r="K234" s="106">
        <v>1.0</v>
      </c>
      <c r="L234" s="84">
        <f t="shared" si="4"/>
        <v>6</v>
      </c>
      <c r="M234" s="84">
        <f t="shared" si="2"/>
        <v>12</v>
      </c>
    </row>
    <row r="235">
      <c r="A235" s="84">
        <v>57.0</v>
      </c>
      <c r="B235" s="84">
        <v>1811109.0</v>
      </c>
      <c r="C235" s="84" t="s">
        <v>48</v>
      </c>
      <c r="D235" s="84" t="s">
        <v>47</v>
      </c>
      <c r="E235" s="84" t="s">
        <v>37</v>
      </c>
      <c r="F235" s="84">
        <v>123.0</v>
      </c>
      <c r="G235" s="84">
        <v>199.0</v>
      </c>
      <c r="H235" s="84">
        <v>90.0</v>
      </c>
      <c r="I235" s="106"/>
      <c r="J235" s="106"/>
      <c r="K235" s="106">
        <v>1.0</v>
      </c>
      <c r="L235" s="84">
        <f t="shared" si="4"/>
        <v>6</v>
      </c>
      <c r="M235" s="84">
        <f t="shared" si="2"/>
        <v>12</v>
      </c>
    </row>
    <row r="236">
      <c r="A236" s="84">
        <v>58.0</v>
      </c>
      <c r="B236" s="84">
        <v>1811105.0</v>
      </c>
      <c r="C236" s="84" t="s">
        <v>48</v>
      </c>
      <c r="D236" s="84" t="s">
        <v>47</v>
      </c>
      <c r="E236" s="84" t="s">
        <v>38</v>
      </c>
      <c r="F236" s="84">
        <v>123.0</v>
      </c>
      <c r="G236" s="84">
        <v>199.0</v>
      </c>
      <c r="H236" s="84">
        <v>90.0</v>
      </c>
      <c r="I236" s="106"/>
      <c r="J236" s="106"/>
      <c r="K236" s="106">
        <v>1.0</v>
      </c>
      <c r="L236" s="84">
        <f t="shared" si="4"/>
        <v>6</v>
      </c>
      <c r="M236" s="84">
        <f t="shared" si="2"/>
        <v>12</v>
      </c>
    </row>
    <row r="237">
      <c r="A237" s="84">
        <v>58.0</v>
      </c>
      <c r="B237" s="84">
        <v>1811106.0</v>
      </c>
      <c r="C237" s="84" t="s">
        <v>48</v>
      </c>
      <c r="D237" s="84" t="s">
        <v>47</v>
      </c>
      <c r="E237" s="84" t="s">
        <v>38</v>
      </c>
      <c r="F237" s="84">
        <v>123.0</v>
      </c>
      <c r="G237" s="84">
        <v>199.0</v>
      </c>
      <c r="H237" s="84">
        <v>90.0</v>
      </c>
      <c r="I237" s="106"/>
      <c r="J237" s="106"/>
      <c r="K237" s="106">
        <v>1.0</v>
      </c>
      <c r="L237" s="84">
        <f t="shared" si="4"/>
        <v>6</v>
      </c>
      <c r="M237" s="84">
        <f t="shared" si="2"/>
        <v>12</v>
      </c>
    </row>
    <row r="238">
      <c r="A238" s="84">
        <v>58.0</v>
      </c>
      <c r="B238" s="84">
        <v>1811107.0</v>
      </c>
      <c r="C238" s="84" t="s">
        <v>48</v>
      </c>
      <c r="D238" s="84" t="s">
        <v>47</v>
      </c>
      <c r="E238" s="84" t="s">
        <v>38</v>
      </c>
      <c r="F238" s="84">
        <v>123.0</v>
      </c>
      <c r="G238" s="84">
        <v>199.0</v>
      </c>
      <c r="H238" s="84">
        <v>90.0</v>
      </c>
      <c r="I238" s="106"/>
      <c r="J238" s="106"/>
      <c r="K238" s="106">
        <v>1.0</v>
      </c>
      <c r="L238" s="84">
        <f t="shared" si="4"/>
        <v>6</v>
      </c>
      <c r="M238" s="84">
        <f t="shared" si="2"/>
        <v>12</v>
      </c>
    </row>
    <row r="239">
      <c r="A239" s="84">
        <v>58.0</v>
      </c>
      <c r="B239" s="84">
        <v>1811108.0</v>
      </c>
      <c r="C239" s="84" t="s">
        <v>48</v>
      </c>
      <c r="D239" s="84" t="s">
        <v>47</v>
      </c>
      <c r="E239" s="84" t="s">
        <v>38</v>
      </c>
      <c r="F239" s="84">
        <v>123.0</v>
      </c>
      <c r="G239" s="84">
        <v>199.0</v>
      </c>
      <c r="H239" s="84">
        <v>90.0</v>
      </c>
      <c r="I239" s="106"/>
      <c r="J239" s="106"/>
      <c r="K239" s="106">
        <v>1.0</v>
      </c>
      <c r="L239" s="84">
        <f t="shared" si="4"/>
        <v>6</v>
      </c>
      <c r="M239" s="84">
        <f t="shared" si="2"/>
        <v>12</v>
      </c>
    </row>
    <row r="240">
      <c r="A240" s="84">
        <v>58.0</v>
      </c>
      <c r="B240" s="84">
        <v>1811109.0</v>
      </c>
      <c r="C240" s="84" t="s">
        <v>48</v>
      </c>
      <c r="D240" s="84" t="s">
        <v>47</v>
      </c>
      <c r="E240" s="84" t="s">
        <v>38</v>
      </c>
      <c r="F240" s="84">
        <v>123.0</v>
      </c>
      <c r="G240" s="84">
        <v>199.0</v>
      </c>
      <c r="H240" s="84">
        <v>90.0</v>
      </c>
      <c r="I240" s="106"/>
      <c r="J240" s="106"/>
      <c r="K240" s="106">
        <v>1.0</v>
      </c>
      <c r="L240" s="84">
        <f t="shared" si="4"/>
        <v>6</v>
      </c>
      <c r="M240" s="84">
        <f t="shared" si="2"/>
        <v>12</v>
      </c>
    </row>
  </sheetData>
  <autoFilter ref="$A$2:$U$240">
    <sortState ref="A2:U240">
      <sortCondition ref="A2:A24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6" width="4.29"/>
    <col customWidth="1" min="17" max="17" width="14.43"/>
  </cols>
  <sheetData>
    <row r="1">
      <c r="A1" s="1"/>
      <c r="B1" s="2"/>
      <c r="C1" s="2"/>
      <c r="D1" s="2"/>
      <c r="E1" s="2"/>
      <c r="F1" s="9"/>
      <c r="G1" s="9"/>
      <c r="H1" s="9"/>
      <c r="I1" s="109">
        <v>2.0</v>
      </c>
      <c r="K1" s="109">
        <v>2.0</v>
      </c>
      <c r="M1" s="109">
        <v>4.0</v>
      </c>
      <c r="O1" s="109">
        <v>4.0</v>
      </c>
      <c r="Q1" s="110" t="s">
        <v>79</v>
      </c>
      <c r="R1" s="110"/>
    </row>
    <row r="2">
      <c r="A2" s="104" t="s">
        <v>0</v>
      </c>
      <c r="B2" s="104" t="s">
        <v>1</v>
      </c>
      <c r="C2" s="104" t="s">
        <v>2</v>
      </c>
      <c r="D2" s="104" t="s">
        <v>3</v>
      </c>
      <c r="E2" s="104" t="s">
        <v>4</v>
      </c>
      <c r="F2" s="86" t="s">
        <v>31</v>
      </c>
      <c r="G2" s="86" t="s">
        <v>32</v>
      </c>
      <c r="H2" s="86" t="s">
        <v>33</v>
      </c>
      <c r="I2" s="85">
        <v>200.0</v>
      </c>
      <c r="J2" s="85">
        <v>120.0</v>
      </c>
      <c r="K2" s="111">
        <v>240.0</v>
      </c>
      <c r="L2" s="111">
        <v>100.0</v>
      </c>
      <c r="M2" s="111">
        <v>200.0</v>
      </c>
      <c r="N2" s="111">
        <v>240.0</v>
      </c>
      <c r="O2" s="111">
        <v>240.0</v>
      </c>
      <c r="P2" s="111">
        <v>200.0</v>
      </c>
      <c r="Q2" s="110" t="s">
        <v>81</v>
      </c>
      <c r="R2" s="110" t="s">
        <v>81</v>
      </c>
      <c r="S2" s="110" t="s">
        <v>82</v>
      </c>
      <c r="T2" s="110" t="s">
        <v>82</v>
      </c>
    </row>
    <row r="3">
      <c r="A3" s="55">
        <v>44.0</v>
      </c>
      <c r="B3" s="55">
        <v>1811073.0</v>
      </c>
      <c r="C3" s="56" t="s">
        <v>42</v>
      </c>
      <c r="D3" s="56" t="s">
        <v>43</v>
      </c>
      <c r="E3" s="56" t="s">
        <v>36</v>
      </c>
      <c r="F3" s="67">
        <v>172.0</v>
      </c>
      <c r="G3" s="67">
        <v>92.0</v>
      </c>
      <c r="H3" s="67">
        <v>101.0</v>
      </c>
      <c r="I3" s="84">
        <f t="shared" ref="I3:I26" si="2">ROUNDDOWN($I$2/F3)</f>
        <v>1</v>
      </c>
      <c r="J3" s="84">
        <f t="shared" ref="J3:J26" si="3">ROUNDDOWN($J$2/G3)</f>
        <v>1</v>
      </c>
      <c r="K3" s="112">
        <f t="shared" ref="K3:K26" si="4">ROUNDDOWN($K$2/F3)</f>
        <v>1</v>
      </c>
      <c r="L3" s="112">
        <f t="shared" ref="L3:L26" si="5">ROUNDDOWN($L$2/G3)</f>
        <v>1</v>
      </c>
      <c r="M3" s="112"/>
      <c r="N3" s="112"/>
      <c r="O3" s="112"/>
      <c r="P3" s="112"/>
      <c r="Q3" s="113">
        <f t="shared" ref="Q3:R3" si="1">I3*J3</f>
        <v>1</v>
      </c>
      <c r="R3" s="113">
        <f t="shared" si="1"/>
        <v>1</v>
      </c>
    </row>
    <row r="4">
      <c r="A4" s="55">
        <v>44.0</v>
      </c>
      <c r="B4" s="55">
        <v>1811074.0</v>
      </c>
      <c r="C4" s="56" t="s">
        <v>42</v>
      </c>
      <c r="D4" s="56" t="s">
        <v>43</v>
      </c>
      <c r="E4" s="56" t="s">
        <v>36</v>
      </c>
      <c r="F4" s="67">
        <v>172.0</v>
      </c>
      <c r="G4" s="67">
        <v>92.0</v>
      </c>
      <c r="H4" s="67">
        <v>101.0</v>
      </c>
      <c r="I4" s="84">
        <f t="shared" si="2"/>
        <v>1</v>
      </c>
      <c r="J4" s="84">
        <f t="shared" si="3"/>
        <v>1</v>
      </c>
      <c r="K4" s="112">
        <f t="shared" si="4"/>
        <v>1</v>
      </c>
      <c r="L4" s="112">
        <f t="shared" si="5"/>
        <v>1</v>
      </c>
      <c r="M4" s="112"/>
      <c r="N4" s="112"/>
      <c r="O4" s="112"/>
      <c r="P4" s="112"/>
      <c r="Q4" s="113">
        <f t="shared" ref="Q4:R4" si="6">I4*J4</f>
        <v>1</v>
      </c>
      <c r="R4" s="113">
        <f t="shared" si="6"/>
        <v>1</v>
      </c>
    </row>
    <row r="5">
      <c r="A5" s="55">
        <v>44.0</v>
      </c>
      <c r="B5" s="55">
        <v>1811075.0</v>
      </c>
      <c r="C5" s="56" t="s">
        <v>42</v>
      </c>
      <c r="D5" s="56" t="s">
        <v>43</v>
      </c>
      <c r="E5" s="56" t="s">
        <v>36</v>
      </c>
      <c r="F5" s="67">
        <v>172.0</v>
      </c>
      <c r="G5" s="67">
        <v>92.0</v>
      </c>
      <c r="H5" s="67">
        <v>101.0</v>
      </c>
      <c r="I5" s="84">
        <f t="shared" si="2"/>
        <v>1</v>
      </c>
      <c r="J5" s="84">
        <f t="shared" si="3"/>
        <v>1</v>
      </c>
      <c r="K5" s="112">
        <f t="shared" si="4"/>
        <v>1</v>
      </c>
      <c r="L5" s="112">
        <f t="shared" si="5"/>
        <v>1</v>
      </c>
      <c r="M5" s="112"/>
      <c r="N5" s="112"/>
      <c r="O5" s="112"/>
      <c r="P5" s="112"/>
      <c r="Q5" s="113">
        <f t="shared" ref="Q5:R5" si="7">I5*J5</f>
        <v>1</v>
      </c>
      <c r="R5" s="113">
        <f t="shared" si="7"/>
        <v>1</v>
      </c>
    </row>
    <row r="6">
      <c r="A6" s="55">
        <v>44.0</v>
      </c>
      <c r="B6" s="55">
        <v>1811076.0</v>
      </c>
      <c r="C6" s="56" t="s">
        <v>42</v>
      </c>
      <c r="D6" s="56" t="s">
        <v>43</v>
      </c>
      <c r="E6" s="56" t="s">
        <v>36</v>
      </c>
      <c r="F6" s="67">
        <v>172.0</v>
      </c>
      <c r="G6" s="67">
        <v>92.0</v>
      </c>
      <c r="H6" s="67">
        <v>101.0</v>
      </c>
      <c r="I6" s="84">
        <f t="shared" si="2"/>
        <v>1</v>
      </c>
      <c r="J6" s="84">
        <f t="shared" si="3"/>
        <v>1</v>
      </c>
      <c r="K6" s="112">
        <f t="shared" si="4"/>
        <v>1</v>
      </c>
      <c r="L6" s="112">
        <f t="shared" si="5"/>
        <v>1</v>
      </c>
      <c r="M6" s="112"/>
      <c r="N6" s="112"/>
      <c r="O6" s="112"/>
      <c r="P6" s="112"/>
      <c r="Q6" s="113">
        <f t="shared" ref="Q6:R6" si="8">I6*J6</f>
        <v>1</v>
      </c>
      <c r="R6" s="113">
        <f t="shared" si="8"/>
        <v>1</v>
      </c>
    </row>
    <row r="7">
      <c r="A7" s="55">
        <v>44.0</v>
      </c>
      <c r="B7" s="55">
        <v>1811077.0</v>
      </c>
      <c r="C7" s="56" t="s">
        <v>42</v>
      </c>
      <c r="D7" s="56" t="s">
        <v>43</v>
      </c>
      <c r="E7" s="56" t="s">
        <v>36</v>
      </c>
      <c r="F7" s="67">
        <v>172.0</v>
      </c>
      <c r="G7" s="67">
        <v>92.0</v>
      </c>
      <c r="H7" s="67">
        <v>101.0</v>
      </c>
      <c r="I7" s="84">
        <f t="shared" si="2"/>
        <v>1</v>
      </c>
      <c r="J7" s="84">
        <f t="shared" si="3"/>
        <v>1</v>
      </c>
      <c r="K7" s="112">
        <f t="shared" si="4"/>
        <v>1</v>
      </c>
      <c r="L7" s="112">
        <f t="shared" si="5"/>
        <v>1</v>
      </c>
      <c r="M7" s="112"/>
      <c r="N7" s="112"/>
      <c r="O7" s="112"/>
      <c r="P7" s="112"/>
      <c r="Q7" s="113">
        <f t="shared" ref="Q7:R7" si="9">I7*J7</f>
        <v>1</v>
      </c>
      <c r="R7" s="113">
        <f t="shared" si="9"/>
        <v>1</v>
      </c>
    </row>
    <row r="8">
      <c r="A8" s="55">
        <v>44.0</v>
      </c>
      <c r="B8" s="55">
        <v>1811078.0</v>
      </c>
      <c r="C8" s="56" t="s">
        <v>42</v>
      </c>
      <c r="D8" s="56" t="s">
        <v>43</v>
      </c>
      <c r="E8" s="56" t="s">
        <v>36</v>
      </c>
      <c r="F8" s="67">
        <v>172.0</v>
      </c>
      <c r="G8" s="67">
        <v>92.0</v>
      </c>
      <c r="H8" s="67">
        <v>101.0</v>
      </c>
      <c r="I8" s="84">
        <f t="shared" si="2"/>
        <v>1</v>
      </c>
      <c r="J8" s="84">
        <f t="shared" si="3"/>
        <v>1</v>
      </c>
      <c r="K8" s="112">
        <f t="shared" si="4"/>
        <v>1</v>
      </c>
      <c r="L8" s="112">
        <f t="shared" si="5"/>
        <v>1</v>
      </c>
      <c r="M8" s="112"/>
      <c r="N8" s="112"/>
      <c r="O8" s="112"/>
      <c r="P8" s="112"/>
      <c r="Q8" s="113">
        <f t="shared" ref="Q8:R8" si="10">I8*J8</f>
        <v>1</v>
      </c>
      <c r="R8" s="113">
        <f t="shared" si="10"/>
        <v>1</v>
      </c>
    </row>
    <row r="9">
      <c r="A9" s="55">
        <v>44.0</v>
      </c>
      <c r="B9" s="55">
        <v>1811079.0</v>
      </c>
      <c r="C9" s="56" t="s">
        <v>42</v>
      </c>
      <c r="D9" s="56" t="s">
        <v>43</v>
      </c>
      <c r="E9" s="56" t="s">
        <v>36</v>
      </c>
      <c r="F9" s="67">
        <v>172.0</v>
      </c>
      <c r="G9" s="67">
        <v>92.0</v>
      </c>
      <c r="H9" s="67">
        <v>101.0</v>
      </c>
      <c r="I9" s="84">
        <f t="shared" si="2"/>
        <v>1</v>
      </c>
      <c r="J9" s="84">
        <f t="shared" si="3"/>
        <v>1</v>
      </c>
      <c r="K9" s="112">
        <f t="shared" si="4"/>
        <v>1</v>
      </c>
      <c r="L9" s="112">
        <f t="shared" si="5"/>
        <v>1</v>
      </c>
      <c r="M9" s="112"/>
      <c r="N9" s="112"/>
      <c r="O9" s="112"/>
      <c r="P9" s="112"/>
      <c r="Q9" s="113">
        <f t="shared" ref="Q9:R9" si="11">I9*J9</f>
        <v>1</v>
      </c>
      <c r="R9" s="113">
        <f t="shared" si="11"/>
        <v>1</v>
      </c>
    </row>
    <row r="10">
      <c r="A10" s="55">
        <v>44.0</v>
      </c>
      <c r="B10" s="55">
        <v>1811080.0</v>
      </c>
      <c r="C10" s="56" t="s">
        <v>42</v>
      </c>
      <c r="D10" s="56" t="s">
        <v>43</v>
      </c>
      <c r="E10" s="56" t="s">
        <v>36</v>
      </c>
      <c r="F10" s="67">
        <v>172.0</v>
      </c>
      <c r="G10" s="67">
        <v>92.0</v>
      </c>
      <c r="H10" s="67">
        <v>101.0</v>
      </c>
      <c r="I10" s="84">
        <f t="shared" si="2"/>
        <v>1</v>
      </c>
      <c r="J10" s="84">
        <f t="shared" si="3"/>
        <v>1</v>
      </c>
      <c r="K10" s="112">
        <f t="shared" si="4"/>
        <v>1</v>
      </c>
      <c r="L10" s="112">
        <f t="shared" si="5"/>
        <v>1</v>
      </c>
      <c r="M10" s="112"/>
      <c r="N10" s="112"/>
      <c r="O10" s="112"/>
      <c r="P10" s="112"/>
      <c r="Q10" s="113">
        <f t="shared" ref="Q10:R10" si="12">I10*J10</f>
        <v>1</v>
      </c>
      <c r="R10" s="113">
        <f t="shared" si="12"/>
        <v>1</v>
      </c>
    </row>
    <row r="11">
      <c r="A11" s="55">
        <v>45.0</v>
      </c>
      <c r="B11" s="55">
        <v>1811073.0</v>
      </c>
      <c r="C11" s="56" t="s">
        <v>42</v>
      </c>
      <c r="D11" s="56" t="s">
        <v>43</v>
      </c>
      <c r="E11" s="56" t="s">
        <v>37</v>
      </c>
      <c r="F11" s="67">
        <v>172.0</v>
      </c>
      <c r="G11" s="67">
        <v>92.0</v>
      </c>
      <c r="H11" s="67">
        <v>101.0</v>
      </c>
      <c r="I11" s="84">
        <f t="shared" si="2"/>
        <v>1</v>
      </c>
      <c r="J11" s="84">
        <f t="shared" si="3"/>
        <v>1</v>
      </c>
      <c r="K11" s="112">
        <f t="shared" si="4"/>
        <v>1</v>
      </c>
      <c r="L11" s="112">
        <f t="shared" si="5"/>
        <v>1</v>
      </c>
      <c r="M11" s="112"/>
      <c r="N11" s="112"/>
      <c r="O11" s="112"/>
      <c r="P11" s="112"/>
      <c r="Q11" s="113">
        <f t="shared" ref="Q11:R11" si="13">I11*J11</f>
        <v>1</v>
      </c>
      <c r="R11" s="113">
        <f t="shared" si="13"/>
        <v>1</v>
      </c>
    </row>
    <row r="12">
      <c r="A12" s="55">
        <v>45.0</v>
      </c>
      <c r="B12" s="55">
        <v>1811074.0</v>
      </c>
      <c r="C12" s="56" t="s">
        <v>42</v>
      </c>
      <c r="D12" s="56" t="s">
        <v>43</v>
      </c>
      <c r="E12" s="56" t="s">
        <v>37</v>
      </c>
      <c r="F12" s="67">
        <v>172.0</v>
      </c>
      <c r="G12" s="67">
        <v>92.0</v>
      </c>
      <c r="H12" s="67">
        <v>101.0</v>
      </c>
      <c r="I12" s="84">
        <f t="shared" si="2"/>
        <v>1</v>
      </c>
      <c r="J12" s="84">
        <f t="shared" si="3"/>
        <v>1</v>
      </c>
      <c r="K12" s="112">
        <f t="shared" si="4"/>
        <v>1</v>
      </c>
      <c r="L12" s="112">
        <f t="shared" si="5"/>
        <v>1</v>
      </c>
      <c r="M12" s="112"/>
      <c r="N12" s="112"/>
      <c r="O12" s="112"/>
      <c r="P12" s="112"/>
      <c r="Q12" s="113">
        <f t="shared" ref="Q12:R12" si="14">I12*J12</f>
        <v>1</v>
      </c>
      <c r="R12" s="113">
        <f t="shared" si="14"/>
        <v>1</v>
      </c>
    </row>
    <row r="13">
      <c r="A13" s="55">
        <v>45.0</v>
      </c>
      <c r="B13" s="55">
        <v>1811075.0</v>
      </c>
      <c r="C13" s="56" t="s">
        <v>42</v>
      </c>
      <c r="D13" s="56" t="s">
        <v>43</v>
      </c>
      <c r="E13" s="56" t="s">
        <v>37</v>
      </c>
      <c r="F13" s="67">
        <v>172.0</v>
      </c>
      <c r="G13" s="67">
        <v>92.0</v>
      </c>
      <c r="H13" s="67">
        <v>101.0</v>
      </c>
      <c r="I13" s="84">
        <f t="shared" si="2"/>
        <v>1</v>
      </c>
      <c r="J13" s="84">
        <f t="shared" si="3"/>
        <v>1</v>
      </c>
      <c r="K13" s="112">
        <f t="shared" si="4"/>
        <v>1</v>
      </c>
      <c r="L13" s="112">
        <f t="shared" si="5"/>
        <v>1</v>
      </c>
      <c r="M13" s="112"/>
      <c r="N13" s="112"/>
      <c r="O13" s="112"/>
      <c r="P13" s="112"/>
      <c r="Q13" s="113">
        <f t="shared" ref="Q13:R13" si="15">I13*J13</f>
        <v>1</v>
      </c>
      <c r="R13" s="113">
        <f t="shared" si="15"/>
        <v>1</v>
      </c>
    </row>
    <row r="14">
      <c r="A14" s="55">
        <v>45.0</v>
      </c>
      <c r="B14" s="55">
        <v>1811076.0</v>
      </c>
      <c r="C14" s="56" t="s">
        <v>42</v>
      </c>
      <c r="D14" s="56" t="s">
        <v>43</v>
      </c>
      <c r="E14" s="56" t="s">
        <v>37</v>
      </c>
      <c r="F14" s="67">
        <v>172.0</v>
      </c>
      <c r="G14" s="67">
        <v>92.0</v>
      </c>
      <c r="H14" s="67">
        <v>101.0</v>
      </c>
      <c r="I14" s="84">
        <f t="shared" si="2"/>
        <v>1</v>
      </c>
      <c r="J14" s="84">
        <f t="shared" si="3"/>
        <v>1</v>
      </c>
      <c r="K14" s="112">
        <f t="shared" si="4"/>
        <v>1</v>
      </c>
      <c r="L14" s="112">
        <f t="shared" si="5"/>
        <v>1</v>
      </c>
      <c r="M14" s="112"/>
      <c r="N14" s="112"/>
      <c r="O14" s="112"/>
      <c r="P14" s="112"/>
      <c r="Q14" s="113">
        <f t="shared" ref="Q14:R14" si="16">I14*J14</f>
        <v>1</v>
      </c>
      <c r="R14" s="113">
        <f t="shared" si="16"/>
        <v>1</v>
      </c>
    </row>
    <row r="15">
      <c r="A15" s="55">
        <v>45.0</v>
      </c>
      <c r="B15" s="55">
        <v>1811077.0</v>
      </c>
      <c r="C15" s="56" t="s">
        <v>42</v>
      </c>
      <c r="D15" s="56" t="s">
        <v>43</v>
      </c>
      <c r="E15" s="56" t="s">
        <v>37</v>
      </c>
      <c r="F15" s="67">
        <v>172.0</v>
      </c>
      <c r="G15" s="67">
        <v>92.0</v>
      </c>
      <c r="H15" s="67">
        <v>101.0</v>
      </c>
      <c r="I15" s="84">
        <f t="shared" si="2"/>
        <v>1</v>
      </c>
      <c r="J15" s="84">
        <f t="shared" si="3"/>
        <v>1</v>
      </c>
      <c r="K15" s="112">
        <f t="shared" si="4"/>
        <v>1</v>
      </c>
      <c r="L15" s="112">
        <f t="shared" si="5"/>
        <v>1</v>
      </c>
      <c r="M15" s="112"/>
      <c r="N15" s="112"/>
      <c r="O15" s="112"/>
      <c r="P15" s="112"/>
      <c r="Q15" s="113">
        <f t="shared" ref="Q15:R15" si="17">I15*J15</f>
        <v>1</v>
      </c>
      <c r="R15" s="113">
        <f t="shared" si="17"/>
        <v>1</v>
      </c>
    </row>
    <row r="16">
      <c r="A16" s="55">
        <v>45.0</v>
      </c>
      <c r="B16" s="55">
        <v>1811078.0</v>
      </c>
      <c r="C16" s="56" t="s">
        <v>42</v>
      </c>
      <c r="D16" s="56" t="s">
        <v>43</v>
      </c>
      <c r="E16" s="56" t="s">
        <v>37</v>
      </c>
      <c r="F16" s="67">
        <v>172.0</v>
      </c>
      <c r="G16" s="67">
        <v>92.0</v>
      </c>
      <c r="H16" s="67">
        <v>101.0</v>
      </c>
      <c r="I16" s="84">
        <f t="shared" si="2"/>
        <v>1</v>
      </c>
      <c r="J16" s="84">
        <f t="shared" si="3"/>
        <v>1</v>
      </c>
      <c r="K16" s="112">
        <f t="shared" si="4"/>
        <v>1</v>
      </c>
      <c r="L16" s="112">
        <f t="shared" si="5"/>
        <v>1</v>
      </c>
      <c r="M16" s="112"/>
      <c r="N16" s="112"/>
      <c r="O16" s="112"/>
      <c r="P16" s="112"/>
      <c r="Q16" s="113">
        <f t="shared" ref="Q16:R16" si="18">I16*J16</f>
        <v>1</v>
      </c>
      <c r="R16" s="113">
        <f t="shared" si="18"/>
        <v>1</v>
      </c>
    </row>
    <row r="17">
      <c r="A17" s="55">
        <v>45.0</v>
      </c>
      <c r="B17" s="55">
        <v>1811079.0</v>
      </c>
      <c r="C17" s="56" t="s">
        <v>42</v>
      </c>
      <c r="D17" s="56" t="s">
        <v>43</v>
      </c>
      <c r="E17" s="56" t="s">
        <v>37</v>
      </c>
      <c r="F17" s="67">
        <v>172.0</v>
      </c>
      <c r="G17" s="67">
        <v>92.0</v>
      </c>
      <c r="H17" s="67">
        <v>101.0</v>
      </c>
      <c r="I17" s="84">
        <f t="shared" si="2"/>
        <v>1</v>
      </c>
      <c r="J17" s="84">
        <f t="shared" si="3"/>
        <v>1</v>
      </c>
      <c r="K17" s="112">
        <f t="shared" si="4"/>
        <v>1</v>
      </c>
      <c r="L17" s="112">
        <f t="shared" si="5"/>
        <v>1</v>
      </c>
      <c r="M17" s="112"/>
      <c r="N17" s="112"/>
      <c r="O17" s="112"/>
      <c r="P17" s="112"/>
      <c r="Q17" s="113">
        <f t="shared" ref="Q17:R17" si="19">I17*J17</f>
        <v>1</v>
      </c>
      <c r="R17" s="113">
        <f t="shared" si="19"/>
        <v>1</v>
      </c>
    </row>
    <row r="18">
      <c r="A18" s="55">
        <v>45.0</v>
      </c>
      <c r="B18" s="55">
        <v>1811080.0</v>
      </c>
      <c r="C18" s="56" t="s">
        <v>42</v>
      </c>
      <c r="D18" s="56" t="s">
        <v>43</v>
      </c>
      <c r="E18" s="56" t="s">
        <v>37</v>
      </c>
      <c r="F18" s="67">
        <v>172.0</v>
      </c>
      <c r="G18" s="67">
        <v>92.0</v>
      </c>
      <c r="H18" s="67">
        <v>101.0</v>
      </c>
      <c r="I18" s="84">
        <f t="shared" si="2"/>
        <v>1</v>
      </c>
      <c r="J18" s="84">
        <f t="shared" si="3"/>
        <v>1</v>
      </c>
      <c r="K18" s="112">
        <f t="shared" si="4"/>
        <v>1</v>
      </c>
      <c r="L18" s="112">
        <f t="shared" si="5"/>
        <v>1</v>
      </c>
      <c r="M18" s="112"/>
      <c r="N18" s="112"/>
      <c r="O18" s="112"/>
      <c r="P18" s="112"/>
      <c r="Q18" s="113">
        <f t="shared" ref="Q18:R18" si="20">I18*J18</f>
        <v>1</v>
      </c>
      <c r="R18" s="113">
        <f t="shared" si="20"/>
        <v>1</v>
      </c>
    </row>
    <row r="19">
      <c r="A19" s="55">
        <v>46.0</v>
      </c>
      <c r="B19" s="55">
        <v>1811073.0</v>
      </c>
      <c r="C19" s="56" t="s">
        <v>42</v>
      </c>
      <c r="D19" s="56" t="s">
        <v>43</v>
      </c>
      <c r="E19" s="56" t="s">
        <v>38</v>
      </c>
      <c r="F19" s="67">
        <v>172.0</v>
      </c>
      <c r="G19" s="67">
        <v>92.0</v>
      </c>
      <c r="H19" s="67">
        <v>101.0</v>
      </c>
      <c r="I19" s="84">
        <f t="shared" si="2"/>
        <v>1</v>
      </c>
      <c r="J19" s="84">
        <f t="shared" si="3"/>
        <v>1</v>
      </c>
      <c r="K19" s="112">
        <f t="shared" si="4"/>
        <v>1</v>
      </c>
      <c r="L19" s="112">
        <f t="shared" si="5"/>
        <v>1</v>
      </c>
      <c r="M19" s="112"/>
      <c r="N19" s="112"/>
      <c r="O19" s="112"/>
      <c r="P19" s="112"/>
      <c r="Q19" s="113">
        <f t="shared" ref="Q19:R19" si="21">I19*J19</f>
        <v>1</v>
      </c>
      <c r="R19" s="113">
        <f t="shared" si="21"/>
        <v>1</v>
      </c>
    </row>
    <row r="20">
      <c r="A20" s="55">
        <v>46.0</v>
      </c>
      <c r="B20" s="55">
        <v>1811074.0</v>
      </c>
      <c r="C20" s="56" t="s">
        <v>42</v>
      </c>
      <c r="D20" s="56" t="s">
        <v>43</v>
      </c>
      <c r="E20" s="56" t="s">
        <v>38</v>
      </c>
      <c r="F20" s="67">
        <v>172.0</v>
      </c>
      <c r="G20" s="67">
        <v>92.0</v>
      </c>
      <c r="H20" s="67">
        <v>101.0</v>
      </c>
      <c r="I20" s="84">
        <f t="shared" si="2"/>
        <v>1</v>
      </c>
      <c r="J20" s="84">
        <f t="shared" si="3"/>
        <v>1</v>
      </c>
      <c r="K20" s="112">
        <f t="shared" si="4"/>
        <v>1</v>
      </c>
      <c r="L20" s="112">
        <f t="shared" si="5"/>
        <v>1</v>
      </c>
      <c r="M20" s="112"/>
      <c r="N20" s="112"/>
      <c r="O20" s="112"/>
      <c r="P20" s="112"/>
      <c r="Q20" s="113">
        <f t="shared" ref="Q20:R20" si="22">I20*J20</f>
        <v>1</v>
      </c>
      <c r="R20" s="113">
        <f t="shared" si="22"/>
        <v>1</v>
      </c>
    </row>
    <row r="21">
      <c r="A21" s="55">
        <v>46.0</v>
      </c>
      <c r="B21" s="55">
        <v>1811075.0</v>
      </c>
      <c r="C21" s="56" t="s">
        <v>42</v>
      </c>
      <c r="D21" s="56" t="s">
        <v>43</v>
      </c>
      <c r="E21" s="56" t="s">
        <v>38</v>
      </c>
      <c r="F21" s="67">
        <v>172.0</v>
      </c>
      <c r="G21" s="67">
        <v>92.0</v>
      </c>
      <c r="H21" s="67">
        <v>101.0</v>
      </c>
      <c r="I21" s="84">
        <f t="shared" si="2"/>
        <v>1</v>
      </c>
      <c r="J21" s="84">
        <f t="shared" si="3"/>
        <v>1</v>
      </c>
      <c r="K21" s="112">
        <f t="shared" si="4"/>
        <v>1</v>
      </c>
      <c r="L21" s="112">
        <f t="shared" si="5"/>
        <v>1</v>
      </c>
      <c r="M21" s="112"/>
      <c r="N21" s="112"/>
      <c r="O21" s="112"/>
      <c r="P21" s="112"/>
      <c r="Q21" s="113">
        <f t="shared" ref="Q21:R21" si="23">I21*J21</f>
        <v>1</v>
      </c>
      <c r="R21" s="113">
        <f t="shared" si="23"/>
        <v>1</v>
      </c>
    </row>
    <row r="22">
      <c r="A22" s="55">
        <v>46.0</v>
      </c>
      <c r="B22" s="55">
        <v>1811076.0</v>
      </c>
      <c r="C22" s="56" t="s">
        <v>42</v>
      </c>
      <c r="D22" s="56" t="s">
        <v>43</v>
      </c>
      <c r="E22" s="56" t="s">
        <v>38</v>
      </c>
      <c r="F22" s="67">
        <v>172.0</v>
      </c>
      <c r="G22" s="67">
        <v>92.0</v>
      </c>
      <c r="H22" s="67">
        <v>101.0</v>
      </c>
      <c r="I22" s="84">
        <f t="shared" si="2"/>
        <v>1</v>
      </c>
      <c r="J22" s="84">
        <f t="shared" si="3"/>
        <v>1</v>
      </c>
      <c r="K22" s="112">
        <f t="shared" si="4"/>
        <v>1</v>
      </c>
      <c r="L22" s="112">
        <f t="shared" si="5"/>
        <v>1</v>
      </c>
      <c r="M22" s="112"/>
      <c r="N22" s="112"/>
      <c r="O22" s="112"/>
      <c r="P22" s="112"/>
      <c r="Q22" s="113">
        <f t="shared" ref="Q22:R22" si="24">I22*J22</f>
        <v>1</v>
      </c>
      <c r="R22" s="113">
        <f t="shared" si="24"/>
        <v>1</v>
      </c>
    </row>
    <row r="23">
      <c r="A23" s="55">
        <v>46.0</v>
      </c>
      <c r="B23" s="55">
        <v>1811077.0</v>
      </c>
      <c r="C23" s="56" t="s">
        <v>42</v>
      </c>
      <c r="D23" s="56" t="s">
        <v>43</v>
      </c>
      <c r="E23" s="56" t="s">
        <v>38</v>
      </c>
      <c r="F23" s="67">
        <v>172.0</v>
      </c>
      <c r="G23" s="67">
        <v>92.0</v>
      </c>
      <c r="H23" s="67">
        <v>101.0</v>
      </c>
      <c r="I23" s="84">
        <f t="shared" si="2"/>
        <v>1</v>
      </c>
      <c r="J23" s="84">
        <f t="shared" si="3"/>
        <v>1</v>
      </c>
      <c r="K23" s="112">
        <f t="shared" si="4"/>
        <v>1</v>
      </c>
      <c r="L23" s="112">
        <f t="shared" si="5"/>
        <v>1</v>
      </c>
      <c r="M23" s="112"/>
      <c r="N23" s="112"/>
      <c r="O23" s="112"/>
      <c r="P23" s="112"/>
      <c r="Q23" s="113">
        <f t="shared" ref="Q23:R23" si="25">I23*J23</f>
        <v>1</v>
      </c>
      <c r="R23" s="113">
        <f t="shared" si="25"/>
        <v>1</v>
      </c>
    </row>
    <row r="24">
      <c r="A24" s="55">
        <v>46.0</v>
      </c>
      <c r="B24" s="55">
        <v>1811078.0</v>
      </c>
      <c r="C24" s="56" t="s">
        <v>42</v>
      </c>
      <c r="D24" s="56" t="s">
        <v>43</v>
      </c>
      <c r="E24" s="108" t="s">
        <v>38</v>
      </c>
      <c r="F24" s="67">
        <v>172.0</v>
      </c>
      <c r="G24" s="67">
        <v>92.0</v>
      </c>
      <c r="H24" s="67">
        <v>101.0</v>
      </c>
      <c r="I24" s="84">
        <f t="shared" si="2"/>
        <v>1</v>
      </c>
      <c r="J24" s="84">
        <f t="shared" si="3"/>
        <v>1</v>
      </c>
      <c r="K24" s="112">
        <f t="shared" si="4"/>
        <v>1</v>
      </c>
      <c r="L24" s="112">
        <f t="shared" si="5"/>
        <v>1</v>
      </c>
      <c r="M24" s="112"/>
      <c r="N24" s="112"/>
      <c r="O24" s="112"/>
      <c r="P24" s="112"/>
      <c r="Q24" s="113">
        <f t="shared" ref="Q24:R24" si="26">I24*J24</f>
        <v>1</v>
      </c>
      <c r="R24" s="113">
        <f t="shared" si="26"/>
        <v>1</v>
      </c>
    </row>
    <row r="25">
      <c r="A25" s="55">
        <v>46.0</v>
      </c>
      <c r="B25" s="55">
        <v>1811079.0</v>
      </c>
      <c r="C25" s="56" t="s">
        <v>42</v>
      </c>
      <c r="D25" s="56" t="s">
        <v>43</v>
      </c>
      <c r="E25" s="108" t="s">
        <v>38</v>
      </c>
      <c r="F25" s="67">
        <v>172.0</v>
      </c>
      <c r="G25" s="67">
        <v>92.0</v>
      </c>
      <c r="H25" s="67">
        <v>101.0</v>
      </c>
      <c r="I25" s="84">
        <f t="shared" si="2"/>
        <v>1</v>
      </c>
      <c r="J25" s="84">
        <f t="shared" si="3"/>
        <v>1</v>
      </c>
      <c r="K25" s="112">
        <f t="shared" si="4"/>
        <v>1</v>
      </c>
      <c r="L25" s="112">
        <f t="shared" si="5"/>
        <v>1</v>
      </c>
      <c r="M25" s="112"/>
      <c r="N25" s="112"/>
      <c r="O25" s="112"/>
      <c r="P25" s="112"/>
      <c r="Q25" s="113">
        <f t="shared" ref="Q25:R25" si="27">I25*J25</f>
        <v>1</v>
      </c>
      <c r="R25" s="113">
        <f t="shared" si="27"/>
        <v>1</v>
      </c>
    </row>
    <row r="26">
      <c r="A26" s="55">
        <v>46.0</v>
      </c>
      <c r="B26" s="55">
        <v>1811080.0</v>
      </c>
      <c r="C26" s="56" t="s">
        <v>42</v>
      </c>
      <c r="D26" s="56" t="s">
        <v>43</v>
      </c>
      <c r="E26" s="108" t="s">
        <v>38</v>
      </c>
      <c r="F26" s="67">
        <v>172.0</v>
      </c>
      <c r="G26" s="67">
        <v>92.0</v>
      </c>
      <c r="H26" s="67">
        <v>101.0</v>
      </c>
      <c r="I26" s="84">
        <f t="shared" si="2"/>
        <v>1</v>
      </c>
      <c r="J26" s="84">
        <f t="shared" si="3"/>
        <v>1</v>
      </c>
      <c r="K26" s="112">
        <f t="shared" si="4"/>
        <v>1</v>
      </c>
      <c r="L26" s="112">
        <f t="shared" si="5"/>
        <v>1</v>
      </c>
      <c r="M26" s="112"/>
      <c r="N26" s="112"/>
      <c r="O26" s="112"/>
      <c r="P26" s="112"/>
      <c r="Q26" s="113">
        <f t="shared" ref="Q26:R26" si="28">I26*J26</f>
        <v>1</v>
      </c>
      <c r="R26" s="113">
        <f t="shared" si="28"/>
        <v>1</v>
      </c>
    </row>
    <row r="27">
      <c r="A27" s="55"/>
      <c r="B27" s="107"/>
      <c r="C27" s="114"/>
      <c r="D27" s="56"/>
      <c r="E27" s="108"/>
      <c r="F27" s="67"/>
      <c r="G27" s="67"/>
      <c r="H27" s="67"/>
      <c r="K27" s="112"/>
      <c r="L27" s="112"/>
      <c r="M27" s="112"/>
      <c r="N27" s="112"/>
      <c r="O27" s="112"/>
      <c r="P27" s="112"/>
      <c r="Q27" s="113"/>
      <c r="R27" s="113"/>
    </row>
    <row r="28">
      <c r="A28" s="55">
        <v>47.0</v>
      </c>
      <c r="B28" s="107">
        <v>1811081.0</v>
      </c>
      <c r="C28" s="114" t="s">
        <v>44</v>
      </c>
      <c r="D28" s="56" t="s">
        <v>43</v>
      </c>
      <c r="E28" s="108" t="s">
        <v>36</v>
      </c>
      <c r="F28" s="67">
        <v>127.0</v>
      </c>
      <c r="G28" s="67">
        <v>203.0</v>
      </c>
      <c r="H28" s="67">
        <v>91.0</v>
      </c>
      <c r="K28" s="112"/>
      <c r="L28" s="112"/>
      <c r="M28" s="112">
        <f t="shared" ref="M28:M66" si="30">ROUNDDOWN($M$2/F28)</f>
        <v>1</v>
      </c>
      <c r="N28" s="112">
        <f t="shared" ref="N28:N66" si="31">ROUNDDOWN($N$2/G28)</f>
        <v>1</v>
      </c>
      <c r="O28" s="112">
        <f t="shared" ref="O28:P28" si="29">ROUNDDOWN(O2/F28)</f>
        <v>1</v>
      </c>
      <c r="P28" s="112">
        <f t="shared" si="29"/>
        <v>0</v>
      </c>
      <c r="R28" s="113"/>
      <c r="S28" s="113">
        <f t="shared" ref="S28:S66" si="33">M28*N28</f>
        <v>1</v>
      </c>
    </row>
    <row r="29">
      <c r="A29" s="55">
        <v>47.0</v>
      </c>
      <c r="B29" s="107">
        <v>1811082.0</v>
      </c>
      <c r="C29" s="114" t="s">
        <v>44</v>
      </c>
      <c r="D29" s="56" t="s">
        <v>43</v>
      </c>
      <c r="E29" s="108" t="s">
        <v>36</v>
      </c>
      <c r="F29" s="67">
        <v>127.0</v>
      </c>
      <c r="G29" s="67">
        <v>203.0</v>
      </c>
      <c r="H29" s="67">
        <v>91.0</v>
      </c>
      <c r="K29" s="112"/>
      <c r="L29" s="112"/>
      <c r="M29" s="112">
        <f t="shared" si="30"/>
        <v>1</v>
      </c>
      <c r="N29" s="112">
        <f t="shared" si="31"/>
        <v>1</v>
      </c>
      <c r="O29" s="112">
        <f t="shared" ref="O29:P29" si="32">ROUNDDOWN(O3/F29)</f>
        <v>0</v>
      </c>
      <c r="P29" s="112">
        <f t="shared" si="32"/>
        <v>0</v>
      </c>
      <c r="R29" s="113"/>
      <c r="S29" s="113">
        <f t="shared" si="33"/>
        <v>1</v>
      </c>
    </row>
    <row r="30">
      <c r="A30" s="55">
        <v>47.0</v>
      </c>
      <c r="B30" s="107">
        <v>1811083.0</v>
      </c>
      <c r="C30" s="114" t="s">
        <v>44</v>
      </c>
      <c r="D30" s="56" t="s">
        <v>43</v>
      </c>
      <c r="E30" s="108" t="s">
        <v>36</v>
      </c>
      <c r="F30" s="67">
        <v>127.0</v>
      </c>
      <c r="G30" s="67">
        <v>203.0</v>
      </c>
      <c r="H30" s="67">
        <v>91.0</v>
      </c>
      <c r="K30" s="112"/>
      <c r="L30" s="112"/>
      <c r="M30" s="112">
        <f t="shared" si="30"/>
        <v>1</v>
      </c>
      <c r="N30" s="112">
        <f t="shared" si="31"/>
        <v>1</v>
      </c>
      <c r="O30" s="112">
        <f t="shared" ref="O30:P30" si="34">ROUNDDOWN(O4/F30)</f>
        <v>0</v>
      </c>
      <c r="P30" s="112">
        <f t="shared" si="34"/>
        <v>0</v>
      </c>
      <c r="R30" s="113"/>
      <c r="S30" s="113">
        <f t="shared" si="33"/>
        <v>1</v>
      </c>
    </row>
    <row r="31">
      <c r="A31" s="55">
        <v>47.0</v>
      </c>
      <c r="B31" s="107">
        <v>1811084.0</v>
      </c>
      <c r="C31" s="114" t="s">
        <v>44</v>
      </c>
      <c r="D31" s="56" t="s">
        <v>43</v>
      </c>
      <c r="E31" s="108" t="s">
        <v>36</v>
      </c>
      <c r="F31" s="67">
        <v>127.0</v>
      </c>
      <c r="G31" s="67">
        <v>203.0</v>
      </c>
      <c r="H31" s="67">
        <v>91.0</v>
      </c>
      <c r="K31" s="112"/>
      <c r="L31" s="112"/>
      <c r="M31" s="112">
        <f t="shared" si="30"/>
        <v>1</v>
      </c>
      <c r="N31" s="112">
        <f t="shared" si="31"/>
        <v>1</v>
      </c>
      <c r="O31" s="112">
        <f t="shared" ref="O31:P31" si="35">ROUNDDOWN(O5/F31)</f>
        <v>0</v>
      </c>
      <c r="P31" s="112">
        <f t="shared" si="35"/>
        <v>0</v>
      </c>
      <c r="R31" s="113"/>
      <c r="S31" s="113">
        <f t="shared" si="33"/>
        <v>1</v>
      </c>
    </row>
    <row r="32">
      <c r="A32" s="55">
        <v>47.0</v>
      </c>
      <c r="B32" s="107">
        <v>1811085.0</v>
      </c>
      <c r="C32" s="114" t="s">
        <v>44</v>
      </c>
      <c r="D32" s="56" t="s">
        <v>43</v>
      </c>
      <c r="E32" s="108" t="s">
        <v>36</v>
      </c>
      <c r="F32" s="67">
        <v>127.0</v>
      </c>
      <c r="G32" s="67">
        <v>203.0</v>
      </c>
      <c r="H32" s="67">
        <v>91.0</v>
      </c>
      <c r="K32" s="112"/>
      <c r="L32" s="112"/>
      <c r="M32" s="112">
        <f t="shared" si="30"/>
        <v>1</v>
      </c>
      <c r="N32" s="112">
        <f t="shared" si="31"/>
        <v>1</v>
      </c>
      <c r="O32" s="112">
        <f t="shared" ref="O32:P32" si="36">ROUNDDOWN(O6/F32)</f>
        <v>0</v>
      </c>
      <c r="P32" s="112">
        <f t="shared" si="36"/>
        <v>0</v>
      </c>
      <c r="R32" s="113"/>
      <c r="S32" s="113">
        <f t="shared" si="33"/>
        <v>1</v>
      </c>
    </row>
    <row r="33">
      <c r="A33" s="55">
        <v>47.0</v>
      </c>
      <c r="B33" s="55">
        <v>1811086.0</v>
      </c>
      <c r="C33" s="56" t="s">
        <v>44</v>
      </c>
      <c r="D33" s="56" t="s">
        <v>43</v>
      </c>
      <c r="E33" s="108" t="s">
        <v>36</v>
      </c>
      <c r="F33" s="67">
        <v>127.0</v>
      </c>
      <c r="G33" s="67">
        <v>203.0</v>
      </c>
      <c r="H33" s="67">
        <v>91.0</v>
      </c>
      <c r="K33" s="112"/>
      <c r="L33" s="112"/>
      <c r="M33" s="112">
        <f t="shared" si="30"/>
        <v>1</v>
      </c>
      <c r="N33" s="112">
        <f t="shared" si="31"/>
        <v>1</v>
      </c>
      <c r="O33" s="112">
        <f t="shared" ref="O33:P33" si="37">ROUNDDOWN(O7/F33)</f>
        <v>0</v>
      </c>
      <c r="P33" s="112">
        <f t="shared" si="37"/>
        <v>0</v>
      </c>
      <c r="R33" s="113"/>
      <c r="S33" s="113">
        <f t="shared" si="33"/>
        <v>1</v>
      </c>
    </row>
    <row r="34">
      <c r="A34" s="55">
        <v>47.0</v>
      </c>
      <c r="B34" s="55">
        <v>1811087.0</v>
      </c>
      <c r="C34" s="56" t="s">
        <v>44</v>
      </c>
      <c r="D34" s="56" t="s">
        <v>43</v>
      </c>
      <c r="E34" s="108" t="s">
        <v>36</v>
      </c>
      <c r="F34" s="67">
        <v>127.0</v>
      </c>
      <c r="G34" s="67">
        <v>203.0</v>
      </c>
      <c r="H34" s="67">
        <v>91.0</v>
      </c>
      <c r="K34" s="112"/>
      <c r="L34" s="112"/>
      <c r="M34" s="112">
        <f t="shared" si="30"/>
        <v>1</v>
      </c>
      <c r="N34" s="112">
        <f t="shared" si="31"/>
        <v>1</v>
      </c>
      <c r="O34" s="112">
        <f t="shared" ref="O34:P34" si="38">ROUNDDOWN(O8/F34)</f>
        <v>0</v>
      </c>
      <c r="P34" s="112">
        <f t="shared" si="38"/>
        <v>0</v>
      </c>
      <c r="R34" s="113"/>
      <c r="S34" s="113">
        <f t="shared" si="33"/>
        <v>1</v>
      </c>
    </row>
    <row r="35">
      <c r="A35" s="55">
        <v>47.0</v>
      </c>
      <c r="B35" s="55">
        <v>1811088.0</v>
      </c>
      <c r="C35" s="56" t="s">
        <v>44</v>
      </c>
      <c r="D35" s="56" t="s">
        <v>43</v>
      </c>
      <c r="E35" s="108" t="s">
        <v>36</v>
      </c>
      <c r="F35" s="67">
        <v>127.0</v>
      </c>
      <c r="G35" s="67">
        <v>203.0</v>
      </c>
      <c r="H35" s="67">
        <v>91.0</v>
      </c>
      <c r="K35" s="112"/>
      <c r="L35" s="112"/>
      <c r="M35" s="112">
        <f t="shared" si="30"/>
        <v>1</v>
      </c>
      <c r="N35" s="112">
        <f t="shared" si="31"/>
        <v>1</v>
      </c>
      <c r="O35" s="112">
        <f t="shared" ref="O35:P35" si="39">ROUNDDOWN(O9/F35)</f>
        <v>0</v>
      </c>
      <c r="P35" s="112">
        <f t="shared" si="39"/>
        <v>0</v>
      </c>
      <c r="R35" s="113"/>
      <c r="S35" s="113">
        <f t="shared" si="33"/>
        <v>1</v>
      </c>
    </row>
    <row r="36">
      <c r="A36" s="55">
        <v>48.0</v>
      </c>
      <c r="B36" s="107">
        <v>1811081.0</v>
      </c>
      <c r="C36" s="114" t="s">
        <v>44</v>
      </c>
      <c r="D36" s="56" t="s">
        <v>43</v>
      </c>
      <c r="E36" s="108" t="s">
        <v>37</v>
      </c>
      <c r="F36" s="67">
        <v>127.0</v>
      </c>
      <c r="G36" s="67">
        <v>203.0</v>
      </c>
      <c r="H36" s="67">
        <v>91.0</v>
      </c>
      <c r="K36" s="112"/>
      <c r="L36" s="112"/>
      <c r="M36" s="112">
        <f t="shared" si="30"/>
        <v>1</v>
      </c>
      <c r="N36" s="112">
        <f t="shared" si="31"/>
        <v>1</v>
      </c>
      <c r="O36" s="112">
        <f t="shared" ref="O36:P36" si="40">ROUNDDOWN(O10/F36)</f>
        <v>0</v>
      </c>
      <c r="P36" s="112">
        <f t="shared" si="40"/>
        <v>0</v>
      </c>
      <c r="R36" s="113"/>
      <c r="S36" s="113">
        <f t="shared" si="33"/>
        <v>1</v>
      </c>
    </row>
    <row r="37">
      <c r="A37" s="55">
        <v>48.0</v>
      </c>
      <c r="B37" s="107">
        <v>1811082.0</v>
      </c>
      <c r="C37" s="114" t="s">
        <v>44</v>
      </c>
      <c r="D37" s="56" t="s">
        <v>43</v>
      </c>
      <c r="E37" s="108" t="s">
        <v>37</v>
      </c>
      <c r="F37" s="67">
        <v>127.0</v>
      </c>
      <c r="G37" s="67">
        <v>203.0</v>
      </c>
      <c r="H37" s="67">
        <v>91.0</v>
      </c>
      <c r="K37" s="112"/>
      <c r="L37" s="112"/>
      <c r="M37" s="112">
        <f t="shared" si="30"/>
        <v>1</v>
      </c>
      <c r="N37" s="112">
        <f t="shared" si="31"/>
        <v>1</v>
      </c>
      <c r="O37" s="112">
        <f t="shared" ref="O37:P37" si="41">ROUNDDOWN(O11/F37)</f>
        <v>0</v>
      </c>
      <c r="P37" s="112">
        <f t="shared" si="41"/>
        <v>0</v>
      </c>
      <c r="R37" s="113"/>
      <c r="S37" s="113">
        <f t="shared" si="33"/>
        <v>1</v>
      </c>
    </row>
    <row r="38">
      <c r="A38" s="55">
        <v>48.0</v>
      </c>
      <c r="B38" s="107">
        <v>1811083.0</v>
      </c>
      <c r="C38" s="114" t="s">
        <v>44</v>
      </c>
      <c r="D38" s="56" t="s">
        <v>43</v>
      </c>
      <c r="E38" s="108" t="s">
        <v>37</v>
      </c>
      <c r="F38" s="67">
        <v>127.0</v>
      </c>
      <c r="G38" s="67">
        <v>203.0</v>
      </c>
      <c r="H38" s="67">
        <v>91.0</v>
      </c>
      <c r="K38" s="112"/>
      <c r="L38" s="112"/>
      <c r="M38" s="112">
        <f t="shared" si="30"/>
        <v>1</v>
      </c>
      <c r="N38" s="112">
        <f t="shared" si="31"/>
        <v>1</v>
      </c>
      <c r="O38" s="112">
        <f t="shared" ref="O38:P38" si="42">ROUNDDOWN(O12/F38)</f>
        <v>0</v>
      </c>
      <c r="P38" s="112">
        <f t="shared" si="42"/>
        <v>0</v>
      </c>
      <c r="R38" s="113"/>
      <c r="S38" s="113">
        <f t="shared" si="33"/>
        <v>1</v>
      </c>
    </row>
    <row r="39">
      <c r="A39" s="55">
        <v>48.0</v>
      </c>
      <c r="B39" s="107">
        <v>1811084.0</v>
      </c>
      <c r="C39" s="114" t="s">
        <v>44</v>
      </c>
      <c r="D39" s="56" t="s">
        <v>43</v>
      </c>
      <c r="E39" s="108" t="s">
        <v>37</v>
      </c>
      <c r="F39" s="67">
        <v>127.0</v>
      </c>
      <c r="G39" s="67">
        <v>203.0</v>
      </c>
      <c r="H39" s="67">
        <v>91.0</v>
      </c>
      <c r="K39" s="112"/>
      <c r="L39" s="112"/>
      <c r="M39" s="112">
        <f t="shared" si="30"/>
        <v>1</v>
      </c>
      <c r="N39" s="112">
        <f t="shared" si="31"/>
        <v>1</v>
      </c>
      <c r="O39" s="112">
        <f t="shared" ref="O39:P39" si="43">ROUNDDOWN(O13/F39)</f>
        <v>0</v>
      </c>
      <c r="P39" s="112">
        <f t="shared" si="43"/>
        <v>0</v>
      </c>
      <c r="R39" s="113"/>
      <c r="S39" s="113">
        <f t="shared" si="33"/>
        <v>1</v>
      </c>
    </row>
    <row r="40">
      <c r="A40" s="55">
        <v>48.0</v>
      </c>
      <c r="B40" s="107">
        <v>1811085.0</v>
      </c>
      <c r="C40" s="114" t="s">
        <v>44</v>
      </c>
      <c r="D40" s="56" t="s">
        <v>43</v>
      </c>
      <c r="E40" s="108" t="s">
        <v>37</v>
      </c>
      <c r="F40" s="67">
        <v>127.0</v>
      </c>
      <c r="G40" s="67">
        <v>203.0</v>
      </c>
      <c r="H40" s="67">
        <v>91.0</v>
      </c>
      <c r="K40" s="112"/>
      <c r="L40" s="112"/>
      <c r="M40" s="112">
        <f t="shared" si="30"/>
        <v>1</v>
      </c>
      <c r="N40" s="112">
        <f t="shared" si="31"/>
        <v>1</v>
      </c>
      <c r="O40" s="112">
        <f t="shared" ref="O40:P40" si="44">ROUNDDOWN(O14/F40)</f>
        <v>0</v>
      </c>
      <c r="P40" s="112">
        <f t="shared" si="44"/>
        <v>0</v>
      </c>
      <c r="R40" s="113"/>
      <c r="S40" s="113">
        <f t="shared" si="33"/>
        <v>1</v>
      </c>
    </row>
    <row r="41">
      <c r="A41" s="55">
        <v>48.0</v>
      </c>
      <c r="B41" s="55">
        <v>1811089.0</v>
      </c>
      <c r="C41" s="56" t="s">
        <v>44</v>
      </c>
      <c r="D41" s="56" t="s">
        <v>43</v>
      </c>
      <c r="E41" s="108" t="s">
        <v>37</v>
      </c>
      <c r="F41" s="67">
        <v>127.0</v>
      </c>
      <c r="G41" s="67">
        <v>203.0</v>
      </c>
      <c r="H41" s="67">
        <v>91.0</v>
      </c>
      <c r="K41" s="112"/>
      <c r="L41" s="112"/>
      <c r="M41" s="112">
        <f t="shared" si="30"/>
        <v>1</v>
      </c>
      <c r="N41" s="112">
        <f t="shared" si="31"/>
        <v>1</v>
      </c>
      <c r="O41" s="112">
        <f t="shared" ref="O41:P41" si="45">ROUNDDOWN(O15/F41)</f>
        <v>0</v>
      </c>
      <c r="P41" s="112">
        <f t="shared" si="45"/>
        <v>0</v>
      </c>
      <c r="R41" s="113"/>
      <c r="S41" s="113">
        <f t="shared" si="33"/>
        <v>1</v>
      </c>
    </row>
    <row r="42">
      <c r="A42" s="55">
        <v>48.0</v>
      </c>
      <c r="B42" s="55">
        <v>1811090.0</v>
      </c>
      <c r="C42" s="56" t="s">
        <v>44</v>
      </c>
      <c r="D42" s="56" t="s">
        <v>43</v>
      </c>
      <c r="E42" s="108" t="s">
        <v>37</v>
      </c>
      <c r="F42" s="67">
        <v>127.0</v>
      </c>
      <c r="G42" s="67">
        <v>203.0</v>
      </c>
      <c r="H42" s="67">
        <v>91.0</v>
      </c>
      <c r="K42" s="112"/>
      <c r="L42" s="112"/>
      <c r="M42" s="112">
        <f t="shared" si="30"/>
        <v>1</v>
      </c>
      <c r="N42" s="112">
        <f t="shared" si="31"/>
        <v>1</v>
      </c>
      <c r="O42" s="112">
        <f t="shared" ref="O42:P42" si="46">ROUNDDOWN(O16/F42)</f>
        <v>0</v>
      </c>
      <c r="P42" s="112">
        <f t="shared" si="46"/>
        <v>0</v>
      </c>
      <c r="R42" s="113"/>
      <c r="S42" s="113">
        <f t="shared" si="33"/>
        <v>1</v>
      </c>
    </row>
    <row r="43">
      <c r="A43" s="55">
        <v>48.0</v>
      </c>
      <c r="B43" s="55">
        <v>1811091.0</v>
      </c>
      <c r="C43" s="56" t="s">
        <v>44</v>
      </c>
      <c r="D43" s="56" t="s">
        <v>43</v>
      </c>
      <c r="E43" s="108" t="s">
        <v>37</v>
      </c>
      <c r="F43" s="67">
        <v>127.0</v>
      </c>
      <c r="G43" s="67">
        <v>203.0</v>
      </c>
      <c r="H43" s="67">
        <v>91.0</v>
      </c>
      <c r="K43" s="112"/>
      <c r="L43" s="112"/>
      <c r="M43" s="112">
        <f t="shared" si="30"/>
        <v>1</v>
      </c>
      <c r="N43" s="112">
        <f t="shared" si="31"/>
        <v>1</v>
      </c>
      <c r="O43" s="112">
        <f t="shared" ref="O43:P43" si="47">ROUNDDOWN(O17/F43)</f>
        <v>0</v>
      </c>
      <c r="P43" s="112">
        <f t="shared" si="47"/>
        <v>0</v>
      </c>
      <c r="R43" s="113"/>
      <c r="S43" s="113">
        <f t="shared" si="33"/>
        <v>1</v>
      </c>
    </row>
    <row r="44">
      <c r="A44" s="55">
        <v>49.0</v>
      </c>
      <c r="B44" s="107">
        <v>1811081.0</v>
      </c>
      <c r="C44" s="114" t="s">
        <v>44</v>
      </c>
      <c r="D44" s="56" t="s">
        <v>43</v>
      </c>
      <c r="E44" s="108" t="s">
        <v>38</v>
      </c>
      <c r="F44" s="67">
        <v>127.0</v>
      </c>
      <c r="G44" s="67">
        <v>203.0</v>
      </c>
      <c r="H44" s="67">
        <v>91.0</v>
      </c>
      <c r="K44" s="112"/>
      <c r="L44" s="112"/>
      <c r="M44" s="112">
        <f t="shared" si="30"/>
        <v>1</v>
      </c>
      <c r="N44" s="112">
        <f t="shared" si="31"/>
        <v>1</v>
      </c>
      <c r="O44" s="112">
        <f t="shared" ref="O44:P44" si="48">ROUNDDOWN(O18/F44)</f>
        <v>0</v>
      </c>
      <c r="P44" s="112">
        <f t="shared" si="48"/>
        <v>0</v>
      </c>
      <c r="R44" s="113"/>
      <c r="S44" s="113">
        <f t="shared" si="33"/>
        <v>1</v>
      </c>
    </row>
    <row r="45">
      <c r="A45" s="55">
        <v>49.0</v>
      </c>
      <c r="B45" s="107">
        <v>1811082.0</v>
      </c>
      <c r="C45" s="114" t="s">
        <v>44</v>
      </c>
      <c r="D45" s="56" t="s">
        <v>43</v>
      </c>
      <c r="E45" s="108" t="s">
        <v>38</v>
      </c>
      <c r="F45" s="67">
        <v>127.0</v>
      </c>
      <c r="G45" s="67">
        <v>203.0</v>
      </c>
      <c r="H45" s="67">
        <v>91.0</v>
      </c>
      <c r="K45" s="112"/>
      <c r="L45" s="112"/>
      <c r="M45" s="112">
        <f t="shared" si="30"/>
        <v>1</v>
      </c>
      <c r="N45" s="112">
        <f t="shared" si="31"/>
        <v>1</v>
      </c>
      <c r="O45" s="112">
        <f t="shared" ref="O45:P45" si="49">ROUNDDOWN(O19/F45)</f>
        <v>0</v>
      </c>
      <c r="P45" s="112">
        <f t="shared" si="49"/>
        <v>0</v>
      </c>
      <c r="R45" s="113"/>
      <c r="S45" s="113">
        <f t="shared" si="33"/>
        <v>1</v>
      </c>
    </row>
    <row r="46">
      <c r="A46" s="55">
        <v>49.0</v>
      </c>
      <c r="B46" s="107">
        <v>1811083.0</v>
      </c>
      <c r="C46" s="114" t="s">
        <v>44</v>
      </c>
      <c r="D46" s="56" t="s">
        <v>43</v>
      </c>
      <c r="E46" s="108" t="s">
        <v>38</v>
      </c>
      <c r="F46" s="67">
        <v>127.0</v>
      </c>
      <c r="G46" s="67">
        <v>203.0</v>
      </c>
      <c r="H46" s="67">
        <v>91.0</v>
      </c>
      <c r="K46" s="112"/>
      <c r="L46" s="112"/>
      <c r="M46" s="112">
        <f t="shared" si="30"/>
        <v>1</v>
      </c>
      <c r="N46" s="112">
        <f t="shared" si="31"/>
        <v>1</v>
      </c>
      <c r="O46" s="112">
        <f t="shared" ref="O46:P46" si="50">ROUNDDOWN(O20/F46)</f>
        <v>0</v>
      </c>
      <c r="P46" s="112">
        <f t="shared" si="50"/>
        <v>0</v>
      </c>
      <c r="R46" s="113"/>
      <c r="S46" s="113">
        <f t="shared" si="33"/>
        <v>1</v>
      </c>
    </row>
    <row r="47">
      <c r="A47" s="55">
        <v>49.0</v>
      </c>
      <c r="B47" s="107">
        <v>1811084.0</v>
      </c>
      <c r="C47" s="114" t="s">
        <v>44</v>
      </c>
      <c r="D47" s="56" t="s">
        <v>43</v>
      </c>
      <c r="E47" s="108" t="s">
        <v>38</v>
      </c>
      <c r="F47" s="67">
        <v>127.0</v>
      </c>
      <c r="G47" s="67">
        <v>203.0</v>
      </c>
      <c r="H47" s="67">
        <v>91.0</v>
      </c>
      <c r="K47" s="112"/>
      <c r="L47" s="112"/>
      <c r="M47" s="112">
        <f t="shared" si="30"/>
        <v>1</v>
      </c>
      <c r="N47" s="112">
        <f t="shared" si="31"/>
        <v>1</v>
      </c>
      <c r="O47" s="112">
        <f t="shared" ref="O47:P47" si="51">ROUNDDOWN(O21/F47)</f>
        <v>0</v>
      </c>
      <c r="P47" s="112">
        <f t="shared" si="51"/>
        <v>0</v>
      </c>
      <c r="R47" s="113"/>
      <c r="S47" s="113">
        <f t="shared" si="33"/>
        <v>1</v>
      </c>
    </row>
    <row r="48">
      <c r="A48" s="55">
        <v>49.0</v>
      </c>
      <c r="B48" s="107">
        <v>1811085.0</v>
      </c>
      <c r="C48" s="114" t="s">
        <v>44</v>
      </c>
      <c r="D48" s="56" t="s">
        <v>43</v>
      </c>
      <c r="E48" s="108" t="s">
        <v>38</v>
      </c>
      <c r="F48" s="67">
        <v>127.0</v>
      </c>
      <c r="G48" s="67">
        <v>203.0</v>
      </c>
      <c r="H48" s="67">
        <v>91.0</v>
      </c>
      <c r="K48" s="112"/>
      <c r="L48" s="112"/>
      <c r="M48" s="112">
        <f t="shared" si="30"/>
        <v>1</v>
      </c>
      <c r="N48" s="112">
        <f t="shared" si="31"/>
        <v>1</v>
      </c>
      <c r="O48" s="112">
        <f t="shared" ref="O48:P48" si="52">ROUNDDOWN(O22/F48)</f>
        <v>0</v>
      </c>
      <c r="P48" s="112">
        <f t="shared" si="52"/>
        <v>0</v>
      </c>
      <c r="R48" s="113"/>
      <c r="S48" s="113">
        <f t="shared" si="33"/>
        <v>1</v>
      </c>
    </row>
    <row r="49">
      <c r="A49" s="55">
        <v>49.0</v>
      </c>
      <c r="B49" s="55">
        <v>1811093.0</v>
      </c>
      <c r="C49" s="56" t="s">
        <v>44</v>
      </c>
      <c r="D49" s="56" t="s">
        <v>43</v>
      </c>
      <c r="E49" s="108" t="s">
        <v>38</v>
      </c>
      <c r="F49" s="67">
        <v>127.0</v>
      </c>
      <c r="G49" s="67">
        <v>203.0</v>
      </c>
      <c r="H49" s="67">
        <v>91.0</v>
      </c>
      <c r="K49" s="112"/>
      <c r="L49" s="112"/>
      <c r="M49" s="112">
        <f t="shared" si="30"/>
        <v>1</v>
      </c>
      <c r="N49" s="112">
        <f t="shared" si="31"/>
        <v>1</v>
      </c>
      <c r="O49" s="112">
        <f t="shared" ref="O49:P49" si="53">ROUNDDOWN(O23/F49)</f>
        <v>0</v>
      </c>
      <c r="P49" s="112">
        <f t="shared" si="53"/>
        <v>0</v>
      </c>
      <c r="R49" s="113"/>
      <c r="S49" s="113">
        <f t="shared" si="33"/>
        <v>1</v>
      </c>
    </row>
    <row r="50">
      <c r="A50" s="55">
        <v>49.0</v>
      </c>
      <c r="B50" s="55">
        <v>1811094.0</v>
      </c>
      <c r="C50" s="56" t="s">
        <v>44</v>
      </c>
      <c r="D50" s="56" t="s">
        <v>43</v>
      </c>
      <c r="E50" s="56" t="s">
        <v>38</v>
      </c>
      <c r="F50" s="67">
        <v>127.0</v>
      </c>
      <c r="G50" s="67">
        <v>203.0</v>
      </c>
      <c r="H50" s="67">
        <v>91.0</v>
      </c>
      <c r="K50" s="112"/>
      <c r="L50" s="112"/>
      <c r="M50" s="112">
        <f t="shared" si="30"/>
        <v>1</v>
      </c>
      <c r="N50" s="112">
        <f t="shared" si="31"/>
        <v>1</v>
      </c>
      <c r="O50" s="112">
        <f t="shared" ref="O50:P50" si="54">ROUNDDOWN(O24/F50)</f>
        <v>0</v>
      </c>
      <c r="P50" s="112">
        <f t="shared" si="54"/>
        <v>0</v>
      </c>
      <c r="R50" s="113"/>
      <c r="S50" s="113">
        <f t="shared" si="33"/>
        <v>1</v>
      </c>
    </row>
    <row r="51">
      <c r="A51" s="55">
        <v>56.0</v>
      </c>
      <c r="B51" s="107">
        <v>1811105.0</v>
      </c>
      <c r="C51" s="114" t="s">
        <v>48</v>
      </c>
      <c r="D51" s="56" t="s">
        <v>47</v>
      </c>
      <c r="E51" s="108" t="s">
        <v>36</v>
      </c>
      <c r="F51" s="67">
        <v>123.0</v>
      </c>
      <c r="G51" s="67">
        <v>199.0</v>
      </c>
      <c r="H51" s="67">
        <v>90.0</v>
      </c>
      <c r="K51" s="112"/>
      <c r="L51" s="112"/>
      <c r="M51" s="112">
        <f t="shared" si="30"/>
        <v>1</v>
      </c>
      <c r="N51" s="112">
        <f t="shared" si="31"/>
        <v>1</v>
      </c>
      <c r="O51" s="112">
        <f t="shared" ref="O51:P51" si="55">ROUNDDOWN(O25/F51)</f>
        <v>0</v>
      </c>
      <c r="P51" s="112">
        <f t="shared" si="55"/>
        <v>0</v>
      </c>
      <c r="R51" s="113"/>
      <c r="S51" s="113">
        <f t="shared" si="33"/>
        <v>1</v>
      </c>
    </row>
    <row r="52">
      <c r="A52" s="55">
        <v>56.0</v>
      </c>
      <c r="B52" s="107">
        <v>1811106.0</v>
      </c>
      <c r="C52" s="114" t="s">
        <v>48</v>
      </c>
      <c r="D52" s="56" t="s">
        <v>47</v>
      </c>
      <c r="E52" s="108" t="s">
        <v>36</v>
      </c>
      <c r="F52" s="67">
        <v>123.0</v>
      </c>
      <c r="G52" s="67">
        <v>199.0</v>
      </c>
      <c r="H52" s="67">
        <v>90.0</v>
      </c>
      <c r="K52" s="112"/>
      <c r="L52" s="112"/>
      <c r="M52" s="112">
        <f t="shared" si="30"/>
        <v>1</v>
      </c>
      <c r="N52" s="112">
        <f t="shared" si="31"/>
        <v>1</v>
      </c>
      <c r="O52" s="112">
        <f t="shared" ref="O52:P52" si="56">ROUNDDOWN(O26/F52)</f>
        <v>0</v>
      </c>
      <c r="P52" s="112">
        <f t="shared" si="56"/>
        <v>0</v>
      </c>
      <c r="R52" s="113"/>
      <c r="S52" s="113">
        <f t="shared" si="33"/>
        <v>1</v>
      </c>
    </row>
    <row r="53">
      <c r="A53" s="55">
        <v>56.0</v>
      </c>
      <c r="B53" s="107">
        <v>1811107.0</v>
      </c>
      <c r="C53" s="114" t="s">
        <v>48</v>
      </c>
      <c r="D53" s="56" t="s">
        <v>47</v>
      </c>
      <c r="E53" s="108" t="s">
        <v>36</v>
      </c>
      <c r="F53" s="67">
        <v>123.0</v>
      </c>
      <c r="G53" s="67">
        <v>199.0</v>
      </c>
      <c r="H53" s="67">
        <v>90.0</v>
      </c>
      <c r="K53" s="112"/>
      <c r="L53" s="112"/>
      <c r="M53" s="112">
        <f t="shared" si="30"/>
        <v>1</v>
      </c>
      <c r="N53" s="112">
        <f t="shared" si="31"/>
        <v>1</v>
      </c>
      <c r="O53" s="112">
        <f t="shared" ref="O53:P53" si="57">ROUNDDOWN(O27/F53)</f>
        <v>0</v>
      </c>
      <c r="P53" s="112">
        <f t="shared" si="57"/>
        <v>0</v>
      </c>
      <c r="R53" s="113"/>
      <c r="S53" s="113">
        <f t="shared" si="33"/>
        <v>1</v>
      </c>
    </row>
    <row r="54">
      <c r="A54" s="55">
        <v>56.0</v>
      </c>
      <c r="B54" s="107">
        <v>1811108.0</v>
      </c>
      <c r="C54" s="114" t="s">
        <v>48</v>
      </c>
      <c r="D54" s="56" t="s">
        <v>47</v>
      </c>
      <c r="E54" s="108" t="s">
        <v>36</v>
      </c>
      <c r="F54" s="67">
        <v>123.0</v>
      </c>
      <c r="G54" s="67">
        <v>199.0</v>
      </c>
      <c r="H54" s="67">
        <v>90.0</v>
      </c>
      <c r="K54" s="112"/>
      <c r="L54" s="112"/>
      <c r="M54" s="112">
        <f t="shared" si="30"/>
        <v>1</v>
      </c>
      <c r="N54" s="112">
        <f t="shared" si="31"/>
        <v>1</v>
      </c>
      <c r="O54" s="112">
        <f t="shared" ref="O54:P54" si="58">ROUNDDOWN(O28/F54)</f>
        <v>0</v>
      </c>
      <c r="P54" s="112">
        <f t="shared" si="58"/>
        <v>0</v>
      </c>
      <c r="R54" s="113"/>
      <c r="S54" s="113">
        <f t="shared" si="33"/>
        <v>1</v>
      </c>
    </row>
    <row r="55">
      <c r="A55" s="55">
        <v>56.0</v>
      </c>
      <c r="B55" s="107">
        <v>1811109.0</v>
      </c>
      <c r="C55" s="114" t="s">
        <v>48</v>
      </c>
      <c r="D55" s="56" t="s">
        <v>47</v>
      </c>
      <c r="E55" s="108" t="s">
        <v>36</v>
      </c>
      <c r="F55" s="67">
        <v>123.0</v>
      </c>
      <c r="G55" s="67">
        <v>199.0</v>
      </c>
      <c r="H55" s="67">
        <v>90.0</v>
      </c>
      <c r="K55" s="112"/>
      <c r="L55" s="112"/>
      <c r="M55" s="112">
        <f t="shared" si="30"/>
        <v>1</v>
      </c>
      <c r="N55" s="112">
        <f t="shared" si="31"/>
        <v>1</v>
      </c>
      <c r="O55" s="112">
        <f t="shared" ref="O55:P55" si="59">ROUNDDOWN(O29/F55)</f>
        <v>0</v>
      </c>
      <c r="P55" s="112">
        <f t="shared" si="59"/>
        <v>0</v>
      </c>
      <c r="R55" s="113"/>
      <c r="S55" s="113">
        <f t="shared" si="33"/>
        <v>1</v>
      </c>
    </row>
    <row r="56">
      <c r="A56" s="55">
        <v>56.0</v>
      </c>
      <c r="B56" s="55">
        <v>1811110.0</v>
      </c>
      <c r="C56" s="56" t="s">
        <v>48</v>
      </c>
      <c r="D56" s="56" t="s">
        <v>47</v>
      </c>
      <c r="E56" s="108" t="s">
        <v>36</v>
      </c>
      <c r="F56" s="67">
        <v>123.0</v>
      </c>
      <c r="G56" s="67">
        <v>199.0</v>
      </c>
      <c r="H56" s="67">
        <v>90.0</v>
      </c>
      <c r="K56" s="112"/>
      <c r="L56" s="112"/>
      <c r="M56" s="112">
        <f t="shared" si="30"/>
        <v>1</v>
      </c>
      <c r="N56" s="112">
        <f t="shared" si="31"/>
        <v>1</v>
      </c>
      <c r="O56" s="112">
        <f t="shared" ref="O56:P56" si="60">ROUNDDOWN(O30/F56)</f>
        <v>0</v>
      </c>
      <c r="P56" s="112">
        <f t="shared" si="60"/>
        <v>0</v>
      </c>
      <c r="R56" s="113"/>
      <c r="S56" s="113">
        <f t="shared" si="33"/>
        <v>1</v>
      </c>
    </row>
    <row r="57">
      <c r="A57" s="55">
        <v>57.0</v>
      </c>
      <c r="B57" s="107">
        <v>1811105.0</v>
      </c>
      <c r="C57" s="114" t="s">
        <v>48</v>
      </c>
      <c r="D57" s="56" t="s">
        <v>47</v>
      </c>
      <c r="E57" s="108" t="s">
        <v>37</v>
      </c>
      <c r="F57" s="67">
        <v>123.0</v>
      </c>
      <c r="G57" s="67">
        <v>199.0</v>
      </c>
      <c r="H57" s="67">
        <v>90.0</v>
      </c>
      <c r="K57" s="112"/>
      <c r="L57" s="112"/>
      <c r="M57" s="112">
        <f t="shared" si="30"/>
        <v>1</v>
      </c>
      <c r="N57" s="112">
        <f t="shared" si="31"/>
        <v>1</v>
      </c>
      <c r="O57" s="112">
        <f t="shared" ref="O57:P57" si="61">ROUNDDOWN(O31/F57)</f>
        <v>0</v>
      </c>
      <c r="P57" s="112">
        <f t="shared" si="61"/>
        <v>0</v>
      </c>
      <c r="R57" s="113"/>
      <c r="S57" s="113">
        <f t="shared" si="33"/>
        <v>1</v>
      </c>
    </row>
    <row r="58">
      <c r="A58" s="55">
        <v>57.0</v>
      </c>
      <c r="B58" s="107">
        <v>1811106.0</v>
      </c>
      <c r="C58" s="114" t="s">
        <v>48</v>
      </c>
      <c r="D58" s="56" t="s">
        <v>47</v>
      </c>
      <c r="E58" s="108" t="s">
        <v>37</v>
      </c>
      <c r="F58" s="67">
        <v>123.0</v>
      </c>
      <c r="G58" s="67">
        <v>199.0</v>
      </c>
      <c r="H58" s="67">
        <v>90.0</v>
      </c>
      <c r="K58" s="112"/>
      <c r="L58" s="112"/>
      <c r="M58" s="112">
        <f t="shared" si="30"/>
        <v>1</v>
      </c>
      <c r="N58" s="112">
        <f t="shared" si="31"/>
        <v>1</v>
      </c>
      <c r="O58" s="112">
        <f t="shared" ref="O58:P58" si="62">ROUNDDOWN(O32/F58)</f>
        <v>0</v>
      </c>
      <c r="P58" s="112">
        <f t="shared" si="62"/>
        <v>0</v>
      </c>
      <c r="R58" s="113"/>
      <c r="S58" s="113">
        <f t="shared" si="33"/>
        <v>1</v>
      </c>
    </row>
    <row r="59">
      <c r="A59" s="55">
        <v>57.0</v>
      </c>
      <c r="B59" s="107">
        <v>1811107.0</v>
      </c>
      <c r="C59" s="114" t="s">
        <v>48</v>
      </c>
      <c r="D59" s="56" t="s">
        <v>47</v>
      </c>
      <c r="E59" s="108" t="s">
        <v>37</v>
      </c>
      <c r="F59" s="67">
        <v>123.0</v>
      </c>
      <c r="G59" s="67">
        <v>199.0</v>
      </c>
      <c r="H59" s="67">
        <v>90.0</v>
      </c>
      <c r="K59" s="112"/>
      <c r="L59" s="112"/>
      <c r="M59" s="112">
        <f t="shared" si="30"/>
        <v>1</v>
      </c>
      <c r="N59" s="112">
        <f t="shared" si="31"/>
        <v>1</v>
      </c>
      <c r="O59" s="112">
        <f t="shared" ref="O59:P59" si="63">ROUNDDOWN(O33/F59)</f>
        <v>0</v>
      </c>
      <c r="P59" s="112">
        <f t="shared" si="63"/>
        <v>0</v>
      </c>
      <c r="R59" s="113"/>
      <c r="S59" s="113">
        <f t="shared" si="33"/>
        <v>1</v>
      </c>
    </row>
    <row r="60">
      <c r="A60" s="55">
        <v>57.0</v>
      </c>
      <c r="B60" s="107">
        <v>1811108.0</v>
      </c>
      <c r="C60" s="114" t="s">
        <v>48</v>
      </c>
      <c r="D60" s="56" t="s">
        <v>47</v>
      </c>
      <c r="E60" s="108" t="s">
        <v>37</v>
      </c>
      <c r="F60" s="67">
        <v>123.0</v>
      </c>
      <c r="G60" s="67">
        <v>199.0</v>
      </c>
      <c r="H60" s="67">
        <v>90.0</v>
      </c>
      <c r="K60" s="112"/>
      <c r="L60" s="112"/>
      <c r="M60" s="112">
        <f t="shared" si="30"/>
        <v>1</v>
      </c>
      <c r="N60" s="112">
        <f t="shared" si="31"/>
        <v>1</v>
      </c>
      <c r="O60" s="112">
        <f t="shared" ref="O60:P60" si="64">ROUNDDOWN(O34/F60)</f>
        <v>0</v>
      </c>
      <c r="P60" s="112">
        <f t="shared" si="64"/>
        <v>0</v>
      </c>
      <c r="R60" s="113"/>
      <c r="S60" s="113">
        <f t="shared" si="33"/>
        <v>1</v>
      </c>
    </row>
    <row r="61">
      <c r="A61" s="55">
        <v>57.0</v>
      </c>
      <c r="B61" s="107">
        <v>1811109.0</v>
      </c>
      <c r="C61" s="114" t="s">
        <v>48</v>
      </c>
      <c r="D61" s="56" t="s">
        <v>47</v>
      </c>
      <c r="E61" s="108" t="s">
        <v>37</v>
      </c>
      <c r="F61" s="67">
        <v>123.0</v>
      </c>
      <c r="G61" s="67">
        <v>199.0</v>
      </c>
      <c r="H61" s="67">
        <v>90.0</v>
      </c>
      <c r="K61" s="112"/>
      <c r="L61" s="112"/>
      <c r="M61" s="112">
        <f t="shared" si="30"/>
        <v>1</v>
      </c>
      <c r="N61" s="112">
        <f t="shared" si="31"/>
        <v>1</v>
      </c>
      <c r="O61" s="112">
        <f t="shared" ref="O61:P61" si="65">ROUNDDOWN(O35/F61)</f>
        <v>0</v>
      </c>
      <c r="P61" s="112">
        <f t="shared" si="65"/>
        <v>0</v>
      </c>
      <c r="R61" s="113"/>
      <c r="S61" s="113">
        <f t="shared" si="33"/>
        <v>1</v>
      </c>
    </row>
    <row r="62">
      <c r="A62" s="55">
        <v>58.0</v>
      </c>
      <c r="B62" s="107">
        <v>1811105.0</v>
      </c>
      <c r="C62" s="114" t="s">
        <v>48</v>
      </c>
      <c r="D62" s="56" t="s">
        <v>47</v>
      </c>
      <c r="E62" s="108" t="s">
        <v>38</v>
      </c>
      <c r="F62" s="67">
        <v>123.0</v>
      </c>
      <c r="G62" s="67">
        <v>199.0</v>
      </c>
      <c r="H62" s="67">
        <v>90.0</v>
      </c>
      <c r="K62" s="112"/>
      <c r="L62" s="112"/>
      <c r="M62" s="112">
        <f t="shared" si="30"/>
        <v>1</v>
      </c>
      <c r="N62" s="112">
        <f t="shared" si="31"/>
        <v>1</v>
      </c>
      <c r="O62" s="112">
        <f t="shared" ref="O62:P62" si="66">ROUNDDOWN(O36/F62)</f>
        <v>0</v>
      </c>
      <c r="P62" s="112">
        <f t="shared" si="66"/>
        <v>0</v>
      </c>
      <c r="R62" s="113"/>
      <c r="S62" s="113">
        <f t="shared" si="33"/>
        <v>1</v>
      </c>
    </row>
    <row r="63">
      <c r="A63" s="55">
        <v>58.0</v>
      </c>
      <c r="B63" s="107">
        <v>1811106.0</v>
      </c>
      <c r="C63" s="114" t="s">
        <v>48</v>
      </c>
      <c r="D63" s="56" t="s">
        <v>47</v>
      </c>
      <c r="E63" s="108" t="s">
        <v>38</v>
      </c>
      <c r="F63" s="67">
        <v>123.0</v>
      </c>
      <c r="G63" s="67">
        <v>199.0</v>
      </c>
      <c r="H63" s="67">
        <v>90.0</v>
      </c>
      <c r="K63" s="112"/>
      <c r="L63" s="112"/>
      <c r="M63" s="112">
        <f t="shared" si="30"/>
        <v>1</v>
      </c>
      <c r="N63" s="112">
        <f t="shared" si="31"/>
        <v>1</v>
      </c>
      <c r="O63" s="112">
        <f t="shared" ref="O63:P63" si="67">ROUNDDOWN(O37/F63)</f>
        <v>0</v>
      </c>
      <c r="P63" s="112">
        <f t="shared" si="67"/>
        <v>0</v>
      </c>
      <c r="R63" s="113"/>
      <c r="S63" s="113">
        <f t="shared" si="33"/>
        <v>1</v>
      </c>
    </row>
    <row r="64">
      <c r="A64" s="55">
        <v>58.0</v>
      </c>
      <c r="B64" s="107">
        <v>1811107.0</v>
      </c>
      <c r="C64" s="114" t="s">
        <v>48</v>
      </c>
      <c r="D64" s="56" t="s">
        <v>47</v>
      </c>
      <c r="E64" s="108" t="s">
        <v>38</v>
      </c>
      <c r="F64" s="67">
        <v>123.0</v>
      </c>
      <c r="G64" s="67">
        <v>199.0</v>
      </c>
      <c r="H64" s="67">
        <v>90.0</v>
      </c>
      <c r="K64" s="112"/>
      <c r="L64" s="112"/>
      <c r="M64" s="112">
        <f t="shared" si="30"/>
        <v>1</v>
      </c>
      <c r="N64" s="112">
        <f t="shared" si="31"/>
        <v>1</v>
      </c>
      <c r="O64" s="112">
        <f t="shared" ref="O64:P64" si="68">ROUNDDOWN(O38/F64)</f>
        <v>0</v>
      </c>
      <c r="P64" s="112">
        <f t="shared" si="68"/>
        <v>0</v>
      </c>
      <c r="R64" s="113"/>
      <c r="S64" s="113">
        <f t="shared" si="33"/>
        <v>1</v>
      </c>
    </row>
    <row r="65">
      <c r="A65" s="55">
        <v>58.0</v>
      </c>
      <c r="B65" s="107">
        <v>1811108.0</v>
      </c>
      <c r="C65" s="114" t="s">
        <v>48</v>
      </c>
      <c r="D65" s="56" t="s">
        <v>47</v>
      </c>
      <c r="E65" s="108" t="s">
        <v>38</v>
      </c>
      <c r="F65" s="67">
        <v>123.0</v>
      </c>
      <c r="G65" s="67">
        <v>199.0</v>
      </c>
      <c r="H65" s="67">
        <v>90.0</v>
      </c>
      <c r="K65" s="112"/>
      <c r="L65" s="112"/>
      <c r="M65" s="112">
        <f t="shared" si="30"/>
        <v>1</v>
      </c>
      <c r="N65" s="112">
        <f t="shared" si="31"/>
        <v>1</v>
      </c>
      <c r="O65" s="112">
        <f t="shared" ref="O65:P65" si="69">ROUNDDOWN(O39/F65)</f>
        <v>0</v>
      </c>
      <c r="P65" s="112">
        <f t="shared" si="69"/>
        <v>0</v>
      </c>
      <c r="R65" s="113"/>
      <c r="S65" s="113">
        <f t="shared" si="33"/>
        <v>1</v>
      </c>
    </row>
    <row r="66">
      <c r="A66" s="55">
        <v>58.0</v>
      </c>
      <c r="B66" s="107">
        <v>1811109.0</v>
      </c>
      <c r="C66" s="114" t="s">
        <v>48</v>
      </c>
      <c r="D66" s="56" t="s">
        <v>47</v>
      </c>
      <c r="E66" s="56" t="s">
        <v>38</v>
      </c>
      <c r="F66" s="67">
        <v>123.0</v>
      </c>
      <c r="G66" s="67">
        <v>199.0</v>
      </c>
      <c r="H66" s="67">
        <v>90.0</v>
      </c>
      <c r="K66" s="112"/>
      <c r="L66" s="112"/>
      <c r="M66" s="112">
        <f t="shared" si="30"/>
        <v>1</v>
      </c>
      <c r="N66" s="112">
        <f t="shared" si="31"/>
        <v>1</v>
      </c>
      <c r="O66" s="112">
        <f t="shared" ref="O66:P66" si="70">ROUNDDOWN(O40/F66)</f>
        <v>0</v>
      </c>
      <c r="P66" s="112">
        <f t="shared" si="70"/>
        <v>0</v>
      </c>
      <c r="R66" s="113"/>
      <c r="S66" s="113">
        <f t="shared" si="33"/>
        <v>1</v>
      </c>
    </row>
  </sheetData>
  <mergeCells count="4">
    <mergeCell ref="I1:J1"/>
    <mergeCell ref="K1:L1"/>
    <mergeCell ref="M1:N1"/>
    <mergeCell ref="O1:P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5" t="s">
        <v>1</v>
      </c>
      <c r="C1" s="116" t="s">
        <v>30</v>
      </c>
      <c r="D1" s="116" t="s">
        <v>31</v>
      </c>
      <c r="E1" s="116" t="s">
        <v>32</v>
      </c>
      <c r="F1" s="116" t="s">
        <v>33</v>
      </c>
    </row>
    <row r="2">
      <c r="B2" s="55">
        <v>1811001.0</v>
      </c>
      <c r="C2" s="55">
        <v>41.0</v>
      </c>
      <c r="D2" s="55">
        <v>56.0</v>
      </c>
      <c r="E2" s="55">
        <v>56.0</v>
      </c>
      <c r="F2" s="55">
        <v>91.0</v>
      </c>
    </row>
    <row r="3">
      <c r="B3" s="55">
        <v>1811002.0</v>
      </c>
      <c r="C3" s="55">
        <v>45.0</v>
      </c>
      <c r="D3" s="55">
        <v>56.0</v>
      </c>
      <c r="E3" s="55">
        <v>56.0</v>
      </c>
      <c r="F3" s="55">
        <v>91.0</v>
      </c>
    </row>
    <row r="4">
      <c r="B4" s="55">
        <v>1811003.0</v>
      </c>
      <c r="C4" s="55">
        <v>41.0</v>
      </c>
      <c r="D4" s="55">
        <v>56.0</v>
      </c>
      <c r="E4" s="55">
        <v>56.0</v>
      </c>
      <c r="F4" s="55">
        <v>91.0</v>
      </c>
    </row>
    <row r="5">
      <c r="B5" s="55">
        <v>1811004.0</v>
      </c>
      <c r="C5" s="55">
        <v>45.0</v>
      </c>
      <c r="D5" s="55">
        <v>56.0</v>
      </c>
      <c r="E5" s="55">
        <v>56.0</v>
      </c>
      <c r="F5" s="55">
        <v>91.0</v>
      </c>
    </row>
    <row r="6">
      <c r="B6" s="55">
        <v>1811005.0</v>
      </c>
      <c r="C6" s="55">
        <v>48.0</v>
      </c>
      <c r="D6" s="55">
        <v>56.0</v>
      </c>
      <c r="E6" s="55">
        <v>56.0</v>
      </c>
      <c r="F6" s="55">
        <v>91.0</v>
      </c>
    </row>
    <row r="7">
      <c r="B7" s="55">
        <v>1811006.0</v>
      </c>
      <c r="C7" s="55">
        <v>50.0</v>
      </c>
      <c r="D7" s="55">
        <v>56.0</v>
      </c>
      <c r="E7" s="55">
        <v>56.0</v>
      </c>
      <c r="F7" s="55">
        <v>91.0</v>
      </c>
    </row>
    <row r="8">
      <c r="B8" s="55">
        <v>1811007.0</v>
      </c>
      <c r="C8" s="55">
        <v>41.0</v>
      </c>
      <c r="D8" s="55">
        <v>56.0</v>
      </c>
      <c r="E8" s="55">
        <v>56.0</v>
      </c>
      <c r="F8" s="55">
        <v>91.0</v>
      </c>
    </row>
    <row r="9">
      <c r="B9" s="55">
        <v>1811008.0</v>
      </c>
      <c r="C9" s="55">
        <v>45.0</v>
      </c>
      <c r="D9" s="55">
        <v>56.0</v>
      </c>
      <c r="E9" s="55">
        <v>56.0</v>
      </c>
      <c r="F9" s="55">
        <v>91.0</v>
      </c>
    </row>
    <row r="10">
      <c r="B10" s="55">
        <v>1811009.0</v>
      </c>
      <c r="C10" s="55">
        <v>48.0</v>
      </c>
      <c r="D10" s="55">
        <v>56.0</v>
      </c>
      <c r="E10" s="55">
        <v>56.0</v>
      </c>
      <c r="F10" s="55">
        <v>91.0</v>
      </c>
    </row>
    <row r="11">
      <c r="B11" s="55">
        <v>1811010.0</v>
      </c>
      <c r="C11" s="55">
        <v>41.0</v>
      </c>
      <c r="D11" s="55">
        <v>56.0</v>
      </c>
      <c r="E11" s="55">
        <v>56.0</v>
      </c>
      <c r="F11" s="55">
        <v>91.0</v>
      </c>
    </row>
    <row r="12">
      <c r="B12" s="55">
        <v>1811011.0</v>
      </c>
      <c r="C12" s="55">
        <v>45.0</v>
      </c>
      <c r="D12" s="55">
        <v>56.0</v>
      </c>
      <c r="E12" s="55">
        <v>56.0</v>
      </c>
      <c r="F12" s="55">
        <v>91.0</v>
      </c>
    </row>
    <row r="13">
      <c r="B13" s="55">
        <v>1811012.0</v>
      </c>
      <c r="C13" s="55">
        <v>48.0</v>
      </c>
      <c r="D13" s="55">
        <v>56.0</v>
      </c>
      <c r="E13" s="55">
        <v>56.0</v>
      </c>
      <c r="F13" s="55">
        <v>91.0</v>
      </c>
    </row>
    <row r="14">
      <c r="B14" s="55">
        <v>1811013.0</v>
      </c>
      <c r="C14" s="55">
        <v>50.0</v>
      </c>
      <c r="D14" s="55">
        <v>56.0</v>
      </c>
      <c r="E14" s="55">
        <v>56.0</v>
      </c>
      <c r="F14" s="55">
        <v>91.0</v>
      </c>
    </row>
    <row r="15">
      <c r="B15" s="55">
        <v>1811014.0</v>
      </c>
      <c r="C15" s="55">
        <v>41.0</v>
      </c>
      <c r="D15" s="55">
        <v>56.0</v>
      </c>
      <c r="E15" s="55">
        <v>56.0</v>
      </c>
      <c r="F15" s="55">
        <v>91.0</v>
      </c>
    </row>
    <row r="16">
      <c r="B16" s="55">
        <v>1811015.0</v>
      </c>
      <c r="C16" s="55">
        <v>41.0</v>
      </c>
      <c r="D16" s="55">
        <v>56.0</v>
      </c>
      <c r="E16" s="55">
        <v>56.0</v>
      </c>
      <c r="F16" s="55">
        <v>91.0</v>
      </c>
    </row>
    <row r="17">
      <c r="B17" s="55">
        <v>1811016.0</v>
      </c>
      <c r="C17" s="55">
        <v>45.0</v>
      </c>
      <c r="D17" s="55">
        <v>56.0</v>
      </c>
      <c r="E17" s="55">
        <v>56.0</v>
      </c>
      <c r="F17" s="55">
        <v>91.0</v>
      </c>
    </row>
    <row r="18">
      <c r="B18" s="55">
        <v>1811017.0</v>
      </c>
      <c r="C18" s="55">
        <v>48.0</v>
      </c>
      <c r="D18" s="55">
        <v>56.0</v>
      </c>
      <c r="E18" s="55">
        <v>56.0</v>
      </c>
      <c r="F18" s="55">
        <v>91.0</v>
      </c>
    </row>
    <row r="19">
      <c r="B19" s="55">
        <v>1811018.0</v>
      </c>
      <c r="C19" s="55">
        <v>45.0</v>
      </c>
      <c r="D19" s="55">
        <v>56.0</v>
      </c>
      <c r="E19" s="55">
        <v>56.0</v>
      </c>
      <c r="F19" s="55">
        <v>91.0</v>
      </c>
    </row>
    <row r="20">
      <c r="B20" s="55">
        <v>1811019.0</v>
      </c>
      <c r="C20" s="55">
        <v>41.0</v>
      </c>
      <c r="D20" s="55">
        <v>56.0</v>
      </c>
      <c r="E20" s="55">
        <v>56.0</v>
      </c>
      <c r="F20" s="55">
        <v>91.0</v>
      </c>
    </row>
    <row r="21">
      <c r="B21" s="55">
        <v>1811020.0</v>
      </c>
      <c r="C21" s="55">
        <v>45.0</v>
      </c>
      <c r="D21" s="55">
        <v>56.0</v>
      </c>
      <c r="E21" s="55">
        <v>56.0</v>
      </c>
      <c r="F21" s="55">
        <v>91.0</v>
      </c>
    </row>
    <row r="22">
      <c r="B22" s="55">
        <v>1811021.0</v>
      </c>
      <c r="C22" s="55">
        <v>37.0</v>
      </c>
      <c r="D22" s="55">
        <v>64.0</v>
      </c>
      <c r="E22" s="55">
        <v>60.0</v>
      </c>
      <c r="F22" s="55">
        <v>89.0</v>
      </c>
    </row>
    <row r="23">
      <c r="B23" s="55">
        <v>1811022.0</v>
      </c>
      <c r="C23" s="55">
        <v>39.0</v>
      </c>
      <c r="D23" s="55">
        <v>64.0</v>
      </c>
      <c r="E23" s="55">
        <v>60.0</v>
      </c>
      <c r="F23" s="55">
        <v>89.0</v>
      </c>
    </row>
    <row r="24">
      <c r="B24" s="55">
        <v>1811023.0</v>
      </c>
      <c r="C24" s="55">
        <v>40.0</v>
      </c>
      <c r="D24" s="55">
        <v>64.0</v>
      </c>
      <c r="E24" s="55">
        <v>60.0</v>
      </c>
      <c r="F24" s="55">
        <v>89.0</v>
      </c>
    </row>
    <row r="25">
      <c r="B25" s="55">
        <v>1811024.0</v>
      </c>
      <c r="C25" s="55">
        <v>41.0</v>
      </c>
      <c r="D25" s="55">
        <v>64.0</v>
      </c>
      <c r="E25" s="55">
        <v>60.0</v>
      </c>
      <c r="F25" s="55">
        <v>89.0</v>
      </c>
    </row>
    <row r="26">
      <c r="B26" s="55">
        <v>1811025.0</v>
      </c>
      <c r="C26" s="55">
        <v>37.0</v>
      </c>
      <c r="D26" s="55">
        <v>64.0</v>
      </c>
      <c r="E26" s="55">
        <v>60.0</v>
      </c>
      <c r="F26" s="55">
        <v>89.0</v>
      </c>
    </row>
    <row r="27">
      <c r="B27" s="55">
        <v>1811026.0</v>
      </c>
      <c r="C27" s="55">
        <v>39.0</v>
      </c>
      <c r="D27" s="55">
        <v>64.0</v>
      </c>
      <c r="E27" s="55">
        <v>60.0</v>
      </c>
      <c r="F27" s="55">
        <v>89.0</v>
      </c>
    </row>
    <row r="28">
      <c r="B28" s="55">
        <v>1811027.0</v>
      </c>
      <c r="C28" s="55">
        <v>40.0</v>
      </c>
      <c r="D28" s="55">
        <v>64.0</v>
      </c>
      <c r="E28" s="55">
        <v>60.0</v>
      </c>
      <c r="F28" s="55">
        <v>89.0</v>
      </c>
    </row>
    <row r="29">
      <c r="B29" s="55">
        <v>1811028.0</v>
      </c>
      <c r="C29" s="55">
        <v>41.0</v>
      </c>
      <c r="D29" s="55">
        <v>64.0</v>
      </c>
      <c r="E29" s="55">
        <v>60.0</v>
      </c>
      <c r="F29" s="55">
        <v>89.0</v>
      </c>
    </row>
    <row r="30">
      <c r="B30" s="55">
        <v>1811029.0</v>
      </c>
      <c r="C30" s="55">
        <v>37.0</v>
      </c>
      <c r="D30" s="55">
        <v>64.0</v>
      </c>
      <c r="E30" s="55">
        <v>60.0</v>
      </c>
      <c r="F30" s="55">
        <v>89.0</v>
      </c>
    </row>
    <row r="31">
      <c r="B31" s="55">
        <v>1811030.0</v>
      </c>
      <c r="C31" s="55">
        <v>39.0</v>
      </c>
      <c r="D31" s="55">
        <v>64.0</v>
      </c>
      <c r="E31" s="55">
        <v>60.0</v>
      </c>
      <c r="F31" s="55">
        <v>89.0</v>
      </c>
    </row>
    <row r="32">
      <c r="B32" s="55">
        <v>1811031.0</v>
      </c>
      <c r="C32" s="55">
        <v>40.0</v>
      </c>
      <c r="D32" s="55">
        <v>64.0</v>
      </c>
      <c r="E32" s="55">
        <v>60.0</v>
      </c>
      <c r="F32" s="55">
        <v>89.0</v>
      </c>
    </row>
    <row r="33">
      <c r="B33" s="55">
        <v>1811032.0</v>
      </c>
      <c r="C33" s="55">
        <v>41.0</v>
      </c>
      <c r="D33" s="55">
        <v>64.0</v>
      </c>
      <c r="E33" s="55">
        <v>60.0</v>
      </c>
      <c r="F33" s="55">
        <v>89.0</v>
      </c>
    </row>
    <row r="34">
      <c r="B34" s="55">
        <v>1811033.0</v>
      </c>
      <c r="C34" s="55">
        <v>37.0</v>
      </c>
      <c r="D34" s="55">
        <v>64.0</v>
      </c>
      <c r="E34" s="55">
        <v>60.0</v>
      </c>
      <c r="F34" s="55">
        <v>89.0</v>
      </c>
    </row>
    <row r="35">
      <c r="B35" s="55">
        <v>1811034.0</v>
      </c>
      <c r="C35" s="55">
        <v>39.0</v>
      </c>
      <c r="D35" s="55">
        <v>64.0</v>
      </c>
      <c r="E35" s="55">
        <v>60.0</v>
      </c>
      <c r="F35" s="55">
        <v>89.0</v>
      </c>
    </row>
    <row r="36">
      <c r="B36" s="55">
        <v>1811035.0</v>
      </c>
      <c r="C36" s="55">
        <v>40.0</v>
      </c>
      <c r="D36" s="55">
        <v>64.0</v>
      </c>
      <c r="E36" s="55">
        <v>60.0</v>
      </c>
      <c r="F36" s="55">
        <v>89.0</v>
      </c>
    </row>
    <row r="37">
      <c r="B37" s="55">
        <v>1811036.0</v>
      </c>
      <c r="C37" s="55">
        <v>41.0</v>
      </c>
      <c r="D37" s="55">
        <v>64.0</v>
      </c>
      <c r="E37" s="55">
        <v>60.0</v>
      </c>
      <c r="F37" s="55">
        <v>89.0</v>
      </c>
    </row>
    <row r="38">
      <c r="B38" s="55">
        <v>1811037.0</v>
      </c>
      <c r="C38" s="55">
        <v>37.0</v>
      </c>
      <c r="D38" s="55">
        <v>64.0</v>
      </c>
      <c r="E38" s="55">
        <v>60.0</v>
      </c>
      <c r="F38" s="55">
        <v>89.0</v>
      </c>
    </row>
    <row r="39">
      <c r="B39" s="55">
        <v>1811038.0</v>
      </c>
      <c r="C39" s="55">
        <v>39.0</v>
      </c>
      <c r="D39" s="55">
        <v>64.0</v>
      </c>
      <c r="E39" s="55">
        <v>60.0</v>
      </c>
      <c r="F39" s="55">
        <v>89.0</v>
      </c>
    </row>
    <row r="40">
      <c r="B40" s="55">
        <v>1811039.0</v>
      </c>
      <c r="C40" s="55">
        <v>40.0</v>
      </c>
      <c r="D40" s="55">
        <v>64.0</v>
      </c>
      <c r="E40" s="55">
        <v>60.0</v>
      </c>
      <c r="F40" s="55">
        <v>89.0</v>
      </c>
    </row>
    <row r="41">
      <c r="B41" s="55">
        <v>1811040.0</v>
      </c>
      <c r="C41" s="55">
        <v>41.0</v>
      </c>
      <c r="D41" s="55">
        <v>64.0</v>
      </c>
      <c r="E41" s="55">
        <v>60.0</v>
      </c>
      <c r="F41" s="55">
        <v>89.0</v>
      </c>
    </row>
    <row r="42">
      <c r="B42" s="55">
        <v>1811041.0</v>
      </c>
      <c r="C42" s="55">
        <v>37.0</v>
      </c>
      <c r="D42" s="55">
        <v>64.0</v>
      </c>
      <c r="E42" s="55">
        <v>60.0</v>
      </c>
      <c r="F42" s="55">
        <v>89.0</v>
      </c>
    </row>
    <row r="43">
      <c r="B43" s="55">
        <v>1811042.0</v>
      </c>
      <c r="C43" s="55">
        <v>39.0</v>
      </c>
      <c r="D43" s="55">
        <v>64.0</v>
      </c>
      <c r="E43" s="55">
        <v>60.0</v>
      </c>
      <c r="F43" s="55">
        <v>89.0</v>
      </c>
    </row>
    <row r="44">
      <c r="B44" s="55">
        <v>1811043.0</v>
      </c>
      <c r="C44" s="55">
        <v>40.0</v>
      </c>
      <c r="D44" s="55">
        <v>64.0</v>
      </c>
      <c r="E44" s="55">
        <v>60.0</v>
      </c>
      <c r="F44" s="55">
        <v>89.0</v>
      </c>
    </row>
    <row r="45">
      <c r="B45" s="55">
        <v>1811044.0</v>
      </c>
      <c r="C45" s="55">
        <v>43.0</v>
      </c>
      <c r="D45" s="55">
        <v>66.0</v>
      </c>
      <c r="E45" s="55">
        <v>58.0</v>
      </c>
      <c r="F45" s="55">
        <v>95.0</v>
      </c>
    </row>
    <row r="46">
      <c r="B46" s="55">
        <v>1811045.0</v>
      </c>
      <c r="C46" s="55">
        <v>46.0</v>
      </c>
      <c r="D46" s="55">
        <v>66.0</v>
      </c>
      <c r="E46" s="55">
        <v>58.0</v>
      </c>
      <c r="F46" s="55">
        <v>95.0</v>
      </c>
    </row>
    <row r="47">
      <c r="B47" s="55">
        <v>1811046.0</v>
      </c>
      <c r="C47" s="55">
        <v>47.0</v>
      </c>
      <c r="D47" s="55">
        <v>66.0</v>
      </c>
      <c r="E47" s="55">
        <v>58.0</v>
      </c>
      <c r="F47" s="55">
        <v>95.0</v>
      </c>
    </row>
    <row r="48">
      <c r="B48" s="55">
        <v>1811047.0</v>
      </c>
      <c r="C48" s="55">
        <v>43.0</v>
      </c>
      <c r="D48" s="55">
        <v>66.0</v>
      </c>
      <c r="E48" s="55">
        <v>58.0</v>
      </c>
      <c r="F48" s="55">
        <v>95.0</v>
      </c>
    </row>
    <row r="49">
      <c r="B49" s="55">
        <v>1811048.0</v>
      </c>
      <c r="C49" s="55">
        <v>46.0</v>
      </c>
      <c r="D49" s="55">
        <v>66.0</v>
      </c>
      <c r="E49" s="55">
        <v>58.0</v>
      </c>
      <c r="F49" s="55">
        <v>95.0</v>
      </c>
    </row>
    <row r="50">
      <c r="B50" s="55">
        <v>1811049.0</v>
      </c>
      <c r="C50" s="55">
        <v>47.0</v>
      </c>
      <c r="D50" s="55">
        <v>66.0</v>
      </c>
      <c r="E50" s="55">
        <v>58.0</v>
      </c>
      <c r="F50" s="55">
        <v>95.0</v>
      </c>
    </row>
    <row r="51">
      <c r="B51" s="55">
        <v>1811050.0</v>
      </c>
      <c r="C51" s="55">
        <v>43.0</v>
      </c>
      <c r="D51" s="55">
        <v>66.0</v>
      </c>
      <c r="E51" s="55">
        <v>58.0</v>
      </c>
      <c r="F51" s="55">
        <v>95.0</v>
      </c>
    </row>
    <row r="52">
      <c r="B52" s="55">
        <v>1811051.0</v>
      </c>
      <c r="C52" s="55">
        <v>46.0</v>
      </c>
      <c r="D52" s="55">
        <v>66.0</v>
      </c>
      <c r="E52" s="55">
        <v>58.0</v>
      </c>
      <c r="F52" s="55">
        <v>95.0</v>
      </c>
    </row>
    <row r="53">
      <c r="B53" s="55">
        <v>1811052.0</v>
      </c>
      <c r="C53" s="55">
        <v>47.0</v>
      </c>
      <c r="D53" s="55">
        <v>66.0</v>
      </c>
      <c r="E53" s="55">
        <v>58.0</v>
      </c>
      <c r="F53" s="55">
        <v>95.0</v>
      </c>
    </row>
    <row r="54">
      <c r="B54" s="55">
        <v>1811053.0</v>
      </c>
      <c r="C54" s="55">
        <v>52.0</v>
      </c>
      <c r="D54" s="55">
        <v>66.0</v>
      </c>
      <c r="E54" s="55">
        <v>58.0</v>
      </c>
      <c r="F54" s="55">
        <v>95.0</v>
      </c>
    </row>
    <row r="55">
      <c r="B55" s="55">
        <v>1811054.0</v>
      </c>
      <c r="C55" s="55">
        <v>52.0</v>
      </c>
      <c r="D55" s="55">
        <v>66.0</v>
      </c>
      <c r="E55" s="55">
        <v>58.0</v>
      </c>
      <c r="F55" s="55">
        <v>95.0</v>
      </c>
    </row>
    <row r="56">
      <c r="B56" s="55">
        <v>1811055.0</v>
      </c>
      <c r="C56" s="55">
        <v>55.0</v>
      </c>
      <c r="D56" s="55">
        <v>66.0</v>
      </c>
      <c r="E56" s="55">
        <v>58.0</v>
      </c>
      <c r="F56" s="55">
        <v>95.0</v>
      </c>
    </row>
    <row r="57">
      <c r="B57" s="55">
        <v>1811056.0</v>
      </c>
      <c r="C57" s="55">
        <v>55.0</v>
      </c>
      <c r="D57" s="55">
        <v>66.0</v>
      </c>
      <c r="E57" s="55">
        <v>58.0</v>
      </c>
      <c r="F57" s="55">
        <v>95.0</v>
      </c>
    </row>
    <row r="58">
      <c r="B58" s="55">
        <v>1811057.0</v>
      </c>
      <c r="C58" s="55">
        <v>38.0</v>
      </c>
      <c r="D58" s="55">
        <v>55.0</v>
      </c>
      <c r="E58" s="55">
        <v>53.0</v>
      </c>
      <c r="F58" s="55">
        <v>92.0</v>
      </c>
    </row>
    <row r="59">
      <c r="B59" s="55">
        <v>1811058.0</v>
      </c>
      <c r="C59" s="55">
        <v>40.0</v>
      </c>
      <c r="D59" s="55">
        <v>55.0</v>
      </c>
      <c r="E59" s="55">
        <v>53.0</v>
      </c>
      <c r="F59" s="55">
        <v>92.0</v>
      </c>
    </row>
    <row r="60">
      <c r="B60" s="55">
        <v>1811059.0</v>
      </c>
      <c r="C60" s="55">
        <v>42.0</v>
      </c>
      <c r="D60" s="55">
        <v>55.0</v>
      </c>
      <c r="E60" s="55">
        <v>53.0</v>
      </c>
      <c r="F60" s="55">
        <v>92.0</v>
      </c>
    </row>
    <row r="61">
      <c r="B61" s="55">
        <v>1811060.0</v>
      </c>
      <c r="C61" s="55">
        <v>44.0</v>
      </c>
      <c r="D61" s="55">
        <v>55.0</v>
      </c>
      <c r="E61" s="55">
        <v>53.0</v>
      </c>
      <c r="F61" s="55">
        <v>92.0</v>
      </c>
    </row>
    <row r="62">
      <c r="B62" s="55">
        <v>1811061.0</v>
      </c>
      <c r="C62" s="55">
        <v>47.0</v>
      </c>
      <c r="D62" s="55">
        <v>55.0</v>
      </c>
      <c r="E62" s="55">
        <v>53.0</v>
      </c>
      <c r="F62" s="55">
        <v>92.0</v>
      </c>
    </row>
    <row r="63">
      <c r="B63" s="55">
        <v>1811062.0</v>
      </c>
      <c r="C63" s="55">
        <v>37.0</v>
      </c>
      <c r="D63" s="55">
        <v>55.0</v>
      </c>
      <c r="E63" s="55">
        <v>53.0</v>
      </c>
      <c r="F63" s="55">
        <v>92.0</v>
      </c>
    </row>
    <row r="64">
      <c r="B64" s="55">
        <v>1811063.0</v>
      </c>
      <c r="C64" s="55">
        <v>37.0</v>
      </c>
      <c r="D64" s="55">
        <v>55.0</v>
      </c>
      <c r="E64" s="55">
        <v>53.0</v>
      </c>
      <c r="F64" s="55">
        <v>92.0</v>
      </c>
    </row>
    <row r="65">
      <c r="B65" s="55">
        <v>1811064.0</v>
      </c>
      <c r="C65" s="55">
        <v>37.0</v>
      </c>
      <c r="D65" s="55">
        <v>55.0</v>
      </c>
      <c r="E65" s="55">
        <v>53.0</v>
      </c>
      <c r="F65" s="55">
        <v>92.0</v>
      </c>
    </row>
    <row r="66">
      <c r="B66" s="55">
        <v>1811065.0</v>
      </c>
      <c r="C66" s="55">
        <v>38.0</v>
      </c>
      <c r="D66" s="55">
        <v>55.0</v>
      </c>
      <c r="E66" s="55">
        <v>53.0</v>
      </c>
      <c r="F66" s="55">
        <v>92.0</v>
      </c>
    </row>
    <row r="67">
      <c r="B67" s="55">
        <v>1811066.0</v>
      </c>
      <c r="C67" s="55">
        <v>38.0</v>
      </c>
      <c r="D67" s="55">
        <v>55.0</v>
      </c>
      <c r="E67" s="55">
        <v>53.0</v>
      </c>
      <c r="F67" s="55">
        <v>92.0</v>
      </c>
    </row>
    <row r="68">
      <c r="B68" s="55">
        <v>1811067.0</v>
      </c>
      <c r="C68" s="55">
        <v>38.0</v>
      </c>
      <c r="D68" s="55">
        <v>55.0</v>
      </c>
      <c r="E68" s="55">
        <v>53.0</v>
      </c>
      <c r="F68" s="55">
        <v>92.0</v>
      </c>
    </row>
    <row r="69">
      <c r="B69" s="55">
        <v>1811068.0</v>
      </c>
      <c r="C69" s="55">
        <v>40.0</v>
      </c>
      <c r="D69" s="55">
        <v>55.0</v>
      </c>
      <c r="E69" s="55">
        <v>53.0</v>
      </c>
      <c r="F69" s="55">
        <v>92.0</v>
      </c>
    </row>
    <row r="70">
      <c r="B70" s="55">
        <v>1811069.0</v>
      </c>
      <c r="C70" s="55">
        <v>42.0</v>
      </c>
      <c r="D70" s="55">
        <v>55.0</v>
      </c>
      <c r="E70" s="55">
        <v>53.0</v>
      </c>
      <c r="F70" s="55">
        <v>92.0</v>
      </c>
    </row>
    <row r="71">
      <c r="B71" s="55">
        <v>1811070.0</v>
      </c>
      <c r="C71" s="55">
        <v>37.0</v>
      </c>
      <c r="D71" s="55">
        <v>55.0</v>
      </c>
      <c r="E71" s="55">
        <v>53.0</v>
      </c>
      <c r="F71" s="55">
        <v>92.0</v>
      </c>
    </row>
    <row r="72">
      <c r="B72" s="55">
        <v>1811071.0</v>
      </c>
      <c r="C72" s="55">
        <v>37.0</v>
      </c>
      <c r="D72" s="55">
        <v>55.0</v>
      </c>
      <c r="E72" s="55">
        <v>53.0</v>
      </c>
      <c r="F72" s="55">
        <v>92.0</v>
      </c>
    </row>
    <row r="73">
      <c r="B73" s="55">
        <v>1811072.0</v>
      </c>
      <c r="C73" s="55">
        <v>38.0</v>
      </c>
      <c r="D73" s="55">
        <v>55.0</v>
      </c>
      <c r="E73" s="55">
        <v>53.0</v>
      </c>
      <c r="F73" s="55">
        <v>92.0</v>
      </c>
    </row>
    <row r="74">
      <c r="B74" s="55">
        <v>1811073.0</v>
      </c>
      <c r="C74" s="55">
        <v>172.0</v>
      </c>
      <c r="D74" s="55">
        <v>172.0</v>
      </c>
      <c r="E74" s="55">
        <v>92.0</v>
      </c>
      <c r="F74" s="55">
        <v>101.0</v>
      </c>
    </row>
    <row r="75">
      <c r="B75" s="55">
        <v>1811074.0</v>
      </c>
      <c r="C75" s="55">
        <v>180.0</v>
      </c>
      <c r="D75" s="55">
        <v>172.0</v>
      </c>
      <c r="E75" s="55">
        <v>92.0</v>
      </c>
      <c r="F75" s="55">
        <v>101.0</v>
      </c>
    </row>
    <row r="76">
      <c r="B76" s="55">
        <v>1811075.0</v>
      </c>
      <c r="C76" s="55">
        <v>193.0</v>
      </c>
      <c r="D76" s="55">
        <v>172.0</v>
      </c>
      <c r="E76" s="55">
        <v>92.0</v>
      </c>
      <c r="F76" s="55">
        <v>101.0</v>
      </c>
    </row>
    <row r="77">
      <c r="B77" s="55">
        <v>1811076.0</v>
      </c>
      <c r="C77" s="55">
        <v>202.0</v>
      </c>
      <c r="D77" s="55">
        <v>172.0</v>
      </c>
      <c r="E77" s="55">
        <v>92.0</v>
      </c>
      <c r="F77" s="55">
        <v>101.0</v>
      </c>
    </row>
    <row r="78">
      <c r="B78" s="55">
        <v>1811077.0</v>
      </c>
      <c r="C78" s="55">
        <v>215.0</v>
      </c>
      <c r="D78" s="55">
        <v>172.0</v>
      </c>
      <c r="E78" s="55">
        <v>92.0</v>
      </c>
      <c r="F78" s="55">
        <v>101.0</v>
      </c>
    </row>
    <row r="79">
      <c r="B79" s="55">
        <v>1811078.0</v>
      </c>
      <c r="C79" s="55">
        <v>265.0</v>
      </c>
      <c r="D79" s="55">
        <v>172.0</v>
      </c>
      <c r="E79" s="55">
        <v>92.0</v>
      </c>
      <c r="F79" s="55">
        <v>101.0</v>
      </c>
    </row>
    <row r="80">
      <c r="B80" s="55">
        <v>1811079.0</v>
      </c>
      <c r="C80" s="55">
        <v>250.0</v>
      </c>
      <c r="D80" s="55">
        <v>172.0</v>
      </c>
      <c r="E80" s="55">
        <v>92.0</v>
      </c>
      <c r="F80" s="55">
        <v>101.0</v>
      </c>
    </row>
    <row r="81">
      <c r="B81" s="55">
        <v>1811080.0</v>
      </c>
      <c r="C81" s="55">
        <v>263.0</v>
      </c>
      <c r="D81" s="55">
        <v>172.0</v>
      </c>
      <c r="E81" s="55">
        <v>92.0</v>
      </c>
      <c r="F81" s="55">
        <v>101.0</v>
      </c>
    </row>
    <row r="82">
      <c r="B82" s="55">
        <v>1811081.0</v>
      </c>
      <c r="C82" s="55">
        <v>185.0</v>
      </c>
      <c r="D82" s="55">
        <v>127.0</v>
      </c>
      <c r="E82" s="55">
        <v>203.0</v>
      </c>
      <c r="F82" s="55">
        <v>91.0</v>
      </c>
    </row>
    <row r="83">
      <c r="B83" s="55">
        <v>1811082.0</v>
      </c>
      <c r="C83" s="55">
        <v>199.0</v>
      </c>
      <c r="D83" s="55">
        <v>127.0</v>
      </c>
      <c r="E83" s="55">
        <v>203.0</v>
      </c>
      <c r="F83" s="55">
        <v>91.0</v>
      </c>
    </row>
    <row r="84">
      <c r="B84" s="55">
        <v>1811083.0</v>
      </c>
      <c r="C84" s="55">
        <v>216.0</v>
      </c>
      <c r="D84" s="55">
        <v>127.0</v>
      </c>
      <c r="E84" s="55">
        <v>203.0</v>
      </c>
      <c r="F84" s="55">
        <v>91.0</v>
      </c>
    </row>
    <row r="85">
      <c r="B85" s="55">
        <v>1811084.0</v>
      </c>
      <c r="C85" s="55">
        <v>222.0</v>
      </c>
      <c r="D85" s="55">
        <v>127.0</v>
      </c>
      <c r="E85" s="55">
        <v>203.0</v>
      </c>
      <c r="F85" s="55">
        <v>91.0</v>
      </c>
    </row>
    <row r="86">
      <c r="B86" s="55">
        <v>1811085.0</v>
      </c>
      <c r="C86" s="55">
        <v>235.0</v>
      </c>
      <c r="D86" s="55">
        <v>127.0</v>
      </c>
      <c r="E86" s="55">
        <v>203.0</v>
      </c>
      <c r="F86" s="55">
        <v>91.0</v>
      </c>
    </row>
    <row r="87">
      <c r="B87" s="55">
        <v>1811086.0</v>
      </c>
      <c r="C87" s="55">
        <v>185.0</v>
      </c>
      <c r="D87" s="55">
        <v>127.0</v>
      </c>
      <c r="E87" s="55">
        <v>203.0</v>
      </c>
      <c r="F87" s="55">
        <v>91.0</v>
      </c>
    </row>
    <row r="88">
      <c r="B88" s="55">
        <v>1811087.0</v>
      </c>
      <c r="C88" s="55">
        <v>199.0</v>
      </c>
      <c r="D88" s="55">
        <v>127.0</v>
      </c>
      <c r="E88" s="55">
        <v>203.0</v>
      </c>
      <c r="F88" s="55">
        <v>91.0</v>
      </c>
    </row>
    <row r="89">
      <c r="B89" s="55">
        <v>1811088.0</v>
      </c>
      <c r="C89" s="55">
        <v>216.0</v>
      </c>
      <c r="D89" s="55">
        <v>127.0</v>
      </c>
      <c r="E89" s="55">
        <v>203.0</v>
      </c>
      <c r="F89" s="55">
        <v>91.0</v>
      </c>
    </row>
    <row r="90">
      <c r="B90" s="55">
        <v>1811089.0</v>
      </c>
      <c r="C90" s="55">
        <v>185.0</v>
      </c>
      <c r="D90" s="55">
        <v>127.0</v>
      </c>
      <c r="E90" s="55">
        <v>203.0</v>
      </c>
      <c r="F90" s="55">
        <v>91.0</v>
      </c>
    </row>
    <row r="91">
      <c r="B91" s="55">
        <v>1811090.0</v>
      </c>
      <c r="C91" s="55">
        <v>199.0</v>
      </c>
      <c r="D91" s="55">
        <v>127.0</v>
      </c>
      <c r="E91" s="55">
        <v>203.0</v>
      </c>
      <c r="F91" s="55">
        <v>91.0</v>
      </c>
    </row>
    <row r="92">
      <c r="B92" s="55">
        <v>1811091.0</v>
      </c>
      <c r="C92" s="55">
        <v>216.0</v>
      </c>
      <c r="D92" s="55">
        <v>127.0</v>
      </c>
      <c r="E92" s="55">
        <v>203.0</v>
      </c>
      <c r="F92" s="55">
        <v>91.0</v>
      </c>
    </row>
    <row r="93">
      <c r="B93" s="55">
        <v>1811092.0</v>
      </c>
      <c r="C93" s="55">
        <v>185.0</v>
      </c>
      <c r="D93" s="55">
        <v>127.0</v>
      </c>
      <c r="E93" s="55">
        <v>203.0</v>
      </c>
      <c r="F93" s="55">
        <v>91.0</v>
      </c>
    </row>
    <row r="94">
      <c r="B94" s="55">
        <v>1811093.0</v>
      </c>
      <c r="C94" s="55">
        <v>199.0</v>
      </c>
      <c r="D94" s="55">
        <v>127.0</v>
      </c>
      <c r="E94" s="55">
        <v>203.0</v>
      </c>
      <c r="F94" s="55">
        <v>91.0</v>
      </c>
    </row>
    <row r="95">
      <c r="B95" s="55">
        <v>1811094.0</v>
      </c>
      <c r="C95" s="55">
        <v>216.0</v>
      </c>
      <c r="D95" s="55">
        <v>127.0</v>
      </c>
      <c r="E95" s="55">
        <v>203.0</v>
      </c>
      <c r="F95" s="55">
        <v>91.0</v>
      </c>
    </row>
    <row r="96">
      <c r="B96" s="55">
        <v>1811095.0</v>
      </c>
      <c r="C96" s="55">
        <v>51.0</v>
      </c>
      <c r="D96" s="55">
        <v>62.0</v>
      </c>
      <c r="E96" s="55">
        <v>65.0</v>
      </c>
      <c r="F96" s="55">
        <v>93.0</v>
      </c>
    </row>
    <row r="97">
      <c r="B97" s="55">
        <v>1811096.0</v>
      </c>
      <c r="C97" s="55">
        <v>55.0</v>
      </c>
      <c r="D97" s="55">
        <v>62.0</v>
      </c>
      <c r="E97" s="55">
        <v>65.0</v>
      </c>
      <c r="F97" s="55">
        <v>93.0</v>
      </c>
    </row>
    <row r="98">
      <c r="B98" s="55">
        <v>1811097.0</v>
      </c>
      <c r="C98" s="55">
        <v>59.0</v>
      </c>
      <c r="D98" s="55">
        <v>62.0</v>
      </c>
      <c r="E98" s="55">
        <v>65.0</v>
      </c>
      <c r="F98" s="55">
        <v>93.0</v>
      </c>
    </row>
    <row r="99">
      <c r="B99" s="55">
        <v>1811098.0</v>
      </c>
      <c r="C99" s="55">
        <v>65.0</v>
      </c>
      <c r="D99" s="55">
        <v>62.0</v>
      </c>
      <c r="E99" s="55">
        <v>65.0</v>
      </c>
      <c r="F99" s="55">
        <v>94.0</v>
      </c>
    </row>
    <row r="100">
      <c r="B100" s="55">
        <v>1811099.0</v>
      </c>
      <c r="C100" s="55">
        <v>53.0</v>
      </c>
      <c r="D100" s="55">
        <v>67.0</v>
      </c>
      <c r="E100" s="55">
        <v>70.0</v>
      </c>
      <c r="F100" s="55">
        <v>95.0</v>
      </c>
    </row>
    <row r="101">
      <c r="B101" s="55">
        <v>1811100.0</v>
      </c>
      <c r="C101" s="55">
        <v>58.0</v>
      </c>
      <c r="D101" s="55">
        <v>67.0</v>
      </c>
      <c r="E101" s="55">
        <v>70.0</v>
      </c>
      <c r="F101" s="55">
        <v>95.0</v>
      </c>
    </row>
    <row r="102">
      <c r="B102" s="55">
        <v>1811101.0</v>
      </c>
      <c r="C102" s="55">
        <v>63.0</v>
      </c>
      <c r="D102" s="55">
        <v>67.0</v>
      </c>
      <c r="E102" s="55">
        <v>70.0</v>
      </c>
      <c r="F102" s="55">
        <v>95.0</v>
      </c>
    </row>
    <row r="103">
      <c r="B103" s="55">
        <v>1811102.0</v>
      </c>
      <c r="C103" s="55">
        <v>68.0</v>
      </c>
      <c r="D103" s="55">
        <v>67.0</v>
      </c>
      <c r="E103" s="55">
        <v>70.0</v>
      </c>
      <c r="F103" s="55">
        <v>95.0</v>
      </c>
    </row>
    <row r="104">
      <c r="B104" s="55">
        <v>1811103.0</v>
      </c>
      <c r="C104" s="55">
        <v>70.0</v>
      </c>
      <c r="D104" s="55">
        <v>67.0</v>
      </c>
      <c r="E104" s="55">
        <v>70.0</v>
      </c>
      <c r="F104" s="55">
        <v>95.0</v>
      </c>
    </row>
    <row r="105">
      <c r="B105" s="55">
        <v>1811104.0</v>
      </c>
      <c r="C105" s="55">
        <v>53.0</v>
      </c>
      <c r="D105" s="55">
        <v>67.0</v>
      </c>
      <c r="E105" s="55">
        <v>70.0</v>
      </c>
      <c r="F105" s="55">
        <v>95.0</v>
      </c>
    </row>
    <row r="106">
      <c r="B106" s="55">
        <v>1811105.0</v>
      </c>
      <c r="C106" s="55">
        <v>170.0</v>
      </c>
      <c r="D106" s="55">
        <v>123.0</v>
      </c>
      <c r="E106" s="55">
        <v>199.0</v>
      </c>
      <c r="F106" s="55">
        <v>90.0</v>
      </c>
    </row>
    <row r="107">
      <c r="B107" s="55">
        <v>1811106.0</v>
      </c>
      <c r="C107" s="55">
        <v>182.0</v>
      </c>
      <c r="D107" s="55">
        <v>123.0</v>
      </c>
      <c r="E107" s="55">
        <v>199.0</v>
      </c>
      <c r="F107" s="55">
        <v>90.0</v>
      </c>
    </row>
    <row r="108">
      <c r="B108" s="55">
        <v>1811107.0</v>
      </c>
      <c r="C108" s="55">
        <v>191.0</v>
      </c>
      <c r="D108" s="55">
        <v>123.0</v>
      </c>
      <c r="E108" s="55">
        <v>199.0</v>
      </c>
      <c r="F108" s="55">
        <v>90.0</v>
      </c>
    </row>
    <row r="109">
      <c r="B109" s="55">
        <v>1811108.0</v>
      </c>
      <c r="C109" s="55">
        <v>199.0</v>
      </c>
      <c r="D109" s="55">
        <v>123.0</v>
      </c>
      <c r="E109" s="55">
        <v>199.0</v>
      </c>
      <c r="F109" s="55">
        <v>90.0</v>
      </c>
    </row>
    <row r="110">
      <c r="B110" s="55">
        <v>1811109.0</v>
      </c>
      <c r="C110" s="55">
        <v>211.0</v>
      </c>
      <c r="D110" s="55">
        <v>123.0</v>
      </c>
      <c r="E110" s="55">
        <v>199.0</v>
      </c>
      <c r="F110" s="55">
        <v>90.0</v>
      </c>
    </row>
    <row r="111">
      <c r="B111" s="55">
        <v>1811110.0</v>
      </c>
      <c r="C111" s="55">
        <v>170.0</v>
      </c>
      <c r="D111" s="55">
        <v>123.0</v>
      </c>
      <c r="E111" s="55">
        <v>199.0</v>
      </c>
      <c r="F111" s="55">
        <v>90.0</v>
      </c>
    </row>
    <row r="112">
      <c r="B112" s="55">
        <v>1811111.0</v>
      </c>
      <c r="C112" s="55">
        <v>42.0</v>
      </c>
      <c r="D112" s="55">
        <v>62.0</v>
      </c>
      <c r="E112" s="55">
        <v>58.0</v>
      </c>
      <c r="F112" s="55">
        <v>91.0</v>
      </c>
    </row>
    <row r="113">
      <c r="B113" s="55">
        <v>1811112.0</v>
      </c>
      <c r="C113" s="55">
        <v>46.0</v>
      </c>
      <c r="D113" s="55">
        <v>62.0</v>
      </c>
      <c r="E113" s="55">
        <v>58.0</v>
      </c>
      <c r="F113" s="55">
        <v>91.0</v>
      </c>
    </row>
    <row r="114">
      <c r="B114" s="55">
        <v>1811113.0</v>
      </c>
      <c r="C114" s="55">
        <v>50.0</v>
      </c>
      <c r="D114" s="55">
        <v>62.0</v>
      </c>
      <c r="E114" s="55">
        <v>58.0</v>
      </c>
      <c r="F114" s="55">
        <v>91.0</v>
      </c>
    </row>
    <row r="115">
      <c r="B115" s="55">
        <v>1811114.0</v>
      </c>
      <c r="C115" s="55">
        <v>54.0</v>
      </c>
      <c r="D115" s="55">
        <v>62.0</v>
      </c>
      <c r="E115" s="55">
        <v>58.0</v>
      </c>
      <c r="F115" s="55">
        <v>91.0</v>
      </c>
    </row>
    <row r="116">
      <c r="B116" s="55">
        <v>1811115.0</v>
      </c>
      <c r="C116" s="55">
        <v>59.0</v>
      </c>
      <c r="D116" s="55">
        <v>62.0</v>
      </c>
      <c r="E116" s="55">
        <v>58.0</v>
      </c>
      <c r="F116" s="55">
        <v>91.0</v>
      </c>
    </row>
    <row r="117">
      <c r="B117" s="55">
        <v>1811116.0</v>
      </c>
      <c r="C117" s="55">
        <v>42.0</v>
      </c>
      <c r="D117" s="55">
        <v>62.0</v>
      </c>
      <c r="E117" s="55">
        <v>58.0</v>
      </c>
      <c r="F117" s="55">
        <v>91.0</v>
      </c>
    </row>
    <row r="118">
      <c r="B118" s="55">
        <v>1811117.0</v>
      </c>
      <c r="C118" s="55">
        <v>46.0</v>
      </c>
      <c r="D118" s="55">
        <v>62.0</v>
      </c>
      <c r="E118" s="55">
        <v>58.0</v>
      </c>
      <c r="F118" s="55">
        <v>91.0</v>
      </c>
    </row>
    <row r="119">
      <c r="B119" s="55">
        <v>1811118.0</v>
      </c>
      <c r="C119" s="55">
        <v>48.0</v>
      </c>
      <c r="D119" s="55">
        <v>62.0</v>
      </c>
      <c r="E119" s="55">
        <v>58.0</v>
      </c>
      <c r="F119" s="55">
        <v>91.0</v>
      </c>
    </row>
    <row r="120">
      <c r="B120" s="55">
        <v>1811119.0</v>
      </c>
      <c r="C120" s="55">
        <v>50.0</v>
      </c>
      <c r="D120" s="55">
        <v>62.0</v>
      </c>
      <c r="E120" s="55">
        <v>58.0</v>
      </c>
      <c r="F120" s="55">
        <v>91.0</v>
      </c>
    </row>
    <row r="121">
      <c r="B121" s="55">
        <v>1811120.0</v>
      </c>
      <c r="C121" s="55">
        <v>54.0</v>
      </c>
      <c r="D121" s="55">
        <v>62.0</v>
      </c>
      <c r="E121" s="55">
        <v>58.0</v>
      </c>
      <c r="F121" s="55">
        <v>91.0</v>
      </c>
    </row>
    <row r="122">
      <c r="B122" s="55">
        <v>1811121.0</v>
      </c>
      <c r="C122" s="55">
        <v>55.0</v>
      </c>
      <c r="D122" s="55">
        <v>62.0</v>
      </c>
      <c r="E122" s="55">
        <v>58.0</v>
      </c>
      <c r="F122" s="55">
        <v>91.0</v>
      </c>
    </row>
    <row r="123">
      <c r="B123" s="55">
        <v>1811122.0</v>
      </c>
      <c r="C123" s="55">
        <v>54.0</v>
      </c>
      <c r="D123" s="55">
        <v>62.0</v>
      </c>
      <c r="E123" s="55">
        <v>58.0</v>
      </c>
      <c r="F123" s="55">
        <v>91.0</v>
      </c>
    </row>
    <row r="124">
      <c r="B124" s="55">
        <v>1811123.0</v>
      </c>
      <c r="C124" s="55">
        <v>43.0</v>
      </c>
      <c r="D124" s="55">
        <v>65.0</v>
      </c>
      <c r="E124" s="55">
        <v>60.0</v>
      </c>
      <c r="F124" s="55">
        <v>92.0</v>
      </c>
    </row>
    <row r="125">
      <c r="B125" s="55">
        <v>1811124.0</v>
      </c>
      <c r="C125" s="55">
        <v>47.0</v>
      </c>
      <c r="D125" s="55">
        <v>65.0</v>
      </c>
      <c r="E125" s="55">
        <v>60.0</v>
      </c>
      <c r="F125" s="55">
        <v>92.0</v>
      </c>
    </row>
    <row r="126">
      <c r="B126" s="55">
        <v>1811125.0</v>
      </c>
      <c r="C126" s="55">
        <v>49.0</v>
      </c>
      <c r="D126" s="55">
        <v>65.0</v>
      </c>
      <c r="E126" s="55">
        <v>60.0</v>
      </c>
      <c r="F126" s="55">
        <v>92.0</v>
      </c>
    </row>
    <row r="127">
      <c r="B127" s="55">
        <v>1811126.0</v>
      </c>
      <c r="C127" s="55">
        <v>47.0</v>
      </c>
      <c r="D127" s="55">
        <v>65.0</v>
      </c>
      <c r="E127" s="55">
        <v>60.0</v>
      </c>
      <c r="F127" s="55">
        <v>92.0</v>
      </c>
    </row>
    <row r="128">
      <c r="B128" s="55">
        <v>1811127.0</v>
      </c>
      <c r="C128" s="55">
        <v>58.0</v>
      </c>
      <c r="D128" s="55">
        <v>65.0</v>
      </c>
      <c r="E128" s="55">
        <v>60.0</v>
      </c>
      <c r="F128" s="55">
        <v>92.0</v>
      </c>
    </row>
    <row r="129">
      <c r="B129" s="55">
        <v>1811128.0</v>
      </c>
      <c r="C129" s="55">
        <v>43.0</v>
      </c>
      <c r="D129" s="55">
        <v>65.0</v>
      </c>
      <c r="E129" s="55">
        <v>60.0</v>
      </c>
      <c r="F129" s="55">
        <v>92.0</v>
      </c>
    </row>
    <row r="130">
      <c r="B130" s="55">
        <v>1811129.0</v>
      </c>
      <c r="C130" s="55">
        <v>47.0</v>
      </c>
      <c r="D130" s="55">
        <v>65.0</v>
      </c>
      <c r="E130" s="55">
        <v>60.0</v>
      </c>
      <c r="F130" s="55">
        <v>92.0</v>
      </c>
    </row>
    <row r="131">
      <c r="B131" s="55">
        <v>1811130.0</v>
      </c>
      <c r="C131" s="55">
        <v>49.0</v>
      </c>
      <c r="D131" s="55">
        <v>65.0</v>
      </c>
      <c r="E131" s="55">
        <v>60.0</v>
      </c>
      <c r="F131" s="55">
        <v>92.0</v>
      </c>
    </row>
    <row r="132">
      <c r="B132" s="55">
        <v>1811131.0</v>
      </c>
      <c r="C132" s="55">
        <v>55.0</v>
      </c>
      <c r="D132" s="55">
        <v>65.0</v>
      </c>
      <c r="E132" s="55">
        <v>60.0</v>
      </c>
      <c r="F132" s="55">
        <v>92.0</v>
      </c>
    </row>
    <row r="133">
      <c r="B133" s="55">
        <v>1811132.0</v>
      </c>
      <c r="C133" s="55">
        <v>58.0</v>
      </c>
      <c r="D133" s="55">
        <v>65.0</v>
      </c>
      <c r="E133" s="55">
        <v>60.0</v>
      </c>
      <c r="F133" s="55">
        <v>92.0</v>
      </c>
    </row>
    <row r="134">
      <c r="B134" s="55">
        <v>1811133.0</v>
      </c>
      <c r="C134" s="55">
        <v>50.0</v>
      </c>
      <c r="D134" s="55">
        <v>65.0</v>
      </c>
      <c r="E134" s="55">
        <v>60.0</v>
      </c>
      <c r="F134" s="55">
        <v>92.0</v>
      </c>
    </row>
    <row r="135">
      <c r="B135" s="55">
        <v>1811134.0</v>
      </c>
      <c r="C135" s="55">
        <v>8.0</v>
      </c>
      <c r="D135" s="55">
        <v>40.0</v>
      </c>
      <c r="E135" s="55">
        <v>30.0</v>
      </c>
      <c r="F135" s="55">
        <v>89.0</v>
      </c>
    </row>
    <row r="136">
      <c r="B136" s="55">
        <v>1811135.0</v>
      </c>
      <c r="C136" s="55">
        <v>9.0</v>
      </c>
      <c r="D136" s="55">
        <v>40.0</v>
      </c>
      <c r="E136" s="55">
        <v>30.0</v>
      </c>
      <c r="F136" s="55">
        <v>89.0</v>
      </c>
    </row>
    <row r="137">
      <c r="B137" s="55">
        <v>1811136.0</v>
      </c>
      <c r="C137" s="55">
        <v>10.0</v>
      </c>
      <c r="D137" s="55">
        <v>40.0</v>
      </c>
      <c r="E137" s="55">
        <v>30.0</v>
      </c>
      <c r="F137" s="55">
        <v>89.0</v>
      </c>
    </row>
    <row r="138">
      <c r="B138" s="55">
        <v>1811137.0</v>
      </c>
      <c r="C138" s="55">
        <v>11.0</v>
      </c>
      <c r="D138" s="55">
        <v>40.0</v>
      </c>
      <c r="E138" s="55">
        <v>30.0</v>
      </c>
      <c r="F138" s="55">
        <v>89.0</v>
      </c>
    </row>
    <row r="139">
      <c r="B139" s="55">
        <v>1811138.0</v>
      </c>
      <c r="C139" s="55">
        <v>12.0</v>
      </c>
      <c r="D139" s="55">
        <v>40.0</v>
      </c>
      <c r="E139" s="55">
        <v>30.0</v>
      </c>
      <c r="F139" s="55">
        <v>89.0</v>
      </c>
    </row>
    <row r="140">
      <c r="B140" s="55">
        <v>1811139.0</v>
      </c>
      <c r="C140" s="55">
        <v>7.0</v>
      </c>
      <c r="D140" s="55">
        <v>40.0</v>
      </c>
      <c r="E140" s="55">
        <v>30.0</v>
      </c>
      <c r="F140" s="55">
        <v>89.0</v>
      </c>
    </row>
    <row r="141">
      <c r="B141" s="55">
        <v>1811140.0</v>
      </c>
      <c r="C141" s="55">
        <v>7.0</v>
      </c>
      <c r="D141" s="55">
        <v>40.0</v>
      </c>
      <c r="E141" s="55">
        <v>30.0</v>
      </c>
      <c r="F141" s="55">
        <v>89.0</v>
      </c>
    </row>
    <row r="142">
      <c r="B142" s="117"/>
      <c r="C142" s="117"/>
      <c r="D142" s="117"/>
      <c r="E142" s="117"/>
      <c r="F142" s="117"/>
    </row>
    <row r="143">
      <c r="B143" s="73"/>
      <c r="C143" s="73"/>
      <c r="D143" s="73"/>
      <c r="E143" s="73"/>
      <c r="F143" s="73"/>
    </row>
    <row r="144">
      <c r="B144" s="73"/>
      <c r="C144" s="73"/>
      <c r="D144" s="73"/>
      <c r="E144" s="73"/>
      <c r="F144" s="73"/>
    </row>
    <row r="145">
      <c r="B145" s="73"/>
      <c r="C145" s="73"/>
      <c r="D145" s="73"/>
      <c r="E145" s="73"/>
      <c r="F145" s="73"/>
    </row>
    <row r="146">
      <c r="B146" s="73"/>
      <c r="C146" s="73"/>
      <c r="D146" s="73"/>
      <c r="E146" s="73"/>
      <c r="F146" s="73"/>
    </row>
    <row r="147">
      <c r="B147" s="73"/>
      <c r="C147" s="73"/>
      <c r="D147" s="73"/>
      <c r="E147" s="73"/>
      <c r="F147" s="73"/>
    </row>
    <row r="148">
      <c r="B148" s="73"/>
      <c r="C148" s="73"/>
      <c r="D148" s="73"/>
      <c r="E148" s="73"/>
      <c r="F148" s="73"/>
    </row>
    <row r="149">
      <c r="B149" s="73"/>
      <c r="C149" s="73"/>
      <c r="D149" s="73"/>
      <c r="E149" s="73"/>
      <c r="F149" s="73"/>
    </row>
    <row r="150">
      <c r="B150" s="73"/>
      <c r="C150" s="73"/>
      <c r="D150" s="73"/>
      <c r="E150" s="73"/>
      <c r="F150" s="73"/>
    </row>
    <row r="151">
      <c r="B151" s="73"/>
      <c r="C151" s="73"/>
      <c r="D151" s="73"/>
      <c r="E151" s="73"/>
      <c r="F151" s="73"/>
    </row>
    <row r="152">
      <c r="B152" s="73"/>
      <c r="C152" s="73"/>
      <c r="D152" s="73"/>
      <c r="E152" s="73"/>
      <c r="F152" s="73"/>
    </row>
    <row r="153">
      <c r="B153" s="73"/>
      <c r="C153" s="73"/>
      <c r="D153" s="73"/>
      <c r="E153" s="73"/>
      <c r="F153" s="73"/>
    </row>
    <row r="154">
      <c r="B154" s="73"/>
      <c r="C154" s="73"/>
      <c r="D154" s="73"/>
      <c r="E154" s="73"/>
      <c r="F154" s="73"/>
    </row>
    <row r="155">
      <c r="B155" s="73"/>
      <c r="C155" s="73"/>
      <c r="D155" s="73"/>
      <c r="E155" s="73"/>
      <c r="F155" s="73"/>
    </row>
    <row r="156">
      <c r="B156" s="73"/>
      <c r="C156" s="73"/>
      <c r="D156" s="73"/>
      <c r="E156" s="73"/>
      <c r="F156" s="73"/>
    </row>
    <row r="157">
      <c r="B157" s="73"/>
      <c r="C157" s="73"/>
      <c r="D157" s="73"/>
      <c r="E157" s="73"/>
      <c r="F157" s="73"/>
    </row>
    <row r="158">
      <c r="B158" s="73"/>
      <c r="C158" s="73"/>
      <c r="D158" s="73"/>
      <c r="E158" s="73"/>
      <c r="F158" s="73"/>
    </row>
    <row r="159">
      <c r="B159" s="73"/>
      <c r="C159" s="73"/>
      <c r="D159" s="73"/>
      <c r="E159" s="73"/>
      <c r="F159" s="73"/>
    </row>
    <row r="160">
      <c r="B160" s="73"/>
      <c r="C160" s="73"/>
      <c r="D160" s="73"/>
      <c r="E160" s="73"/>
      <c r="F160" s="73"/>
    </row>
    <row r="161">
      <c r="B161" s="73"/>
      <c r="C161" s="73"/>
      <c r="D161" s="73"/>
      <c r="E161" s="73"/>
      <c r="F161" s="73"/>
    </row>
    <row r="162">
      <c r="B162" s="73"/>
      <c r="C162" s="73"/>
      <c r="D162" s="73"/>
      <c r="E162" s="73"/>
      <c r="F162" s="73"/>
    </row>
    <row r="163">
      <c r="B163" s="73"/>
      <c r="C163" s="73"/>
      <c r="D163" s="73"/>
      <c r="E163" s="73"/>
      <c r="F163" s="73"/>
    </row>
    <row r="164">
      <c r="B164" s="73"/>
      <c r="C164" s="73"/>
      <c r="D164" s="73"/>
      <c r="E164" s="73"/>
      <c r="F164" s="73"/>
    </row>
    <row r="165">
      <c r="B165" s="73"/>
      <c r="C165" s="73"/>
      <c r="D165" s="73"/>
      <c r="E165" s="73"/>
      <c r="F165" s="73"/>
    </row>
    <row r="166">
      <c r="B166" s="73"/>
      <c r="C166" s="73"/>
      <c r="D166" s="73"/>
      <c r="E166" s="73"/>
      <c r="F166" s="73"/>
    </row>
    <row r="167">
      <c r="B167" s="73"/>
      <c r="C167" s="73"/>
      <c r="D167" s="73"/>
      <c r="E167" s="73"/>
      <c r="F167" s="73"/>
    </row>
    <row r="168">
      <c r="B168" s="73"/>
      <c r="C168" s="73"/>
      <c r="D168" s="73"/>
      <c r="E168" s="73"/>
      <c r="F168" s="73"/>
    </row>
    <row r="169">
      <c r="B169" s="73"/>
      <c r="C169" s="73"/>
      <c r="D169" s="73"/>
      <c r="E169" s="73"/>
      <c r="F169" s="73"/>
    </row>
    <row r="170">
      <c r="B170" s="73"/>
      <c r="C170" s="73"/>
      <c r="D170" s="73"/>
      <c r="E170" s="73"/>
      <c r="F170" s="73"/>
    </row>
    <row r="171">
      <c r="B171" s="73"/>
      <c r="C171" s="73"/>
      <c r="D171" s="73"/>
      <c r="E171" s="73"/>
      <c r="F171" s="73"/>
    </row>
    <row r="172">
      <c r="B172" s="73"/>
      <c r="C172" s="73"/>
      <c r="D172" s="73"/>
      <c r="E172" s="73"/>
      <c r="F172" s="73"/>
    </row>
    <row r="173">
      <c r="B173" s="73"/>
      <c r="C173" s="73"/>
      <c r="D173" s="73"/>
      <c r="E173" s="73"/>
      <c r="F173" s="73"/>
    </row>
    <row r="174">
      <c r="B174" s="73"/>
      <c r="C174" s="73"/>
      <c r="D174" s="73"/>
      <c r="E174" s="73"/>
      <c r="F174" s="73"/>
    </row>
    <row r="175">
      <c r="B175" s="73"/>
      <c r="C175" s="73"/>
      <c r="D175" s="73"/>
      <c r="E175" s="73"/>
      <c r="F175" s="73"/>
    </row>
    <row r="176">
      <c r="B176" s="73"/>
      <c r="C176" s="73"/>
      <c r="D176" s="73"/>
      <c r="E176" s="73"/>
      <c r="F176" s="73"/>
    </row>
    <row r="177">
      <c r="B177" s="73"/>
      <c r="C177" s="73"/>
      <c r="D177" s="73"/>
      <c r="E177" s="73"/>
      <c r="F177" s="73"/>
    </row>
    <row r="178">
      <c r="B178" s="73"/>
      <c r="C178" s="73"/>
      <c r="D178" s="73"/>
      <c r="E178" s="73"/>
      <c r="F178" s="73"/>
    </row>
    <row r="179">
      <c r="B179" s="73"/>
      <c r="C179" s="73"/>
      <c r="D179" s="73"/>
      <c r="E179" s="73"/>
      <c r="F179" s="73"/>
    </row>
    <row r="180">
      <c r="B180" s="73"/>
      <c r="C180" s="73"/>
      <c r="D180" s="73"/>
      <c r="E180" s="73"/>
      <c r="F180" s="73"/>
    </row>
    <row r="181">
      <c r="B181" s="73"/>
      <c r="C181" s="73"/>
      <c r="D181" s="73"/>
      <c r="E181" s="73"/>
      <c r="F181" s="73"/>
    </row>
    <row r="182">
      <c r="B182" s="73"/>
      <c r="C182" s="73"/>
      <c r="D182" s="73"/>
      <c r="E182" s="73"/>
      <c r="F182" s="73"/>
    </row>
    <row r="183">
      <c r="B183" s="73"/>
      <c r="C183" s="73"/>
      <c r="D183" s="73"/>
      <c r="E183" s="73"/>
      <c r="F183" s="73"/>
    </row>
    <row r="184">
      <c r="B184" s="73"/>
      <c r="C184" s="73"/>
      <c r="D184" s="73"/>
      <c r="E184" s="73"/>
      <c r="F184" s="73"/>
    </row>
    <row r="185">
      <c r="B185" s="73"/>
      <c r="C185" s="73"/>
      <c r="D185" s="73"/>
      <c r="E185" s="73"/>
      <c r="F185" s="73"/>
    </row>
    <row r="186">
      <c r="B186" s="73"/>
      <c r="C186" s="73"/>
      <c r="D186" s="73"/>
      <c r="E186" s="73"/>
      <c r="F186" s="73"/>
    </row>
    <row r="187">
      <c r="B187" s="73"/>
      <c r="C187" s="73"/>
      <c r="D187" s="73"/>
      <c r="E187" s="73"/>
      <c r="F187" s="73"/>
    </row>
    <row r="188">
      <c r="B188" s="73"/>
      <c r="C188" s="73"/>
      <c r="D188" s="73"/>
      <c r="E188" s="73"/>
      <c r="F188" s="73"/>
    </row>
    <row r="189">
      <c r="B189" s="73"/>
      <c r="C189" s="73"/>
      <c r="D189" s="73"/>
      <c r="E189" s="73"/>
      <c r="F189" s="73"/>
    </row>
    <row r="190">
      <c r="B190" s="73"/>
      <c r="C190" s="73"/>
      <c r="D190" s="73"/>
      <c r="E190" s="73"/>
      <c r="F190" s="73"/>
    </row>
    <row r="191">
      <c r="B191" s="73"/>
      <c r="C191" s="73"/>
      <c r="D191" s="73"/>
      <c r="E191" s="73"/>
      <c r="F191" s="73"/>
    </row>
    <row r="192">
      <c r="B192" s="73"/>
      <c r="C192" s="73"/>
      <c r="D192" s="73"/>
      <c r="E192" s="73"/>
      <c r="F192" s="73"/>
    </row>
    <row r="193">
      <c r="B193" s="73"/>
      <c r="C193" s="73"/>
      <c r="D193" s="73"/>
      <c r="E193" s="73"/>
      <c r="F193" s="73"/>
    </row>
    <row r="194">
      <c r="B194" s="73"/>
      <c r="C194" s="73"/>
      <c r="D194" s="73"/>
      <c r="E194" s="73"/>
      <c r="F194" s="73"/>
    </row>
    <row r="195">
      <c r="B195" s="73"/>
      <c r="C195" s="73"/>
      <c r="D195" s="73"/>
      <c r="E195" s="73"/>
      <c r="F195" s="73"/>
    </row>
    <row r="196">
      <c r="B196" s="73"/>
      <c r="C196" s="73"/>
      <c r="D196" s="73"/>
      <c r="E196" s="73"/>
      <c r="F196" s="73"/>
    </row>
    <row r="197">
      <c r="B197" s="73"/>
      <c r="C197" s="73"/>
      <c r="D197" s="73"/>
      <c r="E197" s="73"/>
      <c r="F197" s="73"/>
    </row>
    <row r="198">
      <c r="B198" s="73"/>
      <c r="C198" s="73"/>
      <c r="D198" s="73"/>
      <c r="E198" s="73"/>
      <c r="F198" s="73"/>
    </row>
    <row r="199">
      <c r="B199" s="73"/>
      <c r="C199" s="73"/>
      <c r="D199" s="73"/>
      <c r="E199" s="73"/>
      <c r="F199" s="73"/>
    </row>
    <row r="200">
      <c r="B200" s="73"/>
      <c r="C200" s="73"/>
      <c r="D200" s="73"/>
      <c r="E200" s="73"/>
      <c r="F200" s="73"/>
    </row>
    <row r="201">
      <c r="B201" s="73"/>
      <c r="C201" s="73"/>
      <c r="D201" s="73"/>
      <c r="E201" s="73"/>
      <c r="F201" s="73"/>
    </row>
    <row r="202">
      <c r="B202" s="73"/>
      <c r="C202" s="73"/>
      <c r="D202" s="73"/>
      <c r="E202" s="73"/>
      <c r="F202" s="73"/>
    </row>
    <row r="203">
      <c r="B203" s="73"/>
      <c r="C203" s="73"/>
      <c r="D203" s="73"/>
      <c r="E203" s="73"/>
      <c r="F203" s="73"/>
    </row>
    <row r="204">
      <c r="B204" s="73"/>
      <c r="C204" s="73"/>
      <c r="D204" s="73"/>
      <c r="E204" s="73"/>
      <c r="F204" s="73"/>
    </row>
    <row r="205">
      <c r="B205" s="73"/>
      <c r="C205" s="73"/>
      <c r="D205" s="73"/>
      <c r="E205" s="73"/>
      <c r="F205" s="73"/>
    </row>
    <row r="206">
      <c r="B206" s="73"/>
      <c r="C206" s="73"/>
      <c r="D206" s="73"/>
      <c r="E206" s="73"/>
      <c r="F206" s="73"/>
    </row>
    <row r="207">
      <c r="B207" s="73"/>
      <c r="C207" s="73"/>
      <c r="D207" s="73"/>
      <c r="E207" s="73"/>
      <c r="F207" s="73"/>
    </row>
    <row r="208">
      <c r="B208" s="73"/>
      <c r="C208" s="73"/>
      <c r="D208" s="73"/>
      <c r="E208" s="73"/>
      <c r="F208" s="73"/>
    </row>
    <row r="209">
      <c r="B209" s="73"/>
      <c r="C209" s="73"/>
      <c r="D209" s="73"/>
      <c r="E209" s="73"/>
      <c r="F209" s="73"/>
    </row>
    <row r="210">
      <c r="B210" s="73"/>
      <c r="C210" s="73"/>
      <c r="D210" s="73"/>
      <c r="E210" s="73"/>
      <c r="F210" s="73"/>
    </row>
    <row r="211">
      <c r="B211" s="73"/>
      <c r="C211" s="73"/>
      <c r="D211" s="73"/>
      <c r="E211" s="73"/>
      <c r="F211" s="73"/>
    </row>
    <row r="212">
      <c r="B212" s="73"/>
      <c r="C212" s="73"/>
      <c r="D212" s="73"/>
      <c r="E212" s="73"/>
      <c r="F212" s="73"/>
    </row>
    <row r="213">
      <c r="B213" s="73"/>
      <c r="C213" s="73"/>
      <c r="D213" s="73"/>
      <c r="E213" s="73"/>
      <c r="F213" s="73"/>
    </row>
    <row r="214">
      <c r="B214" s="73"/>
      <c r="C214" s="73"/>
      <c r="D214" s="73"/>
      <c r="E214" s="73"/>
      <c r="F214" s="73"/>
    </row>
    <row r="215">
      <c r="B215" s="73"/>
      <c r="C215" s="73"/>
      <c r="D215" s="73"/>
      <c r="E215" s="73"/>
      <c r="F215" s="73"/>
    </row>
    <row r="216">
      <c r="B216" s="73"/>
      <c r="C216" s="73"/>
      <c r="D216" s="73"/>
      <c r="E216" s="73"/>
      <c r="F216" s="73"/>
    </row>
    <row r="217">
      <c r="B217" s="73"/>
      <c r="C217" s="73"/>
      <c r="D217" s="73"/>
      <c r="E217" s="73"/>
      <c r="F217" s="73"/>
    </row>
    <row r="218">
      <c r="B218" s="73"/>
      <c r="C218" s="73"/>
      <c r="D218" s="73"/>
      <c r="E218" s="73"/>
      <c r="F218" s="73"/>
    </row>
    <row r="219">
      <c r="B219" s="73"/>
      <c r="C219" s="73"/>
      <c r="D219" s="73"/>
      <c r="E219" s="73"/>
      <c r="F219" s="73"/>
    </row>
    <row r="220">
      <c r="B220" s="73"/>
      <c r="C220" s="73"/>
      <c r="D220" s="73"/>
      <c r="E220" s="73"/>
      <c r="F220" s="73"/>
    </row>
    <row r="221">
      <c r="B221" s="73"/>
      <c r="C221" s="73"/>
      <c r="D221" s="73"/>
      <c r="E221" s="73"/>
      <c r="F221" s="73"/>
    </row>
    <row r="222">
      <c r="B222" s="73"/>
      <c r="C222" s="73"/>
      <c r="D222" s="73"/>
      <c r="E222" s="73"/>
      <c r="F222" s="73"/>
    </row>
    <row r="223">
      <c r="B223" s="73"/>
      <c r="C223" s="73"/>
      <c r="D223" s="73"/>
      <c r="E223" s="73"/>
      <c r="F223" s="73"/>
    </row>
    <row r="224">
      <c r="B224" s="73"/>
      <c r="C224" s="73"/>
      <c r="D224" s="73"/>
      <c r="E224" s="73"/>
      <c r="F224" s="73"/>
    </row>
    <row r="225">
      <c r="B225" s="73"/>
      <c r="C225" s="73"/>
      <c r="D225" s="73"/>
      <c r="E225" s="73"/>
      <c r="F225" s="73"/>
    </row>
    <row r="226">
      <c r="B226" s="73"/>
      <c r="C226" s="73"/>
      <c r="D226" s="73"/>
      <c r="E226" s="73"/>
      <c r="F226" s="73"/>
    </row>
    <row r="227">
      <c r="B227" s="73"/>
      <c r="C227" s="73"/>
      <c r="D227" s="73"/>
      <c r="E227" s="73"/>
      <c r="F227" s="73"/>
    </row>
    <row r="228">
      <c r="B228" s="73"/>
      <c r="C228" s="73"/>
      <c r="D228" s="73"/>
      <c r="E228" s="73"/>
      <c r="F228" s="73"/>
    </row>
    <row r="229">
      <c r="B229" s="73"/>
      <c r="C229" s="73"/>
      <c r="D229" s="73"/>
      <c r="E229" s="73"/>
      <c r="F229" s="73"/>
    </row>
    <row r="230">
      <c r="B230" s="73"/>
      <c r="C230" s="73"/>
      <c r="D230" s="73"/>
      <c r="E230" s="73"/>
      <c r="F230" s="73"/>
    </row>
    <row r="231">
      <c r="B231" s="73"/>
      <c r="C231" s="73"/>
      <c r="D231" s="73"/>
      <c r="E231" s="73"/>
      <c r="F231" s="73"/>
    </row>
    <row r="232">
      <c r="B232" s="73"/>
      <c r="C232" s="73"/>
      <c r="D232" s="73"/>
      <c r="E232" s="73"/>
      <c r="F232" s="73"/>
    </row>
    <row r="233">
      <c r="B233" s="73"/>
      <c r="C233" s="73"/>
      <c r="D233" s="73"/>
      <c r="E233" s="73"/>
      <c r="F233" s="73"/>
    </row>
    <row r="234">
      <c r="B234" s="73"/>
      <c r="C234" s="73"/>
      <c r="D234" s="73"/>
      <c r="E234" s="73"/>
      <c r="F234" s="73"/>
    </row>
    <row r="235">
      <c r="B235" s="73"/>
      <c r="C235" s="73"/>
      <c r="D235" s="73"/>
      <c r="E235" s="73"/>
      <c r="F235" s="73"/>
    </row>
    <row r="236">
      <c r="B236" s="73"/>
      <c r="C236" s="73"/>
      <c r="D236" s="73"/>
      <c r="E236" s="73"/>
      <c r="F236" s="73"/>
    </row>
    <row r="237">
      <c r="B237" s="73"/>
      <c r="C237" s="73"/>
      <c r="D237" s="73"/>
      <c r="E237" s="73"/>
      <c r="F237" s="73"/>
    </row>
    <row r="238">
      <c r="B238" s="73"/>
      <c r="C238" s="73"/>
      <c r="D238" s="73"/>
      <c r="E238" s="73"/>
      <c r="F238" s="73"/>
    </row>
    <row r="239">
      <c r="B239" s="73"/>
      <c r="C239" s="73"/>
      <c r="D239" s="73"/>
      <c r="E239" s="73"/>
      <c r="F239" s="73"/>
    </row>
    <row r="240">
      <c r="B240" s="73"/>
      <c r="C240" s="73"/>
      <c r="D240" s="73"/>
      <c r="E240" s="73"/>
      <c r="F240" s="73"/>
    </row>
    <row r="241">
      <c r="B241" s="73"/>
      <c r="C241" s="73"/>
      <c r="D241" s="73"/>
      <c r="E241" s="73"/>
      <c r="F241" s="73"/>
    </row>
    <row r="242">
      <c r="B242" s="73"/>
      <c r="C242" s="73"/>
      <c r="D242" s="73"/>
      <c r="E242" s="73"/>
      <c r="F242" s="73"/>
    </row>
    <row r="243">
      <c r="B243" s="73"/>
      <c r="C243" s="73"/>
      <c r="D243" s="73"/>
      <c r="E243" s="73"/>
      <c r="F243" s="73"/>
    </row>
    <row r="244">
      <c r="B244" s="73"/>
      <c r="C244" s="73"/>
      <c r="D244" s="73"/>
      <c r="E244" s="73"/>
      <c r="F244" s="73"/>
    </row>
    <row r="245">
      <c r="B245" s="73"/>
      <c r="C245" s="73"/>
      <c r="D245" s="73"/>
      <c r="E245" s="73"/>
      <c r="F245" s="73"/>
    </row>
    <row r="246">
      <c r="B246" s="73"/>
      <c r="C246" s="73"/>
      <c r="D246" s="73"/>
      <c r="E246" s="73"/>
      <c r="F246" s="73"/>
    </row>
    <row r="247">
      <c r="B247" s="73"/>
      <c r="C247" s="73"/>
      <c r="D247" s="73"/>
      <c r="E247" s="73"/>
      <c r="F247" s="73"/>
    </row>
    <row r="248">
      <c r="B248" s="73"/>
      <c r="C248" s="73"/>
      <c r="D248" s="73"/>
      <c r="E248" s="73"/>
      <c r="F248" s="73"/>
    </row>
    <row r="249">
      <c r="B249" s="73"/>
      <c r="C249" s="73"/>
      <c r="D249" s="73"/>
      <c r="E249" s="73"/>
      <c r="F249" s="73"/>
    </row>
    <row r="250">
      <c r="B250" s="73"/>
      <c r="C250" s="73"/>
      <c r="D250" s="73"/>
      <c r="E250" s="73"/>
      <c r="F250" s="73"/>
    </row>
    <row r="251">
      <c r="B251" s="73"/>
      <c r="C251" s="73"/>
      <c r="D251" s="73"/>
      <c r="E251" s="73"/>
      <c r="F251" s="73"/>
    </row>
    <row r="252">
      <c r="B252" s="73"/>
      <c r="C252" s="73"/>
      <c r="D252" s="73"/>
      <c r="E252" s="73"/>
      <c r="F252" s="73"/>
    </row>
    <row r="253">
      <c r="B253" s="73"/>
      <c r="C253" s="73"/>
      <c r="D253" s="73"/>
      <c r="E253" s="73"/>
      <c r="F253" s="73"/>
    </row>
    <row r="254">
      <c r="B254" s="73"/>
      <c r="C254" s="73"/>
      <c r="D254" s="73"/>
      <c r="E254" s="73"/>
      <c r="F254" s="73"/>
    </row>
    <row r="255">
      <c r="B255" s="73"/>
      <c r="C255" s="73"/>
      <c r="D255" s="73"/>
      <c r="E255" s="73"/>
      <c r="F255" s="73"/>
    </row>
    <row r="256">
      <c r="B256" s="73"/>
      <c r="C256" s="73"/>
      <c r="D256" s="73"/>
      <c r="E256" s="73"/>
      <c r="F256" s="73"/>
    </row>
    <row r="257">
      <c r="B257" s="73"/>
      <c r="C257" s="73"/>
      <c r="D257" s="73"/>
      <c r="E257" s="73"/>
      <c r="F257" s="73"/>
    </row>
    <row r="258">
      <c r="B258" s="73"/>
      <c r="C258" s="73"/>
      <c r="D258" s="73"/>
      <c r="E258" s="73"/>
      <c r="F258" s="73"/>
    </row>
    <row r="259">
      <c r="B259" s="73"/>
      <c r="C259" s="73"/>
      <c r="D259" s="73"/>
      <c r="E259" s="73"/>
      <c r="F259" s="73"/>
    </row>
    <row r="260">
      <c r="B260" s="73"/>
      <c r="C260" s="73"/>
      <c r="D260" s="73"/>
      <c r="E260" s="73"/>
      <c r="F260" s="73"/>
    </row>
    <row r="261">
      <c r="B261" s="73"/>
      <c r="C261" s="73"/>
      <c r="D261" s="73"/>
      <c r="E261" s="73"/>
      <c r="F261" s="73"/>
    </row>
    <row r="262">
      <c r="B262" s="73"/>
      <c r="C262" s="73"/>
      <c r="D262" s="73"/>
      <c r="E262" s="73"/>
      <c r="F262" s="73"/>
    </row>
    <row r="263">
      <c r="B263" s="73"/>
      <c r="C263" s="73"/>
      <c r="D263" s="73"/>
      <c r="E263" s="73"/>
      <c r="F263" s="73"/>
    </row>
    <row r="264">
      <c r="B264" s="73"/>
      <c r="C264" s="73"/>
      <c r="D264" s="73"/>
      <c r="E264" s="73"/>
      <c r="F264" s="73"/>
    </row>
    <row r="265">
      <c r="B265" s="73"/>
      <c r="C265" s="73"/>
      <c r="D265" s="73"/>
      <c r="E265" s="73"/>
      <c r="F265" s="73"/>
    </row>
    <row r="266">
      <c r="B266" s="73"/>
      <c r="C266" s="73"/>
      <c r="D266" s="73"/>
      <c r="E266" s="73"/>
      <c r="F266" s="73"/>
    </row>
    <row r="267">
      <c r="B267" s="73"/>
      <c r="C267" s="73"/>
      <c r="D267" s="73"/>
      <c r="E267" s="73"/>
      <c r="F267" s="73"/>
    </row>
    <row r="268">
      <c r="B268" s="73"/>
      <c r="C268" s="73"/>
      <c r="D268" s="73"/>
      <c r="E268" s="73"/>
      <c r="F268" s="73"/>
    </row>
    <row r="269">
      <c r="B269" s="73"/>
      <c r="C269" s="73"/>
      <c r="D269" s="73"/>
      <c r="E269" s="73"/>
      <c r="F269" s="73"/>
    </row>
    <row r="270">
      <c r="B270" s="73"/>
      <c r="C270" s="73"/>
      <c r="D270" s="73"/>
      <c r="E270" s="73"/>
      <c r="F270" s="73"/>
    </row>
    <row r="271">
      <c r="B271" s="73"/>
      <c r="C271" s="73"/>
      <c r="D271" s="73"/>
      <c r="E271" s="73"/>
      <c r="F271" s="73"/>
    </row>
    <row r="272">
      <c r="B272" s="73"/>
      <c r="C272" s="73"/>
      <c r="D272" s="73"/>
      <c r="E272" s="73"/>
      <c r="F272" s="73"/>
    </row>
    <row r="273">
      <c r="B273" s="73"/>
      <c r="C273" s="73"/>
      <c r="D273" s="73"/>
      <c r="E273" s="73"/>
      <c r="F273" s="73"/>
    </row>
    <row r="274">
      <c r="B274" s="73"/>
      <c r="C274" s="73"/>
      <c r="D274" s="73"/>
      <c r="E274" s="73"/>
      <c r="F274" s="73"/>
    </row>
    <row r="275">
      <c r="B275" s="73"/>
      <c r="C275" s="73"/>
      <c r="D275" s="73"/>
      <c r="E275" s="73"/>
      <c r="F275" s="73"/>
    </row>
    <row r="276">
      <c r="B276" s="73"/>
      <c r="C276" s="73"/>
      <c r="D276" s="73"/>
      <c r="E276" s="73"/>
      <c r="F276" s="73"/>
    </row>
    <row r="277">
      <c r="B277" s="73"/>
      <c r="C277" s="73"/>
      <c r="D277" s="73"/>
      <c r="E277" s="73"/>
      <c r="F277" s="73"/>
    </row>
    <row r="278">
      <c r="B278" s="73"/>
      <c r="C278" s="73"/>
      <c r="D278" s="73"/>
      <c r="E278" s="73"/>
      <c r="F278" s="73"/>
    </row>
    <row r="279">
      <c r="B279" s="73"/>
      <c r="C279" s="73"/>
      <c r="D279" s="73"/>
      <c r="E279" s="73"/>
      <c r="F279" s="73"/>
    </row>
    <row r="280">
      <c r="B280" s="73"/>
      <c r="C280" s="73"/>
      <c r="D280" s="73"/>
      <c r="E280" s="73"/>
      <c r="F280" s="73"/>
    </row>
    <row r="281">
      <c r="B281" s="73"/>
      <c r="C281" s="73"/>
      <c r="D281" s="73"/>
      <c r="E281" s="73"/>
      <c r="F281" s="73"/>
    </row>
    <row r="282">
      <c r="B282" s="73"/>
      <c r="C282" s="73"/>
      <c r="D282" s="73"/>
      <c r="E282" s="73"/>
      <c r="F282" s="73"/>
    </row>
    <row r="283">
      <c r="B283" s="73"/>
      <c r="C283" s="73"/>
      <c r="D283" s="73"/>
      <c r="E283" s="73"/>
      <c r="F283" s="73"/>
    </row>
    <row r="284">
      <c r="B284" s="73"/>
      <c r="C284" s="73"/>
      <c r="D284" s="73"/>
      <c r="E284" s="73"/>
      <c r="F284" s="73"/>
    </row>
    <row r="285">
      <c r="B285" s="73"/>
      <c r="C285" s="73"/>
      <c r="D285" s="73"/>
      <c r="E285" s="73"/>
      <c r="F285" s="73"/>
    </row>
    <row r="286">
      <c r="B286" s="73"/>
      <c r="C286" s="73"/>
      <c r="D286" s="73"/>
      <c r="E286" s="73"/>
      <c r="F286" s="73"/>
    </row>
    <row r="287">
      <c r="B287" s="73"/>
      <c r="C287" s="73"/>
      <c r="D287" s="73"/>
      <c r="E287" s="73"/>
      <c r="F287" s="73"/>
    </row>
    <row r="288">
      <c r="B288" s="73"/>
      <c r="C288" s="73"/>
      <c r="D288" s="73"/>
      <c r="E288" s="73"/>
      <c r="F288" s="73"/>
    </row>
    <row r="289">
      <c r="B289" s="73"/>
      <c r="C289" s="73"/>
      <c r="D289" s="73"/>
      <c r="E289" s="73"/>
      <c r="F289" s="73"/>
    </row>
    <row r="290">
      <c r="B290" s="73"/>
      <c r="C290" s="73"/>
      <c r="D290" s="73"/>
      <c r="E290" s="73"/>
      <c r="F290" s="73"/>
    </row>
    <row r="291">
      <c r="B291" s="73"/>
      <c r="C291" s="73"/>
      <c r="D291" s="73"/>
      <c r="E291" s="73"/>
      <c r="F291" s="73"/>
    </row>
    <row r="292">
      <c r="B292" s="73"/>
      <c r="C292" s="73"/>
      <c r="D292" s="73"/>
      <c r="E292" s="73"/>
      <c r="F292" s="73"/>
    </row>
    <row r="293">
      <c r="B293" s="73"/>
      <c r="C293" s="73"/>
      <c r="D293" s="73"/>
      <c r="E293" s="73"/>
      <c r="F293" s="73"/>
    </row>
    <row r="294">
      <c r="B294" s="73"/>
      <c r="C294" s="73"/>
      <c r="D294" s="73"/>
      <c r="E294" s="73"/>
      <c r="F294" s="73"/>
    </row>
    <row r="295">
      <c r="B295" s="73"/>
      <c r="C295" s="73"/>
      <c r="D295" s="73"/>
      <c r="E295" s="73"/>
      <c r="F295" s="73"/>
    </row>
    <row r="296">
      <c r="B296" s="73"/>
      <c r="C296" s="73"/>
      <c r="D296" s="73"/>
      <c r="E296" s="73"/>
      <c r="F296" s="73"/>
    </row>
    <row r="297">
      <c r="B297" s="73"/>
      <c r="C297" s="73"/>
      <c r="D297" s="73"/>
      <c r="E297" s="73"/>
      <c r="F297" s="73"/>
    </row>
    <row r="298">
      <c r="B298" s="73"/>
      <c r="C298" s="73"/>
      <c r="D298" s="73"/>
      <c r="E298" s="73"/>
      <c r="F298" s="73"/>
    </row>
    <row r="299">
      <c r="B299" s="73"/>
      <c r="C299" s="73"/>
      <c r="D299" s="73"/>
      <c r="E299" s="73"/>
      <c r="F299" s="73"/>
    </row>
    <row r="300">
      <c r="B300" s="73"/>
      <c r="C300" s="73"/>
      <c r="D300" s="73"/>
      <c r="E300" s="73"/>
      <c r="F300" s="73"/>
    </row>
    <row r="301">
      <c r="B301" s="73"/>
      <c r="C301" s="73"/>
      <c r="D301" s="73"/>
      <c r="E301" s="73"/>
      <c r="F301" s="73"/>
    </row>
    <row r="302">
      <c r="B302" s="73"/>
      <c r="C302" s="73"/>
      <c r="D302" s="73"/>
      <c r="E302" s="73"/>
      <c r="F302" s="73"/>
    </row>
    <row r="303">
      <c r="B303" s="73"/>
      <c r="C303" s="73"/>
      <c r="D303" s="73"/>
      <c r="E303" s="73"/>
      <c r="F303" s="73"/>
    </row>
    <row r="304">
      <c r="B304" s="73"/>
      <c r="C304" s="73"/>
      <c r="D304" s="73"/>
      <c r="E304" s="73"/>
      <c r="F304" s="73"/>
    </row>
    <row r="305">
      <c r="B305" s="73"/>
      <c r="C305" s="73"/>
      <c r="D305" s="73"/>
      <c r="E305" s="73"/>
      <c r="F305" s="73"/>
    </row>
    <row r="306">
      <c r="B306" s="73"/>
      <c r="C306" s="73"/>
      <c r="D306" s="73"/>
      <c r="E306" s="73"/>
      <c r="F306" s="73"/>
    </row>
    <row r="307">
      <c r="B307" s="73"/>
      <c r="C307" s="73"/>
      <c r="D307" s="73"/>
      <c r="E307" s="73"/>
      <c r="F307" s="73"/>
    </row>
    <row r="308">
      <c r="B308" s="73"/>
      <c r="C308" s="73"/>
      <c r="D308" s="73"/>
      <c r="E308" s="73"/>
      <c r="F308" s="73"/>
    </row>
    <row r="309">
      <c r="B309" s="73"/>
      <c r="C309" s="73"/>
      <c r="D309" s="73"/>
      <c r="E309" s="73"/>
      <c r="F309" s="73"/>
    </row>
    <row r="310">
      <c r="B310" s="73"/>
      <c r="C310" s="73"/>
      <c r="D310" s="73"/>
      <c r="E310" s="73"/>
      <c r="F310" s="73"/>
    </row>
    <row r="311">
      <c r="B311" s="73"/>
      <c r="C311" s="73"/>
      <c r="D311" s="73"/>
      <c r="E311" s="73"/>
      <c r="F311" s="73"/>
    </row>
    <row r="312">
      <c r="B312" s="73"/>
      <c r="C312" s="73"/>
      <c r="D312" s="73"/>
      <c r="E312" s="73"/>
      <c r="F312" s="73"/>
    </row>
    <row r="313">
      <c r="B313" s="73"/>
      <c r="C313" s="73"/>
      <c r="D313" s="73"/>
      <c r="E313" s="73"/>
      <c r="F313" s="73"/>
    </row>
    <row r="314">
      <c r="B314" s="73"/>
      <c r="C314" s="73"/>
      <c r="D314" s="73"/>
      <c r="E314" s="73"/>
      <c r="F314" s="73"/>
    </row>
    <row r="315">
      <c r="B315" s="73"/>
      <c r="C315" s="73"/>
      <c r="D315" s="73"/>
      <c r="E315" s="73"/>
      <c r="F315" s="73"/>
    </row>
    <row r="316">
      <c r="B316" s="73"/>
      <c r="C316" s="73"/>
      <c r="D316" s="73"/>
      <c r="E316" s="73"/>
      <c r="F316" s="73"/>
    </row>
    <row r="317">
      <c r="B317" s="73"/>
      <c r="C317" s="73"/>
      <c r="D317" s="73"/>
      <c r="E317" s="73"/>
      <c r="F317" s="73"/>
    </row>
    <row r="318">
      <c r="B318" s="73"/>
      <c r="C318" s="73"/>
      <c r="D318" s="73"/>
      <c r="E318" s="73"/>
      <c r="F318" s="73"/>
    </row>
    <row r="319">
      <c r="B319" s="73"/>
      <c r="C319" s="73"/>
      <c r="D319" s="73"/>
      <c r="E319" s="73"/>
      <c r="F319" s="73"/>
    </row>
    <row r="320">
      <c r="B320" s="73"/>
      <c r="C320" s="73"/>
      <c r="D320" s="73"/>
      <c r="E320" s="73"/>
      <c r="F320" s="73"/>
    </row>
    <row r="321">
      <c r="B321" s="73"/>
      <c r="C321" s="73"/>
      <c r="D321" s="73"/>
      <c r="E321" s="73"/>
      <c r="F321" s="73"/>
    </row>
    <row r="322">
      <c r="B322" s="73"/>
      <c r="C322" s="73"/>
      <c r="D322" s="73"/>
      <c r="E322" s="73"/>
      <c r="F322" s="73"/>
    </row>
    <row r="323">
      <c r="B323" s="73"/>
      <c r="C323" s="73"/>
      <c r="D323" s="73"/>
      <c r="E323" s="73"/>
      <c r="F323" s="73"/>
    </row>
    <row r="324">
      <c r="B324" s="73"/>
      <c r="C324" s="73"/>
      <c r="D324" s="73"/>
      <c r="E324" s="73"/>
      <c r="F324" s="73"/>
    </row>
    <row r="325">
      <c r="B325" s="73"/>
      <c r="C325" s="73"/>
      <c r="D325" s="73"/>
      <c r="E325" s="73"/>
      <c r="F325" s="73"/>
    </row>
    <row r="326">
      <c r="B326" s="73"/>
      <c r="C326" s="73"/>
      <c r="D326" s="73"/>
      <c r="E326" s="73"/>
      <c r="F326" s="73"/>
    </row>
    <row r="327">
      <c r="B327" s="73"/>
      <c r="C327" s="73"/>
      <c r="D327" s="73"/>
      <c r="E327" s="73"/>
      <c r="F327" s="73"/>
    </row>
    <row r="328">
      <c r="B328" s="73"/>
      <c r="C328" s="73"/>
      <c r="D328" s="73"/>
      <c r="E328" s="73"/>
      <c r="F328" s="73"/>
    </row>
    <row r="329">
      <c r="B329" s="73"/>
      <c r="C329" s="73"/>
      <c r="D329" s="73"/>
      <c r="E329" s="73"/>
      <c r="F329" s="73"/>
    </row>
    <row r="330">
      <c r="B330" s="73"/>
      <c r="C330" s="73"/>
      <c r="D330" s="73"/>
      <c r="E330" s="73"/>
      <c r="F330" s="73"/>
    </row>
    <row r="331">
      <c r="B331" s="73"/>
      <c r="C331" s="73"/>
      <c r="D331" s="73"/>
      <c r="E331" s="73"/>
      <c r="F331" s="73"/>
    </row>
    <row r="332">
      <c r="B332" s="73"/>
      <c r="C332" s="73"/>
      <c r="D332" s="73"/>
      <c r="E332" s="73"/>
      <c r="F332" s="73"/>
    </row>
    <row r="333">
      <c r="B333" s="73"/>
      <c r="C333" s="73"/>
      <c r="D333" s="73"/>
      <c r="E333" s="73"/>
      <c r="F333" s="73"/>
    </row>
    <row r="334">
      <c r="B334" s="73"/>
      <c r="C334" s="73"/>
      <c r="D334" s="73"/>
      <c r="E334" s="73"/>
      <c r="F334" s="73"/>
    </row>
    <row r="335">
      <c r="B335" s="73"/>
      <c r="C335" s="73"/>
      <c r="D335" s="73"/>
      <c r="E335" s="73"/>
      <c r="F335" s="73"/>
    </row>
    <row r="336">
      <c r="B336" s="73"/>
      <c r="C336" s="73"/>
      <c r="D336" s="73"/>
      <c r="E336" s="73"/>
      <c r="F336" s="73"/>
    </row>
    <row r="337">
      <c r="B337" s="73"/>
      <c r="C337" s="73"/>
      <c r="D337" s="73"/>
      <c r="E337" s="73"/>
      <c r="F337" s="73"/>
    </row>
    <row r="338">
      <c r="B338" s="73"/>
      <c r="C338" s="73"/>
      <c r="D338" s="73"/>
      <c r="E338" s="73"/>
      <c r="F338" s="73"/>
    </row>
    <row r="339">
      <c r="B339" s="73"/>
      <c r="C339" s="73"/>
      <c r="D339" s="73"/>
      <c r="E339" s="73"/>
      <c r="F339" s="73"/>
    </row>
    <row r="340">
      <c r="B340" s="73"/>
      <c r="C340" s="73"/>
      <c r="D340" s="73"/>
      <c r="E340" s="73"/>
      <c r="F340" s="73"/>
    </row>
    <row r="341">
      <c r="B341" s="73"/>
      <c r="C341" s="73"/>
      <c r="D341" s="73"/>
      <c r="E341" s="73"/>
      <c r="F341" s="73"/>
    </row>
    <row r="342">
      <c r="B342" s="73"/>
      <c r="C342" s="73"/>
      <c r="D342" s="73"/>
      <c r="E342" s="73"/>
      <c r="F342" s="73"/>
    </row>
    <row r="343">
      <c r="B343" s="73"/>
      <c r="C343" s="73"/>
      <c r="D343" s="73"/>
      <c r="E343" s="73"/>
      <c r="F343" s="73"/>
    </row>
    <row r="344">
      <c r="B344" s="73"/>
      <c r="C344" s="73"/>
      <c r="D344" s="73"/>
      <c r="E344" s="73"/>
      <c r="F344" s="73"/>
    </row>
    <row r="345">
      <c r="B345" s="73"/>
      <c r="C345" s="73"/>
      <c r="D345" s="73"/>
      <c r="E345" s="73"/>
      <c r="F345" s="73"/>
    </row>
    <row r="346">
      <c r="B346" s="73"/>
      <c r="C346" s="73"/>
      <c r="D346" s="73"/>
      <c r="E346" s="73"/>
      <c r="F346" s="73"/>
    </row>
    <row r="347">
      <c r="B347" s="73"/>
      <c r="C347" s="73"/>
      <c r="D347" s="73"/>
      <c r="E347" s="73"/>
      <c r="F347" s="73"/>
    </row>
    <row r="348">
      <c r="B348" s="73"/>
      <c r="C348" s="73"/>
      <c r="D348" s="73"/>
      <c r="E348" s="73"/>
      <c r="F348" s="73"/>
    </row>
    <row r="349">
      <c r="B349" s="73"/>
      <c r="C349" s="73"/>
      <c r="D349" s="73"/>
      <c r="E349" s="73"/>
      <c r="F349" s="73"/>
    </row>
    <row r="350">
      <c r="B350" s="73"/>
      <c r="C350" s="73"/>
      <c r="D350" s="73"/>
      <c r="E350" s="73"/>
      <c r="F350" s="73"/>
    </row>
    <row r="351">
      <c r="B351" s="73"/>
      <c r="C351" s="73"/>
      <c r="D351" s="73"/>
      <c r="E351" s="73"/>
      <c r="F351" s="73"/>
    </row>
    <row r="352">
      <c r="B352" s="73"/>
      <c r="C352" s="73"/>
      <c r="D352" s="73"/>
      <c r="E352" s="73"/>
      <c r="F352" s="73"/>
    </row>
    <row r="353">
      <c r="B353" s="73"/>
      <c r="C353" s="73"/>
      <c r="D353" s="73"/>
      <c r="E353" s="73"/>
      <c r="F353" s="73"/>
    </row>
    <row r="354">
      <c r="B354" s="73"/>
      <c r="C354" s="73"/>
      <c r="D354" s="73"/>
      <c r="E354" s="73"/>
      <c r="F354" s="73"/>
    </row>
    <row r="355">
      <c r="B355" s="73"/>
      <c r="C355" s="73"/>
      <c r="D355" s="73"/>
      <c r="E355" s="73"/>
      <c r="F355" s="73"/>
    </row>
    <row r="356">
      <c r="B356" s="73"/>
      <c r="C356" s="73"/>
      <c r="D356" s="73"/>
      <c r="E356" s="73"/>
      <c r="F356" s="73"/>
    </row>
    <row r="357">
      <c r="B357" s="73"/>
      <c r="C357" s="73"/>
      <c r="D357" s="73"/>
      <c r="E357" s="73"/>
      <c r="F357" s="73"/>
    </row>
    <row r="358">
      <c r="B358" s="73"/>
      <c r="C358" s="73"/>
      <c r="D358" s="73"/>
      <c r="E358" s="73"/>
      <c r="F358" s="73"/>
    </row>
    <row r="359">
      <c r="B359" s="73"/>
      <c r="C359" s="73"/>
      <c r="D359" s="73"/>
      <c r="E359" s="73"/>
      <c r="F359" s="73"/>
    </row>
    <row r="360">
      <c r="B360" s="73"/>
      <c r="C360" s="73"/>
      <c r="D360" s="73"/>
      <c r="E360" s="73"/>
      <c r="F360" s="73"/>
    </row>
    <row r="361">
      <c r="B361" s="73"/>
      <c r="C361" s="73"/>
      <c r="D361" s="73"/>
      <c r="E361" s="73"/>
      <c r="F361" s="73"/>
    </row>
    <row r="362">
      <c r="B362" s="73"/>
      <c r="C362" s="73"/>
      <c r="D362" s="73"/>
      <c r="E362" s="73"/>
      <c r="F362" s="73"/>
    </row>
    <row r="363">
      <c r="B363" s="73"/>
      <c r="C363" s="73"/>
      <c r="D363" s="73"/>
      <c r="E363" s="73"/>
      <c r="F363" s="73"/>
    </row>
    <row r="364">
      <c r="B364" s="73"/>
      <c r="C364" s="73"/>
      <c r="D364" s="73"/>
      <c r="E364" s="73"/>
      <c r="F364" s="73"/>
    </row>
    <row r="365">
      <c r="B365" s="73"/>
      <c r="C365" s="73"/>
      <c r="D365" s="73"/>
      <c r="E365" s="73"/>
      <c r="F365" s="73"/>
    </row>
    <row r="366">
      <c r="B366" s="73"/>
      <c r="C366" s="73"/>
      <c r="D366" s="73"/>
      <c r="E366" s="73"/>
      <c r="F366" s="73"/>
    </row>
    <row r="367">
      <c r="B367" s="73"/>
      <c r="C367" s="73"/>
      <c r="D367" s="73"/>
      <c r="E367" s="73"/>
      <c r="F367" s="73"/>
    </row>
    <row r="368">
      <c r="B368" s="73"/>
      <c r="C368" s="73"/>
      <c r="D368" s="73"/>
      <c r="E368" s="73"/>
      <c r="F368" s="73"/>
    </row>
    <row r="369">
      <c r="B369" s="73"/>
      <c r="C369" s="73"/>
      <c r="D369" s="73"/>
      <c r="E369" s="73"/>
      <c r="F369" s="73"/>
    </row>
    <row r="370">
      <c r="B370" s="73"/>
      <c r="C370" s="73"/>
      <c r="D370" s="73"/>
      <c r="E370" s="73"/>
      <c r="F370" s="73"/>
    </row>
    <row r="371">
      <c r="B371" s="73"/>
      <c r="C371" s="73"/>
      <c r="D371" s="73"/>
      <c r="E371" s="73"/>
      <c r="F371" s="73"/>
    </row>
    <row r="372">
      <c r="B372" s="73"/>
      <c r="C372" s="73"/>
      <c r="D372" s="73"/>
      <c r="E372" s="73"/>
      <c r="F372" s="73"/>
    </row>
    <row r="373">
      <c r="B373" s="73"/>
      <c r="C373" s="73"/>
      <c r="D373" s="73"/>
      <c r="E373" s="73"/>
      <c r="F373" s="73"/>
    </row>
    <row r="374">
      <c r="B374" s="73"/>
      <c r="C374" s="73"/>
      <c r="D374" s="73"/>
      <c r="E374" s="73"/>
      <c r="F374" s="73"/>
    </row>
    <row r="375">
      <c r="B375" s="73"/>
      <c r="C375" s="73"/>
      <c r="D375" s="73"/>
      <c r="E375" s="73"/>
      <c r="F375" s="73"/>
    </row>
    <row r="376">
      <c r="B376" s="73"/>
      <c r="C376" s="73"/>
      <c r="D376" s="73"/>
      <c r="E376" s="73"/>
      <c r="F376" s="73"/>
    </row>
    <row r="377">
      <c r="B377" s="73"/>
      <c r="C377" s="73"/>
      <c r="D377" s="73"/>
      <c r="E377" s="73"/>
      <c r="F377" s="73"/>
    </row>
    <row r="378">
      <c r="B378" s="73"/>
      <c r="C378" s="73"/>
      <c r="D378" s="73"/>
      <c r="E378" s="73"/>
      <c r="F378" s="73"/>
    </row>
    <row r="379">
      <c r="B379" s="73"/>
      <c r="C379" s="73"/>
      <c r="D379" s="73"/>
      <c r="E379" s="73"/>
      <c r="F379" s="73"/>
    </row>
    <row r="380">
      <c r="B380" s="73"/>
      <c r="C380" s="73"/>
      <c r="D380" s="73"/>
      <c r="E380" s="73"/>
      <c r="F380" s="73"/>
    </row>
    <row r="381">
      <c r="B381" s="73"/>
      <c r="C381" s="73"/>
      <c r="D381" s="73"/>
      <c r="E381" s="73"/>
      <c r="F381" s="73"/>
    </row>
    <row r="382">
      <c r="B382" s="73"/>
      <c r="C382" s="73"/>
      <c r="D382" s="73"/>
      <c r="E382" s="73"/>
      <c r="F382" s="73"/>
    </row>
    <row r="383">
      <c r="B383" s="73"/>
      <c r="C383" s="73"/>
      <c r="D383" s="73"/>
      <c r="E383" s="73"/>
      <c r="F383" s="73"/>
    </row>
    <row r="384">
      <c r="B384" s="73"/>
      <c r="C384" s="73"/>
      <c r="D384" s="73"/>
      <c r="E384" s="73"/>
      <c r="F384" s="73"/>
    </row>
    <row r="385">
      <c r="B385" s="73"/>
      <c r="C385" s="73"/>
      <c r="D385" s="73"/>
      <c r="E385" s="73"/>
      <c r="F385" s="73"/>
    </row>
    <row r="386">
      <c r="B386" s="73"/>
      <c r="C386" s="73"/>
      <c r="D386" s="73"/>
      <c r="E386" s="73"/>
      <c r="F386" s="73"/>
    </row>
    <row r="387">
      <c r="B387" s="73"/>
      <c r="C387" s="73"/>
      <c r="D387" s="73"/>
      <c r="E387" s="73"/>
      <c r="F387" s="73"/>
    </row>
    <row r="388">
      <c r="B388" s="73"/>
      <c r="C388" s="73"/>
      <c r="D388" s="73"/>
      <c r="E388" s="73"/>
      <c r="F388" s="73"/>
    </row>
    <row r="389">
      <c r="B389" s="73"/>
      <c r="C389" s="73"/>
      <c r="D389" s="73"/>
      <c r="E389" s="73"/>
      <c r="F389" s="73"/>
    </row>
    <row r="390">
      <c r="B390" s="73"/>
      <c r="C390" s="73"/>
      <c r="D390" s="73"/>
      <c r="E390" s="73"/>
      <c r="F390" s="73"/>
    </row>
    <row r="391">
      <c r="B391" s="73"/>
      <c r="C391" s="73"/>
      <c r="D391" s="73"/>
      <c r="E391" s="73"/>
      <c r="F391" s="73"/>
    </row>
    <row r="392">
      <c r="B392" s="73"/>
      <c r="C392" s="73"/>
      <c r="D392" s="73"/>
      <c r="E392" s="73"/>
      <c r="F392" s="73"/>
    </row>
    <row r="393">
      <c r="B393" s="73"/>
      <c r="C393" s="73"/>
      <c r="D393" s="73"/>
      <c r="E393" s="73"/>
      <c r="F393" s="73"/>
    </row>
    <row r="394">
      <c r="B394" s="73"/>
      <c r="C394" s="73"/>
      <c r="D394" s="73"/>
      <c r="E394" s="73"/>
      <c r="F394" s="73"/>
    </row>
    <row r="395">
      <c r="B395" s="73"/>
      <c r="C395" s="73"/>
      <c r="D395" s="73"/>
      <c r="E395" s="73"/>
      <c r="F395" s="73"/>
    </row>
    <row r="396">
      <c r="B396" s="73"/>
      <c r="C396" s="73"/>
      <c r="D396" s="73"/>
      <c r="E396" s="73"/>
      <c r="F396" s="73"/>
    </row>
    <row r="397">
      <c r="B397" s="73"/>
      <c r="C397" s="73"/>
      <c r="D397" s="73"/>
      <c r="E397" s="73"/>
      <c r="F397" s="73"/>
    </row>
    <row r="398">
      <c r="B398" s="73"/>
      <c r="C398" s="73"/>
      <c r="D398" s="73"/>
      <c r="E398" s="73"/>
      <c r="F398" s="73"/>
    </row>
    <row r="399">
      <c r="B399" s="73"/>
      <c r="C399" s="73"/>
      <c r="D399" s="73"/>
      <c r="E399" s="73"/>
      <c r="F399" s="73"/>
    </row>
    <row r="400">
      <c r="B400" s="73"/>
      <c r="C400" s="73"/>
      <c r="D400" s="73"/>
      <c r="E400" s="73"/>
      <c r="F400" s="73"/>
    </row>
    <row r="401">
      <c r="B401" s="73"/>
      <c r="C401" s="73"/>
      <c r="D401" s="73"/>
      <c r="E401" s="73"/>
      <c r="F401" s="73"/>
    </row>
    <row r="402">
      <c r="B402" s="73"/>
      <c r="C402" s="73"/>
      <c r="D402" s="73"/>
      <c r="E402" s="73"/>
      <c r="F402" s="73"/>
    </row>
    <row r="403">
      <c r="B403" s="73"/>
      <c r="C403" s="73"/>
      <c r="D403" s="73"/>
      <c r="E403" s="73"/>
      <c r="F403" s="73"/>
    </row>
    <row r="404">
      <c r="B404" s="73"/>
      <c r="C404" s="73"/>
      <c r="D404" s="73"/>
      <c r="E404" s="73"/>
      <c r="F404" s="73"/>
    </row>
    <row r="405">
      <c r="B405" s="73"/>
      <c r="C405" s="73"/>
      <c r="D405" s="73"/>
      <c r="E405" s="73"/>
      <c r="F405" s="73"/>
    </row>
    <row r="406">
      <c r="B406" s="73"/>
      <c r="C406" s="73"/>
      <c r="D406" s="73"/>
      <c r="E406" s="73"/>
      <c r="F406" s="73"/>
    </row>
    <row r="407">
      <c r="B407" s="73"/>
      <c r="C407" s="73"/>
      <c r="D407" s="73"/>
      <c r="E407" s="73"/>
      <c r="F407" s="73"/>
    </row>
    <row r="408">
      <c r="B408" s="73"/>
      <c r="C408" s="73"/>
      <c r="D408" s="73"/>
      <c r="E408" s="73"/>
      <c r="F408" s="73"/>
    </row>
    <row r="409">
      <c r="B409" s="73"/>
      <c r="C409" s="73"/>
      <c r="D409" s="73"/>
      <c r="E409" s="73"/>
      <c r="F409" s="73"/>
    </row>
    <row r="410">
      <c r="B410" s="73"/>
      <c r="C410" s="73"/>
      <c r="D410" s="73"/>
      <c r="E410" s="73"/>
      <c r="F410" s="73"/>
    </row>
    <row r="411">
      <c r="B411" s="73"/>
      <c r="C411" s="73"/>
      <c r="D411" s="73"/>
      <c r="E411" s="73"/>
      <c r="F411" s="73"/>
    </row>
    <row r="412">
      <c r="B412" s="73"/>
      <c r="C412" s="73"/>
      <c r="D412" s="73"/>
      <c r="E412" s="73"/>
      <c r="F412" s="73"/>
    </row>
    <row r="413">
      <c r="B413" s="73"/>
      <c r="C413" s="73"/>
      <c r="D413" s="73"/>
      <c r="E413" s="73"/>
      <c r="F413" s="73"/>
    </row>
    <row r="414">
      <c r="B414" s="73"/>
      <c r="C414" s="73"/>
      <c r="D414" s="73"/>
      <c r="E414" s="73"/>
      <c r="F414" s="73"/>
    </row>
    <row r="415">
      <c r="B415" s="73"/>
      <c r="C415" s="73"/>
      <c r="D415" s="73"/>
      <c r="E415" s="73"/>
      <c r="F415" s="73"/>
    </row>
    <row r="416">
      <c r="B416" s="73"/>
      <c r="C416" s="73"/>
      <c r="D416" s="73"/>
      <c r="E416" s="73"/>
      <c r="F416" s="73"/>
    </row>
    <row r="417">
      <c r="B417" s="73"/>
      <c r="C417" s="73"/>
      <c r="D417" s="73"/>
      <c r="E417" s="73"/>
      <c r="F417" s="73"/>
    </row>
    <row r="418">
      <c r="B418" s="73"/>
      <c r="C418" s="73"/>
      <c r="D418" s="73"/>
      <c r="E418" s="73"/>
      <c r="F418" s="73"/>
    </row>
    <row r="419">
      <c r="B419" s="73"/>
      <c r="C419" s="73"/>
      <c r="D419" s="73"/>
      <c r="E419" s="73"/>
      <c r="F419" s="73"/>
    </row>
    <row r="420">
      <c r="B420" s="73"/>
      <c r="C420" s="73"/>
      <c r="D420" s="73"/>
      <c r="E420" s="73"/>
      <c r="F420" s="73"/>
    </row>
    <row r="421">
      <c r="B421" s="73"/>
      <c r="C421" s="73"/>
      <c r="D421" s="73"/>
      <c r="E421" s="73"/>
      <c r="F421" s="73"/>
    </row>
    <row r="422">
      <c r="B422" s="73"/>
      <c r="C422" s="73"/>
      <c r="D422" s="73"/>
      <c r="E422" s="73"/>
      <c r="F422" s="73"/>
    </row>
    <row r="423">
      <c r="B423" s="73"/>
      <c r="C423" s="73"/>
      <c r="D423" s="73"/>
      <c r="E423" s="73"/>
      <c r="F423" s="73"/>
    </row>
    <row r="424">
      <c r="B424" s="73"/>
      <c r="C424" s="73"/>
      <c r="D424" s="73"/>
      <c r="E424" s="73"/>
      <c r="F424" s="73"/>
    </row>
    <row r="425">
      <c r="B425" s="73"/>
      <c r="C425" s="73"/>
      <c r="D425" s="73"/>
      <c r="E425" s="73"/>
      <c r="F425" s="73"/>
    </row>
    <row r="426">
      <c r="B426" s="73"/>
      <c r="C426" s="73"/>
      <c r="D426" s="73"/>
      <c r="E426" s="73"/>
      <c r="F426" s="73"/>
    </row>
    <row r="427">
      <c r="B427" s="73"/>
      <c r="C427" s="73"/>
      <c r="D427" s="73"/>
      <c r="E427" s="73"/>
      <c r="F427" s="73"/>
    </row>
    <row r="428">
      <c r="B428" s="73"/>
      <c r="C428" s="73"/>
      <c r="D428" s="73"/>
      <c r="E428" s="73"/>
      <c r="F428" s="73"/>
    </row>
    <row r="429">
      <c r="B429" s="73"/>
      <c r="C429" s="73"/>
      <c r="D429" s="73"/>
      <c r="E429" s="73"/>
      <c r="F429" s="73"/>
    </row>
    <row r="430">
      <c r="B430" s="73"/>
      <c r="C430" s="73"/>
      <c r="D430" s="73"/>
      <c r="E430" s="73"/>
      <c r="F430" s="73"/>
    </row>
    <row r="431">
      <c r="B431" s="73"/>
      <c r="C431" s="73"/>
      <c r="D431" s="73"/>
      <c r="E431" s="73"/>
      <c r="F431" s="73"/>
    </row>
    <row r="432">
      <c r="B432" s="73"/>
      <c r="C432" s="73"/>
      <c r="D432" s="73"/>
      <c r="E432" s="73"/>
      <c r="F432" s="73"/>
    </row>
    <row r="433">
      <c r="B433" s="73"/>
      <c r="C433" s="73"/>
      <c r="D433" s="73"/>
      <c r="E433" s="73"/>
      <c r="F433" s="73"/>
    </row>
    <row r="434">
      <c r="B434" s="73"/>
      <c r="C434" s="73"/>
      <c r="D434" s="73"/>
      <c r="E434" s="73"/>
      <c r="F434" s="73"/>
    </row>
    <row r="435">
      <c r="B435" s="73"/>
      <c r="C435" s="73"/>
      <c r="D435" s="73"/>
      <c r="E435" s="73"/>
      <c r="F435" s="73"/>
    </row>
    <row r="436">
      <c r="B436" s="73"/>
      <c r="C436" s="73"/>
      <c r="D436" s="73"/>
      <c r="E436" s="73"/>
      <c r="F436" s="73"/>
    </row>
    <row r="437">
      <c r="B437" s="73"/>
      <c r="C437" s="73"/>
      <c r="D437" s="73"/>
      <c r="E437" s="73"/>
      <c r="F437" s="73"/>
    </row>
    <row r="438">
      <c r="B438" s="73"/>
      <c r="C438" s="73"/>
      <c r="D438" s="73"/>
      <c r="E438" s="73"/>
      <c r="F438" s="73"/>
    </row>
    <row r="439">
      <c r="B439" s="73"/>
      <c r="C439" s="73"/>
      <c r="D439" s="73"/>
      <c r="E439" s="73"/>
      <c r="F439" s="73"/>
    </row>
    <row r="440">
      <c r="B440" s="73"/>
      <c r="C440" s="73"/>
      <c r="D440" s="73"/>
      <c r="E440" s="73"/>
      <c r="F440" s="73"/>
    </row>
    <row r="441">
      <c r="B441" s="73"/>
      <c r="C441" s="73"/>
      <c r="D441" s="73"/>
      <c r="E441" s="73"/>
      <c r="F441" s="73"/>
    </row>
    <row r="442">
      <c r="B442" s="73"/>
      <c r="C442" s="73"/>
      <c r="D442" s="73"/>
      <c r="E442" s="73"/>
      <c r="F442" s="73"/>
    </row>
    <row r="443">
      <c r="B443" s="73"/>
      <c r="C443" s="73"/>
      <c r="D443" s="73"/>
      <c r="E443" s="73"/>
      <c r="F443" s="73"/>
    </row>
    <row r="444">
      <c r="B444" s="73"/>
      <c r="C444" s="73"/>
      <c r="D444" s="73"/>
      <c r="E444" s="73"/>
      <c r="F444" s="73"/>
    </row>
    <row r="445">
      <c r="B445" s="73"/>
      <c r="C445" s="73"/>
      <c r="D445" s="73"/>
      <c r="E445" s="73"/>
      <c r="F445" s="73"/>
    </row>
    <row r="446">
      <c r="B446" s="73"/>
      <c r="C446" s="73"/>
      <c r="D446" s="73"/>
      <c r="E446" s="73"/>
      <c r="F446" s="73"/>
    </row>
    <row r="447">
      <c r="B447" s="73"/>
      <c r="C447" s="73"/>
      <c r="D447" s="73"/>
      <c r="E447" s="73"/>
      <c r="F447" s="73"/>
    </row>
    <row r="448">
      <c r="B448" s="73"/>
      <c r="C448" s="73"/>
      <c r="D448" s="73"/>
      <c r="E448" s="73"/>
      <c r="F448" s="73"/>
    </row>
    <row r="449">
      <c r="B449" s="73"/>
      <c r="C449" s="73"/>
      <c r="D449" s="73"/>
      <c r="E449" s="73"/>
      <c r="F449" s="73"/>
    </row>
    <row r="450">
      <c r="B450" s="73"/>
      <c r="C450" s="73"/>
      <c r="D450" s="73"/>
      <c r="E450" s="73"/>
      <c r="F450" s="73"/>
    </row>
    <row r="451">
      <c r="B451" s="73"/>
      <c r="C451" s="73"/>
      <c r="D451" s="73"/>
      <c r="E451" s="73"/>
      <c r="F451" s="73"/>
    </row>
    <row r="452">
      <c r="B452" s="73"/>
      <c r="C452" s="73"/>
      <c r="D452" s="73"/>
      <c r="E452" s="73"/>
      <c r="F452" s="73"/>
    </row>
    <row r="453">
      <c r="B453" s="73"/>
      <c r="C453" s="73"/>
      <c r="D453" s="73"/>
      <c r="E453" s="73"/>
      <c r="F453" s="73"/>
    </row>
    <row r="454">
      <c r="B454" s="73"/>
      <c r="C454" s="73"/>
      <c r="D454" s="73"/>
      <c r="E454" s="73"/>
      <c r="F454" s="73"/>
    </row>
    <row r="455">
      <c r="B455" s="73"/>
      <c r="C455" s="73"/>
      <c r="D455" s="73"/>
      <c r="E455" s="73"/>
      <c r="F455" s="73"/>
    </row>
    <row r="456">
      <c r="B456" s="73"/>
      <c r="C456" s="73"/>
      <c r="D456" s="73"/>
      <c r="E456" s="73"/>
      <c r="F456" s="73"/>
    </row>
    <row r="457">
      <c r="B457" s="73"/>
      <c r="C457" s="73"/>
      <c r="D457" s="73"/>
      <c r="E457" s="73"/>
      <c r="F457" s="73"/>
    </row>
    <row r="458">
      <c r="B458" s="73"/>
      <c r="C458" s="73"/>
      <c r="D458" s="73"/>
      <c r="E458" s="73"/>
      <c r="F458" s="73"/>
    </row>
    <row r="459">
      <c r="B459" s="73"/>
      <c r="C459" s="73"/>
      <c r="D459" s="73"/>
      <c r="E459" s="73"/>
      <c r="F459" s="73"/>
    </row>
    <row r="460">
      <c r="B460" s="73"/>
      <c r="C460" s="73"/>
      <c r="D460" s="73"/>
      <c r="E460" s="73"/>
      <c r="F460" s="73"/>
    </row>
    <row r="461">
      <c r="B461" s="73"/>
      <c r="C461" s="73"/>
      <c r="D461" s="73"/>
      <c r="E461" s="73"/>
      <c r="F461" s="73"/>
    </row>
    <row r="462">
      <c r="B462" s="73"/>
      <c r="C462" s="73"/>
      <c r="D462" s="73"/>
      <c r="E462" s="73"/>
      <c r="F462" s="73"/>
    </row>
    <row r="463">
      <c r="B463" s="73"/>
      <c r="C463" s="73"/>
      <c r="D463" s="73"/>
      <c r="E463" s="73"/>
      <c r="F463" s="73"/>
    </row>
    <row r="464">
      <c r="B464" s="73"/>
      <c r="C464" s="73"/>
      <c r="D464" s="73"/>
      <c r="E464" s="73"/>
      <c r="F464" s="73"/>
    </row>
    <row r="465">
      <c r="B465" s="73"/>
      <c r="C465" s="73"/>
      <c r="D465" s="73"/>
      <c r="E465" s="73"/>
      <c r="F465" s="73"/>
    </row>
    <row r="466">
      <c r="B466" s="73"/>
      <c r="C466" s="73"/>
      <c r="D466" s="73"/>
      <c r="E466" s="73"/>
      <c r="F466" s="73"/>
    </row>
    <row r="467">
      <c r="B467" s="73"/>
      <c r="C467" s="73"/>
      <c r="D467" s="73"/>
      <c r="E467" s="73"/>
      <c r="F467" s="73"/>
    </row>
    <row r="468">
      <c r="B468" s="73"/>
      <c r="C468" s="73"/>
      <c r="D468" s="73"/>
      <c r="E468" s="73"/>
      <c r="F468" s="73"/>
    </row>
    <row r="469">
      <c r="B469" s="73"/>
      <c r="C469" s="73"/>
      <c r="D469" s="73"/>
      <c r="E469" s="73"/>
      <c r="F469" s="73"/>
    </row>
    <row r="470">
      <c r="B470" s="73"/>
      <c r="C470" s="73"/>
      <c r="D470" s="73"/>
      <c r="E470" s="73"/>
      <c r="F470" s="73"/>
    </row>
    <row r="471">
      <c r="B471" s="73"/>
      <c r="C471" s="73"/>
      <c r="D471" s="73"/>
      <c r="E471" s="73"/>
      <c r="F471" s="73"/>
    </row>
    <row r="472">
      <c r="B472" s="73"/>
      <c r="C472" s="73"/>
      <c r="D472" s="73"/>
      <c r="E472" s="73"/>
      <c r="F472" s="73"/>
    </row>
    <row r="473">
      <c r="B473" s="73"/>
      <c r="C473" s="73"/>
      <c r="D473" s="73"/>
      <c r="E473" s="73"/>
      <c r="F473" s="73"/>
    </row>
    <row r="474">
      <c r="B474" s="73"/>
      <c r="C474" s="73"/>
      <c r="D474" s="73"/>
      <c r="E474" s="73"/>
      <c r="F474" s="73"/>
    </row>
    <row r="475">
      <c r="B475" s="73"/>
      <c r="C475" s="73"/>
      <c r="D475" s="73"/>
      <c r="E475" s="73"/>
      <c r="F475" s="73"/>
    </row>
    <row r="476">
      <c r="B476" s="73"/>
      <c r="C476" s="73"/>
      <c r="D476" s="73"/>
      <c r="E476" s="73"/>
      <c r="F476" s="73"/>
    </row>
    <row r="477">
      <c r="B477" s="73"/>
      <c r="C477" s="73"/>
      <c r="D477" s="73"/>
      <c r="E477" s="73"/>
      <c r="F477" s="73"/>
    </row>
    <row r="478">
      <c r="B478" s="73"/>
      <c r="C478" s="73"/>
      <c r="D478" s="73"/>
      <c r="E478" s="73"/>
      <c r="F478" s="73"/>
    </row>
    <row r="479">
      <c r="B479" s="73"/>
      <c r="C479" s="73"/>
      <c r="D479" s="73"/>
      <c r="E479" s="73"/>
      <c r="F479" s="73"/>
    </row>
    <row r="480">
      <c r="B480" s="73"/>
      <c r="C480" s="73"/>
      <c r="D480" s="73"/>
      <c r="E480" s="73"/>
      <c r="F480" s="73"/>
    </row>
    <row r="481">
      <c r="B481" s="73"/>
      <c r="C481" s="73"/>
      <c r="D481" s="73"/>
      <c r="E481" s="73"/>
      <c r="F481" s="73"/>
    </row>
    <row r="482">
      <c r="B482" s="73"/>
      <c r="C482" s="73"/>
      <c r="D482" s="73"/>
      <c r="E482" s="73"/>
      <c r="F482" s="73"/>
    </row>
    <row r="483">
      <c r="B483" s="73"/>
      <c r="C483" s="73"/>
      <c r="D483" s="73"/>
      <c r="E483" s="73"/>
      <c r="F483" s="73"/>
    </row>
    <row r="484">
      <c r="B484" s="73"/>
      <c r="C484" s="73"/>
      <c r="D484" s="73"/>
      <c r="E484" s="73"/>
      <c r="F484" s="73"/>
    </row>
    <row r="485">
      <c r="B485" s="73"/>
      <c r="C485" s="73"/>
      <c r="D485" s="73"/>
      <c r="E485" s="73"/>
      <c r="F485" s="73"/>
    </row>
    <row r="486">
      <c r="B486" s="73"/>
      <c r="C486" s="73"/>
      <c r="D486" s="73"/>
      <c r="E486" s="73"/>
      <c r="F486" s="73"/>
    </row>
    <row r="487">
      <c r="B487" s="73"/>
      <c r="C487" s="73"/>
      <c r="D487" s="73"/>
      <c r="E487" s="73"/>
      <c r="F487" s="73"/>
    </row>
    <row r="488">
      <c r="B488" s="73"/>
      <c r="C488" s="73"/>
      <c r="D488" s="73"/>
      <c r="E488" s="73"/>
      <c r="F488" s="73"/>
    </row>
    <row r="489">
      <c r="B489" s="73"/>
      <c r="C489" s="73"/>
      <c r="D489" s="73"/>
      <c r="E489" s="73"/>
      <c r="F489" s="73"/>
    </row>
    <row r="490">
      <c r="B490" s="73"/>
      <c r="C490" s="73"/>
      <c r="D490" s="73"/>
      <c r="E490" s="73"/>
      <c r="F490" s="73"/>
    </row>
    <row r="491">
      <c r="B491" s="73"/>
      <c r="C491" s="73"/>
      <c r="D491" s="73"/>
      <c r="E491" s="73"/>
      <c r="F491" s="73"/>
    </row>
    <row r="492">
      <c r="B492" s="73"/>
      <c r="C492" s="73"/>
      <c r="D492" s="73"/>
      <c r="E492" s="73"/>
      <c r="F492" s="73"/>
    </row>
    <row r="493">
      <c r="B493" s="73"/>
      <c r="C493" s="73"/>
      <c r="D493" s="73"/>
      <c r="E493" s="73"/>
      <c r="F493" s="73"/>
    </row>
    <row r="494">
      <c r="B494" s="73"/>
      <c r="C494" s="73"/>
      <c r="D494" s="73"/>
      <c r="E494" s="73"/>
      <c r="F494" s="73"/>
    </row>
    <row r="495">
      <c r="B495" s="73"/>
      <c r="C495" s="73"/>
      <c r="D495" s="73"/>
      <c r="E495" s="73"/>
      <c r="F495" s="73"/>
    </row>
    <row r="496">
      <c r="B496" s="73"/>
      <c r="C496" s="73"/>
      <c r="D496" s="73"/>
      <c r="E496" s="73"/>
      <c r="F496" s="73"/>
    </row>
    <row r="497">
      <c r="B497" s="73"/>
      <c r="C497" s="73"/>
      <c r="D497" s="73"/>
      <c r="E497" s="73"/>
      <c r="F497" s="73"/>
    </row>
    <row r="498">
      <c r="B498" s="73"/>
      <c r="C498" s="73"/>
      <c r="D498" s="73"/>
      <c r="E498" s="73"/>
      <c r="F498" s="73"/>
    </row>
    <row r="499">
      <c r="B499" s="73"/>
      <c r="C499" s="73"/>
      <c r="D499" s="73"/>
      <c r="E499" s="73"/>
      <c r="F499" s="73"/>
    </row>
    <row r="500">
      <c r="B500" s="73"/>
      <c r="C500" s="73"/>
      <c r="D500" s="73"/>
      <c r="E500" s="73"/>
      <c r="F500" s="73"/>
    </row>
    <row r="501">
      <c r="B501" s="73"/>
      <c r="C501" s="73"/>
      <c r="D501" s="73"/>
      <c r="E501" s="73"/>
      <c r="F501" s="73"/>
    </row>
    <row r="502">
      <c r="B502" s="73"/>
      <c r="C502" s="73"/>
      <c r="D502" s="73"/>
      <c r="E502" s="73"/>
      <c r="F502" s="73"/>
    </row>
    <row r="503">
      <c r="B503" s="73"/>
      <c r="C503" s="73"/>
      <c r="D503" s="73"/>
      <c r="E503" s="73"/>
      <c r="F503" s="73"/>
    </row>
    <row r="504">
      <c r="B504" s="73"/>
      <c r="C504" s="73"/>
      <c r="D504" s="73"/>
      <c r="E504" s="73"/>
      <c r="F504" s="73"/>
    </row>
    <row r="505">
      <c r="B505" s="73"/>
      <c r="C505" s="73"/>
      <c r="D505" s="73"/>
      <c r="E505" s="73"/>
      <c r="F505" s="73"/>
    </row>
    <row r="506">
      <c r="B506" s="73"/>
      <c r="C506" s="73"/>
      <c r="D506" s="73"/>
      <c r="E506" s="73"/>
      <c r="F506" s="73"/>
    </row>
    <row r="507">
      <c r="B507" s="73"/>
      <c r="C507" s="73"/>
      <c r="D507" s="73"/>
      <c r="E507" s="73"/>
      <c r="F507" s="73"/>
    </row>
    <row r="508">
      <c r="B508" s="73"/>
      <c r="C508" s="73"/>
      <c r="D508" s="73"/>
      <c r="E508" s="73"/>
      <c r="F508" s="73"/>
    </row>
    <row r="509">
      <c r="B509" s="73"/>
      <c r="C509" s="73"/>
      <c r="D509" s="73"/>
      <c r="E509" s="73"/>
      <c r="F509" s="73"/>
    </row>
    <row r="510">
      <c r="B510" s="73"/>
      <c r="C510" s="73"/>
      <c r="D510" s="73"/>
      <c r="E510" s="73"/>
      <c r="F510" s="73"/>
    </row>
    <row r="511">
      <c r="B511" s="73"/>
      <c r="C511" s="73"/>
      <c r="D511" s="73"/>
      <c r="E511" s="73"/>
      <c r="F511" s="73"/>
    </row>
    <row r="512">
      <c r="B512" s="73"/>
      <c r="C512" s="73"/>
      <c r="D512" s="73"/>
      <c r="E512" s="73"/>
      <c r="F512" s="73"/>
    </row>
    <row r="513">
      <c r="B513" s="73"/>
      <c r="C513" s="73"/>
      <c r="D513" s="73"/>
      <c r="E513" s="73"/>
      <c r="F513" s="73"/>
    </row>
    <row r="514">
      <c r="B514" s="73"/>
      <c r="C514" s="73"/>
      <c r="D514" s="73"/>
      <c r="E514" s="73"/>
      <c r="F514" s="73"/>
    </row>
    <row r="515">
      <c r="B515" s="73"/>
      <c r="C515" s="73"/>
      <c r="D515" s="73"/>
      <c r="E515" s="73"/>
      <c r="F515" s="73"/>
    </row>
    <row r="516">
      <c r="B516" s="73"/>
      <c r="C516" s="73"/>
      <c r="D516" s="73"/>
      <c r="E516" s="73"/>
      <c r="F516" s="73"/>
    </row>
    <row r="517">
      <c r="B517" s="73"/>
      <c r="C517" s="73"/>
      <c r="D517" s="73"/>
      <c r="E517" s="73"/>
      <c r="F517" s="73"/>
    </row>
    <row r="518">
      <c r="B518" s="73"/>
      <c r="C518" s="73"/>
      <c r="D518" s="73"/>
      <c r="E518" s="73"/>
      <c r="F518" s="73"/>
    </row>
    <row r="519">
      <c r="B519" s="73"/>
      <c r="C519" s="73"/>
      <c r="D519" s="73"/>
      <c r="E519" s="73"/>
      <c r="F519" s="73"/>
    </row>
    <row r="520">
      <c r="B520" s="73"/>
      <c r="C520" s="73"/>
      <c r="D520" s="73"/>
      <c r="E520" s="73"/>
      <c r="F520" s="73"/>
    </row>
    <row r="521">
      <c r="B521" s="73"/>
      <c r="C521" s="73"/>
      <c r="D521" s="73"/>
      <c r="E521" s="73"/>
      <c r="F521" s="73"/>
    </row>
    <row r="522">
      <c r="B522" s="73"/>
      <c r="C522" s="73"/>
      <c r="D522" s="73"/>
      <c r="E522" s="73"/>
      <c r="F522" s="73"/>
    </row>
    <row r="523">
      <c r="B523" s="73"/>
      <c r="C523" s="73"/>
      <c r="D523" s="73"/>
      <c r="E523" s="73"/>
      <c r="F523" s="73"/>
    </row>
    <row r="524">
      <c r="B524" s="73"/>
      <c r="C524" s="73"/>
      <c r="D524" s="73"/>
      <c r="E524" s="73"/>
      <c r="F524" s="73"/>
    </row>
    <row r="525">
      <c r="B525" s="73"/>
      <c r="C525" s="73"/>
      <c r="D525" s="73"/>
      <c r="E525" s="73"/>
      <c r="F525" s="73"/>
    </row>
    <row r="526">
      <c r="B526" s="73"/>
      <c r="C526" s="73"/>
      <c r="D526" s="73"/>
      <c r="E526" s="73"/>
      <c r="F526" s="73"/>
    </row>
    <row r="527">
      <c r="B527" s="73"/>
      <c r="C527" s="73"/>
      <c r="D527" s="73"/>
      <c r="E527" s="73"/>
      <c r="F527" s="73"/>
    </row>
    <row r="528">
      <c r="B528" s="73"/>
      <c r="C528" s="73"/>
      <c r="D528" s="73"/>
      <c r="E528" s="73"/>
      <c r="F528" s="73"/>
    </row>
    <row r="529">
      <c r="B529" s="73"/>
      <c r="C529" s="73"/>
      <c r="D529" s="73"/>
      <c r="E529" s="73"/>
      <c r="F529" s="73"/>
    </row>
    <row r="530">
      <c r="B530" s="73"/>
      <c r="C530" s="73"/>
      <c r="D530" s="73"/>
      <c r="E530" s="73"/>
      <c r="F530" s="73"/>
    </row>
    <row r="531">
      <c r="B531" s="73"/>
      <c r="C531" s="73"/>
      <c r="D531" s="73"/>
      <c r="E531" s="73"/>
      <c r="F531" s="73"/>
    </row>
    <row r="532">
      <c r="B532" s="73"/>
      <c r="C532" s="73"/>
      <c r="D532" s="73"/>
      <c r="E532" s="73"/>
      <c r="F532" s="73"/>
    </row>
    <row r="533">
      <c r="B533" s="73"/>
      <c r="C533" s="73"/>
      <c r="D533" s="73"/>
      <c r="E533" s="73"/>
      <c r="F533" s="73"/>
    </row>
    <row r="534">
      <c r="B534" s="73"/>
      <c r="C534" s="73"/>
      <c r="D534" s="73"/>
      <c r="E534" s="73"/>
      <c r="F534" s="73"/>
    </row>
    <row r="535">
      <c r="B535" s="73"/>
      <c r="C535" s="73"/>
      <c r="D535" s="73"/>
      <c r="E535" s="73"/>
      <c r="F535" s="73"/>
    </row>
    <row r="536">
      <c r="B536" s="73"/>
      <c r="C536" s="73"/>
      <c r="D536" s="73"/>
      <c r="E536" s="73"/>
      <c r="F536" s="73"/>
    </row>
    <row r="537">
      <c r="B537" s="73"/>
      <c r="C537" s="73"/>
      <c r="D537" s="73"/>
      <c r="E537" s="73"/>
      <c r="F537" s="73"/>
    </row>
    <row r="538">
      <c r="B538" s="73"/>
      <c r="C538" s="73"/>
      <c r="D538" s="73"/>
      <c r="E538" s="73"/>
      <c r="F538" s="73"/>
    </row>
    <row r="539">
      <c r="B539" s="73"/>
      <c r="C539" s="73"/>
      <c r="D539" s="73"/>
      <c r="E539" s="73"/>
      <c r="F539" s="73"/>
    </row>
    <row r="540">
      <c r="B540" s="73"/>
      <c r="C540" s="73"/>
      <c r="D540" s="73"/>
      <c r="E540" s="73"/>
      <c r="F540" s="73"/>
    </row>
    <row r="541">
      <c r="B541" s="73"/>
      <c r="C541" s="73"/>
      <c r="D541" s="73"/>
      <c r="E541" s="73"/>
      <c r="F541" s="73"/>
    </row>
    <row r="542">
      <c r="B542" s="73"/>
      <c r="C542" s="73"/>
      <c r="D542" s="73"/>
      <c r="E542" s="73"/>
      <c r="F542" s="73"/>
    </row>
    <row r="543">
      <c r="B543" s="73"/>
      <c r="C543" s="73"/>
      <c r="D543" s="73"/>
      <c r="E543" s="73"/>
      <c r="F543" s="73"/>
    </row>
    <row r="544">
      <c r="B544" s="73"/>
      <c r="C544" s="73"/>
      <c r="D544" s="73"/>
      <c r="E544" s="73"/>
      <c r="F544" s="73"/>
    </row>
    <row r="545">
      <c r="B545" s="73"/>
      <c r="C545" s="73"/>
      <c r="D545" s="73"/>
      <c r="E545" s="73"/>
      <c r="F545" s="73"/>
    </row>
    <row r="546">
      <c r="B546" s="73"/>
      <c r="C546" s="73"/>
      <c r="D546" s="73"/>
      <c r="E546" s="73"/>
      <c r="F546" s="73"/>
    </row>
    <row r="547">
      <c r="B547" s="73"/>
      <c r="C547" s="73"/>
      <c r="D547" s="73"/>
      <c r="E547" s="73"/>
      <c r="F547" s="73"/>
    </row>
    <row r="548">
      <c r="B548" s="73"/>
      <c r="C548" s="73"/>
      <c r="D548" s="73"/>
      <c r="E548" s="73"/>
      <c r="F548" s="73"/>
    </row>
    <row r="549">
      <c r="B549" s="73"/>
      <c r="C549" s="73"/>
      <c r="D549" s="73"/>
      <c r="E549" s="73"/>
      <c r="F549" s="73"/>
    </row>
    <row r="550">
      <c r="B550" s="73"/>
      <c r="C550" s="73"/>
      <c r="D550" s="73"/>
      <c r="E550" s="73"/>
      <c r="F550" s="73"/>
    </row>
    <row r="551">
      <c r="B551" s="73"/>
      <c r="C551" s="73"/>
      <c r="D551" s="73"/>
      <c r="E551" s="73"/>
      <c r="F551" s="73"/>
    </row>
    <row r="552">
      <c r="B552" s="73"/>
      <c r="C552" s="73"/>
      <c r="D552" s="73"/>
      <c r="E552" s="73"/>
      <c r="F552" s="73"/>
    </row>
    <row r="553">
      <c r="B553" s="73"/>
      <c r="C553" s="73"/>
      <c r="D553" s="73"/>
      <c r="E553" s="73"/>
      <c r="F553" s="73"/>
    </row>
    <row r="554">
      <c r="B554" s="73"/>
      <c r="C554" s="73"/>
      <c r="D554" s="73"/>
      <c r="E554" s="73"/>
      <c r="F554" s="73"/>
    </row>
    <row r="555">
      <c r="B555" s="73"/>
      <c r="C555" s="73"/>
      <c r="D555" s="73"/>
      <c r="E555" s="73"/>
      <c r="F555" s="73"/>
    </row>
    <row r="556">
      <c r="B556" s="73"/>
      <c r="C556" s="73"/>
      <c r="D556" s="73"/>
      <c r="E556" s="73"/>
      <c r="F556" s="73"/>
    </row>
    <row r="557">
      <c r="B557" s="73"/>
      <c r="C557" s="73"/>
      <c r="D557" s="73"/>
      <c r="E557" s="73"/>
      <c r="F557" s="73"/>
    </row>
    <row r="558">
      <c r="B558" s="73"/>
      <c r="C558" s="73"/>
      <c r="D558" s="73"/>
      <c r="E558" s="73"/>
      <c r="F558" s="73"/>
    </row>
    <row r="559">
      <c r="B559" s="73"/>
      <c r="C559" s="73"/>
      <c r="D559" s="73"/>
      <c r="E559" s="73"/>
      <c r="F559" s="73"/>
    </row>
    <row r="560">
      <c r="B560" s="73"/>
      <c r="C560" s="73"/>
      <c r="D560" s="73"/>
      <c r="E560" s="73"/>
      <c r="F560" s="73"/>
    </row>
    <row r="561">
      <c r="B561" s="73"/>
      <c r="C561" s="73"/>
      <c r="D561" s="73"/>
      <c r="E561" s="73"/>
      <c r="F561" s="73"/>
    </row>
    <row r="562">
      <c r="B562" s="73"/>
      <c r="C562" s="73"/>
      <c r="D562" s="73"/>
      <c r="E562" s="73"/>
      <c r="F562" s="73"/>
    </row>
    <row r="563">
      <c r="B563" s="73"/>
      <c r="C563" s="73"/>
      <c r="D563" s="73"/>
      <c r="E563" s="73"/>
      <c r="F563" s="73"/>
    </row>
    <row r="564">
      <c r="B564" s="73"/>
      <c r="C564" s="73"/>
      <c r="D564" s="73"/>
      <c r="E564" s="73"/>
      <c r="F564" s="73"/>
    </row>
    <row r="565">
      <c r="B565" s="73"/>
      <c r="C565" s="73"/>
      <c r="D565" s="73"/>
      <c r="E565" s="73"/>
      <c r="F565" s="73"/>
    </row>
    <row r="566">
      <c r="B566" s="73"/>
      <c r="C566" s="73"/>
      <c r="D566" s="73"/>
      <c r="E566" s="73"/>
      <c r="F566" s="73"/>
    </row>
    <row r="567">
      <c r="B567" s="73"/>
      <c r="C567" s="73"/>
      <c r="D567" s="73"/>
      <c r="E567" s="73"/>
      <c r="F567" s="73"/>
    </row>
    <row r="568">
      <c r="B568" s="73"/>
      <c r="C568" s="73"/>
      <c r="D568" s="73"/>
      <c r="E568" s="73"/>
      <c r="F568" s="73"/>
    </row>
    <row r="569">
      <c r="B569" s="73"/>
      <c r="C569" s="73"/>
      <c r="D569" s="73"/>
      <c r="E569" s="73"/>
      <c r="F569" s="73"/>
    </row>
    <row r="570">
      <c r="B570" s="73"/>
      <c r="C570" s="73"/>
      <c r="D570" s="73"/>
      <c r="E570" s="73"/>
      <c r="F570" s="73"/>
    </row>
    <row r="571">
      <c r="B571" s="73"/>
      <c r="C571" s="73"/>
      <c r="D571" s="73"/>
      <c r="E571" s="73"/>
      <c r="F571" s="73"/>
    </row>
    <row r="572">
      <c r="B572" s="73"/>
      <c r="C572" s="73"/>
      <c r="D572" s="73"/>
      <c r="E572" s="73"/>
      <c r="F572" s="73"/>
    </row>
    <row r="573">
      <c r="B573" s="73"/>
      <c r="C573" s="73"/>
      <c r="D573" s="73"/>
      <c r="E573" s="73"/>
      <c r="F573" s="73"/>
    </row>
    <row r="574">
      <c r="B574" s="73"/>
      <c r="C574" s="73"/>
      <c r="D574" s="73"/>
      <c r="E574" s="73"/>
      <c r="F574" s="73"/>
    </row>
    <row r="575">
      <c r="B575" s="73"/>
      <c r="C575" s="73"/>
      <c r="D575" s="73"/>
      <c r="E575" s="73"/>
      <c r="F575" s="73"/>
    </row>
    <row r="576">
      <c r="B576" s="73"/>
      <c r="C576" s="73"/>
      <c r="D576" s="73"/>
      <c r="E576" s="73"/>
      <c r="F576" s="73"/>
    </row>
    <row r="577">
      <c r="B577" s="73"/>
      <c r="C577" s="73"/>
      <c r="D577" s="73"/>
      <c r="E577" s="73"/>
      <c r="F577" s="73"/>
    </row>
    <row r="578">
      <c r="B578" s="73"/>
      <c r="C578" s="73"/>
      <c r="D578" s="73"/>
      <c r="E578" s="73"/>
      <c r="F578" s="73"/>
    </row>
    <row r="579">
      <c r="B579" s="73"/>
      <c r="C579" s="73"/>
      <c r="D579" s="73"/>
      <c r="E579" s="73"/>
      <c r="F579" s="73"/>
    </row>
    <row r="580">
      <c r="B580" s="73"/>
      <c r="C580" s="73"/>
      <c r="D580" s="73"/>
      <c r="E580" s="73"/>
      <c r="F580" s="73"/>
    </row>
    <row r="581">
      <c r="B581" s="73"/>
      <c r="C581" s="73"/>
      <c r="D581" s="73"/>
      <c r="E581" s="73"/>
      <c r="F581" s="73"/>
    </row>
    <row r="582">
      <c r="B582" s="73"/>
      <c r="C582" s="73"/>
      <c r="D582" s="73"/>
      <c r="E582" s="73"/>
      <c r="F582" s="73"/>
    </row>
    <row r="583">
      <c r="B583" s="73"/>
      <c r="C583" s="73"/>
      <c r="D583" s="73"/>
      <c r="E583" s="73"/>
      <c r="F583" s="73"/>
    </row>
    <row r="584">
      <c r="B584" s="73"/>
      <c r="C584" s="73"/>
      <c r="D584" s="73"/>
      <c r="E584" s="73"/>
      <c r="F584" s="73"/>
    </row>
    <row r="585">
      <c r="B585" s="73"/>
      <c r="C585" s="73"/>
      <c r="D585" s="73"/>
      <c r="E585" s="73"/>
      <c r="F585" s="73"/>
    </row>
    <row r="586">
      <c r="B586" s="73"/>
      <c r="C586" s="73"/>
      <c r="D586" s="73"/>
      <c r="E586" s="73"/>
      <c r="F586" s="73"/>
    </row>
    <row r="587">
      <c r="B587" s="73"/>
      <c r="C587" s="73"/>
      <c r="D587" s="73"/>
      <c r="E587" s="73"/>
      <c r="F587" s="73"/>
    </row>
    <row r="588">
      <c r="B588" s="73"/>
      <c r="C588" s="73"/>
      <c r="D588" s="73"/>
      <c r="E588" s="73"/>
      <c r="F588" s="73"/>
    </row>
    <row r="589">
      <c r="B589" s="73"/>
      <c r="C589" s="73"/>
      <c r="D589" s="73"/>
      <c r="E589" s="73"/>
      <c r="F589" s="73"/>
    </row>
    <row r="590">
      <c r="B590" s="73"/>
      <c r="C590" s="73"/>
      <c r="D590" s="73"/>
      <c r="E590" s="73"/>
      <c r="F590" s="73"/>
    </row>
    <row r="591">
      <c r="B591" s="73"/>
      <c r="C591" s="73"/>
      <c r="D591" s="73"/>
      <c r="E591" s="73"/>
      <c r="F591" s="73"/>
    </row>
    <row r="592">
      <c r="B592" s="73"/>
      <c r="C592" s="73"/>
      <c r="D592" s="73"/>
      <c r="E592" s="73"/>
      <c r="F592" s="73"/>
    </row>
    <row r="593">
      <c r="B593" s="73"/>
      <c r="C593" s="73"/>
      <c r="D593" s="73"/>
      <c r="E593" s="73"/>
      <c r="F593" s="73"/>
    </row>
    <row r="594">
      <c r="B594" s="73"/>
      <c r="C594" s="73"/>
      <c r="D594" s="73"/>
      <c r="E594" s="73"/>
      <c r="F594" s="73"/>
    </row>
    <row r="595">
      <c r="B595" s="73"/>
      <c r="C595" s="73"/>
      <c r="D595" s="73"/>
      <c r="E595" s="73"/>
      <c r="F595" s="73"/>
    </row>
    <row r="596">
      <c r="B596" s="73"/>
      <c r="C596" s="73"/>
      <c r="D596" s="73"/>
      <c r="E596" s="73"/>
      <c r="F596" s="73"/>
    </row>
    <row r="597">
      <c r="B597" s="73"/>
      <c r="C597" s="73"/>
      <c r="D597" s="73"/>
      <c r="E597" s="73"/>
      <c r="F597" s="73"/>
    </row>
    <row r="598">
      <c r="B598" s="73"/>
      <c r="C598" s="73"/>
      <c r="D598" s="73"/>
      <c r="E598" s="73"/>
      <c r="F598" s="73"/>
    </row>
    <row r="599">
      <c r="B599" s="73"/>
      <c r="C599" s="73"/>
      <c r="D599" s="73"/>
      <c r="E599" s="73"/>
      <c r="F599" s="73"/>
    </row>
    <row r="600">
      <c r="B600" s="73"/>
      <c r="C600" s="73"/>
      <c r="D600" s="73"/>
      <c r="E600" s="73"/>
      <c r="F600" s="73"/>
    </row>
    <row r="601">
      <c r="B601" s="73"/>
      <c r="C601" s="73"/>
      <c r="D601" s="73"/>
      <c r="E601" s="73"/>
      <c r="F601" s="73"/>
    </row>
    <row r="602">
      <c r="B602" s="73"/>
      <c r="C602" s="73"/>
      <c r="D602" s="73"/>
      <c r="E602" s="73"/>
      <c r="F602" s="73"/>
    </row>
    <row r="603">
      <c r="B603" s="73"/>
      <c r="C603" s="73"/>
      <c r="D603" s="73"/>
      <c r="E603" s="73"/>
      <c r="F603" s="73"/>
    </row>
    <row r="604">
      <c r="B604" s="73"/>
      <c r="C604" s="73"/>
      <c r="D604" s="73"/>
      <c r="E604" s="73"/>
      <c r="F604" s="73"/>
    </row>
    <row r="605">
      <c r="B605" s="73"/>
      <c r="C605" s="73"/>
      <c r="D605" s="73"/>
      <c r="E605" s="73"/>
      <c r="F605" s="73"/>
    </row>
    <row r="606">
      <c r="B606" s="73"/>
      <c r="C606" s="73"/>
      <c r="D606" s="73"/>
      <c r="E606" s="73"/>
      <c r="F606" s="73"/>
    </row>
    <row r="607">
      <c r="B607" s="73"/>
      <c r="C607" s="73"/>
      <c r="D607" s="73"/>
      <c r="E607" s="73"/>
      <c r="F607" s="73"/>
    </row>
    <row r="608">
      <c r="B608" s="73"/>
      <c r="C608" s="73"/>
      <c r="D608" s="73"/>
      <c r="E608" s="73"/>
      <c r="F608" s="73"/>
    </row>
    <row r="609">
      <c r="B609" s="73"/>
      <c r="C609" s="73"/>
      <c r="D609" s="73"/>
      <c r="E609" s="73"/>
      <c r="F609" s="73"/>
    </row>
    <row r="610">
      <c r="B610" s="73"/>
      <c r="C610" s="73"/>
      <c r="D610" s="73"/>
      <c r="E610" s="73"/>
      <c r="F610" s="73"/>
    </row>
    <row r="611">
      <c r="B611" s="73"/>
      <c r="C611" s="73"/>
      <c r="D611" s="73"/>
      <c r="E611" s="73"/>
      <c r="F611" s="73"/>
    </row>
    <row r="612">
      <c r="B612" s="73"/>
      <c r="C612" s="73"/>
      <c r="D612" s="73"/>
      <c r="E612" s="73"/>
      <c r="F612" s="73"/>
    </row>
    <row r="613">
      <c r="B613" s="73"/>
      <c r="C613" s="73"/>
      <c r="D613" s="73"/>
      <c r="E613" s="73"/>
      <c r="F613" s="73"/>
    </row>
    <row r="614">
      <c r="B614" s="73"/>
      <c r="C614" s="73"/>
      <c r="D614" s="73"/>
      <c r="E614" s="73"/>
      <c r="F614" s="73"/>
    </row>
    <row r="615">
      <c r="B615" s="73"/>
      <c r="C615" s="73"/>
      <c r="D615" s="73"/>
      <c r="E615" s="73"/>
      <c r="F615" s="73"/>
    </row>
    <row r="616">
      <c r="B616" s="73"/>
      <c r="C616" s="73"/>
      <c r="D616" s="73"/>
      <c r="E616" s="73"/>
      <c r="F616" s="73"/>
    </row>
    <row r="617">
      <c r="B617" s="73"/>
      <c r="C617" s="73"/>
      <c r="D617" s="73"/>
      <c r="E617" s="73"/>
      <c r="F617" s="73"/>
    </row>
    <row r="618">
      <c r="B618" s="73"/>
      <c r="C618" s="73"/>
      <c r="D618" s="73"/>
      <c r="E618" s="73"/>
      <c r="F618" s="73"/>
    </row>
    <row r="619">
      <c r="B619" s="73"/>
      <c r="C619" s="73"/>
      <c r="D619" s="73"/>
      <c r="E619" s="73"/>
      <c r="F619" s="73"/>
    </row>
    <row r="620">
      <c r="B620" s="73"/>
      <c r="C620" s="73"/>
      <c r="D620" s="73"/>
      <c r="E620" s="73"/>
      <c r="F620" s="73"/>
    </row>
    <row r="621">
      <c r="B621" s="73"/>
      <c r="C621" s="73"/>
      <c r="D621" s="73"/>
      <c r="E621" s="73"/>
      <c r="F621" s="73"/>
    </row>
    <row r="622">
      <c r="B622" s="73"/>
      <c r="C622" s="73"/>
      <c r="D622" s="73"/>
      <c r="E622" s="73"/>
      <c r="F622" s="73"/>
    </row>
    <row r="623">
      <c r="B623" s="73"/>
      <c r="C623" s="73"/>
      <c r="D623" s="73"/>
      <c r="E623" s="73"/>
      <c r="F623" s="73"/>
    </row>
    <row r="624">
      <c r="B624" s="73"/>
      <c r="C624" s="73"/>
      <c r="D624" s="73"/>
      <c r="E624" s="73"/>
      <c r="F624" s="73"/>
    </row>
    <row r="625">
      <c r="B625" s="73"/>
      <c r="C625" s="73"/>
      <c r="D625" s="73"/>
      <c r="E625" s="73"/>
      <c r="F625" s="73"/>
    </row>
    <row r="626">
      <c r="B626" s="73"/>
      <c r="C626" s="73"/>
      <c r="D626" s="73"/>
      <c r="E626" s="73"/>
      <c r="F626" s="73"/>
    </row>
    <row r="627">
      <c r="B627" s="73"/>
      <c r="C627" s="73"/>
      <c r="D627" s="73"/>
      <c r="E627" s="73"/>
      <c r="F627" s="73"/>
    </row>
    <row r="628">
      <c r="B628" s="73"/>
      <c r="C628" s="73"/>
      <c r="D628" s="73"/>
      <c r="E628" s="73"/>
      <c r="F628" s="73"/>
    </row>
    <row r="629">
      <c r="B629" s="73"/>
      <c r="C629" s="73"/>
      <c r="D629" s="73"/>
      <c r="E629" s="73"/>
      <c r="F629" s="73"/>
    </row>
    <row r="630">
      <c r="B630" s="73"/>
      <c r="C630" s="73"/>
      <c r="D630" s="73"/>
      <c r="E630" s="73"/>
      <c r="F630" s="73"/>
    </row>
    <row r="631">
      <c r="B631" s="73"/>
      <c r="C631" s="73"/>
      <c r="D631" s="73"/>
      <c r="E631" s="73"/>
      <c r="F631" s="73"/>
    </row>
    <row r="632">
      <c r="B632" s="73"/>
      <c r="C632" s="73"/>
      <c r="D632" s="73"/>
      <c r="E632" s="73"/>
      <c r="F632" s="73"/>
    </row>
    <row r="633">
      <c r="B633" s="73"/>
      <c r="C633" s="73"/>
      <c r="D633" s="73"/>
      <c r="E633" s="73"/>
      <c r="F633" s="73"/>
    </row>
    <row r="634">
      <c r="B634" s="73"/>
      <c r="C634" s="73"/>
      <c r="D634" s="73"/>
      <c r="E634" s="73"/>
      <c r="F634" s="73"/>
    </row>
    <row r="635">
      <c r="B635" s="73"/>
      <c r="C635" s="73"/>
      <c r="D635" s="73"/>
      <c r="E635" s="73"/>
      <c r="F635" s="73"/>
    </row>
    <row r="636">
      <c r="B636" s="73"/>
      <c r="C636" s="73"/>
      <c r="D636" s="73"/>
      <c r="E636" s="73"/>
      <c r="F636" s="73"/>
    </row>
    <row r="637">
      <c r="B637" s="73"/>
      <c r="C637" s="73"/>
      <c r="D637" s="73"/>
      <c r="E637" s="73"/>
      <c r="F637" s="73"/>
    </row>
    <row r="638">
      <c r="B638" s="73"/>
      <c r="C638" s="73"/>
      <c r="D638" s="73"/>
      <c r="E638" s="73"/>
      <c r="F638" s="73"/>
    </row>
    <row r="639">
      <c r="B639" s="73"/>
      <c r="C639" s="73"/>
      <c r="D639" s="73"/>
      <c r="E639" s="73"/>
      <c r="F639" s="73"/>
    </row>
    <row r="640">
      <c r="B640" s="73"/>
      <c r="C640" s="73"/>
      <c r="D640" s="73"/>
      <c r="E640" s="73"/>
      <c r="F640" s="73"/>
    </row>
    <row r="641">
      <c r="B641" s="73"/>
      <c r="C641" s="73"/>
      <c r="D641" s="73"/>
      <c r="E641" s="73"/>
      <c r="F641" s="73"/>
    </row>
    <row r="642">
      <c r="B642" s="73"/>
      <c r="C642" s="73"/>
      <c r="D642" s="73"/>
      <c r="E642" s="73"/>
      <c r="F642" s="73"/>
    </row>
    <row r="643">
      <c r="B643" s="73"/>
      <c r="C643" s="73"/>
      <c r="D643" s="73"/>
      <c r="E643" s="73"/>
      <c r="F643" s="73"/>
    </row>
    <row r="644">
      <c r="B644" s="73"/>
      <c r="C644" s="73"/>
      <c r="D644" s="73"/>
      <c r="E644" s="73"/>
      <c r="F644" s="73"/>
    </row>
    <row r="645">
      <c r="B645" s="73"/>
      <c r="C645" s="73"/>
      <c r="D645" s="73"/>
      <c r="E645" s="73"/>
      <c r="F645" s="73"/>
    </row>
    <row r="646">
      <c r="B646" s="73"/>
      <c r="C646" s="73"/>
      <c r="D646" s="73"/>
      <c r="E646" s="73"/>
      <c r="F646" s="73"/>
    </row>
    <row r="647">
      <c r="B647" s="73"/>
      <c r="C647" s="73"/>
      <c r="D647" s="73"/>
      <c r="E647" s="73"/>
      <c r="F647" s="73"/>
    </row>
    <row r="648">
      <c r="B648" s="73"/>
      <c r="C648" s="73"/>
      <c r="D648" s="73"/>
      <c r="E648" s="73"/>
      <c r="F648" s="73"/>
    </row>
    <row r="649">
      <c r="B649" s="73"/>
      <c r="C649" s="73"/>
      <c r="D649" s="73"/>
      <c r="E649" s="73"/>
      <c r="F649" s="73"/>
    </row>
    <row r="650">
      <c r="B650" s="73"/>
      <c r="C650" s="73"/>
      <c r="D650" s="73"/>
      <c r="E650" s="73"/>
      <c r="F650" s="73"/>
    </row>
    <row r="651">
      <c r="B651" s="73"/>
      <c r="C651" s="73"/>
      <c r="D651" s="73"/>
      <c r="E651" s="73"/>
      <c r="F651" s="73"/>
    </row>
    <row r="652">
      <c r="B652" s="73"/>
      <c r="C652" s="73"/>
      <c r="D652" s="73"/>
      <c r="E652" s="73"/>
      <c r="F652" s="73"/>
    </row>
    <row r="653">
      <c r="B653" s="73"/>
      <c r="C653" s="73"/>
      <c r="D653" s="73"/>
      <c r="E653" s="73"/>
      <c r="F653" s="73"/>
    </row>
    <row r="654">
      <c r="B654" s="73"/>
      <c r="C654" s="73"/>
      <c r="D654" s="73"/>
      <c r="E654" s="73"/>
      <c r="F654" s="73"/>
    </row>
    <row r="655">
      <c r="B655" s="73"/>
      <c r="C655" s="73"/>
      <c r="D655" s="73"/>
      <c r="E655" s="73"/>
      <c r="F655" s="73"/>
    </row>
    <row r="656">
      <c r="B656" s="73"/>
      <c r="C656" s="73"/>
      <c r="D656" s="73"/>
      <c r="E656" s="73"/>
      <c r="F656" s="73"/>
    </row>
    <row r="657">
      <c r="B657" s="73"/>
      <c r="C657" s="73"/>
      <c r="D657" s="73"/>
      <c r="E657" s="73"/>
      <c r="F657" s="73"/>
    </row>
    <row r="658">
      <c r="B658" s="73"/>
      <c r="C658" s="73"/>
      <c r="D658" s="73"/>
      <c r="E658" s="73"/>
      <c r="F658" s="73"/>
    </row>
    <row r="659">
      <c r="B659" s="73"/>
      <c r="C659" s="73"/>
      <c r="D659" s="73"/>
      <c r="E659" s="73"/>
      <c r="F659" s="73"/>
    </row>
    <row r="660">
      <c r="B660" s="73"/>
      <c r="C660" s="73"/>
      <c r="D660" s="73"/>
      <c r="E660" s="73"/>
      <c r="F660" s="73"/>
    </row>
    <row r="661">
      <c r="B661" s="73"/>
      <c r="C661" s="73"/>
      <c r="D661" s="73"/>
      <c r="E661" s="73"/>
      <c r="F661" s="73"/>
    </row>
    <row r="662">
      <c r="B662" s="73"/>
      <c r="C662" s="73"/>
      <c r="D662" s="73"/>
      <c r="E662" s="73"/>
      <c r="F662" s="73"/>
    </row>
    <row r="663">
      <c r="B663" s="73"/>
      <c r="C663" s="73"/>
      <c r="D663" s="73"/>
      <c r="E663" s="73"/>
      <c r="F663" s="73"/>
    </row>
    <row r="664">
      <c r="B664" s="73"/>
      <c r="C664" s="73"/>
      <c r="D664" s="73"/>
      <c r="E664" s="73"/>
      <c r="F664" s="73"/>
    </row>
    <row r="665">
      <c r="B665" s="73"/>
      <c r="C665" s="73"/>
      <c r="D665" s="73"/>
      <c r="E665" s="73"/>
      <c r="F665" s="73"/>
    </row>
    <row r="666">
      <c r="B666" s="73"/>
      <c r="C666" s="73"/>
      <c r="D666" s="73"/>
      <c r="E666" s="73"/>
      <c r="F666" s="73"/>
    </row>
    <row r="667">
      <c r="B667" s="73"/>
      <c r="C667" s="73"/>
      <c r="D667" s="73"/>
      <c r="E667" s="73"/>
      <c r="F667" s="73"/>
    </row>
    <row r="668">
      <c r="B668" s="73"/>
      <c r="C668" s="73"/>
      <c r="D668" s="73"/>
      <c r="E668" s="73"/>
      <c r="F668" s="73"/>
    </row>
    <row r="669">
      <c r="B669" s="73"/>
      <c r="C669" s="73"/>
      <c r="D669" s="73"/>
      <c r="E669" s="73"/>
      <c r="F669" s="73"/>
    </row>
    <row r="670">
      <c r="B670" s="73"/>
      <c r="C670" s="73"/>
      <c r="D670" s="73"/>
      <c r="E670" s="73"/>
      <c r="F670" s="73"/>
    </row>
    <row r="671">
      <c r="B671" s="73"/>
      <c r="C671" s="73"/>
      <c r="D671" s="73"/>
      <c r="E671" s="73"/>
      <c r="F671" s="73"/>
    </row>
    <row r="672">
      <c r="B672" s="73"/>
      <c r="C672" s="73"/>
      <c r="D672" s="73"/>
      <c r="E672" s="73"/>
      <c r="F672" s="73"/>
    </row>
    <row r="673">
      <c r="B673" s="73"/>
      <c r="C673" s="73"/>
      <c r="D673" s="73"/>
      <c r="E673" s="73"/>
      <c r="F673" s="73"/>
    </row>
    <row r="674">
      <c r="B674" s="73"/>
      <c r="C674" s="73"/>
      <c r="D674" s="73"/>
      <c r="E674" s="73"/>
      <c r="F674" s="73"/>
    </row>
    <row r="675">
      <c r="B675" s="73"/>
      <c r="C675" s="73"/>
      <c r="D675" s="73"/>
      <c r="E675" s="73"/>
      <c r="F675" s="73"/>
    </row>
    <row r="676">
      <c r="B676" s="73"/>
      <c r="C676" s="73"/>
      <c r="D676" s="73"/>
      <c r="E676" s="73"/>
      <c r="F676" s="73"/>
    </row>
    <row r="677">
      <c r="B677" s="73"/>
      <c r="C677" s="73"/>
      <c r="D677" s="73"/>
      <c r="E677" s="73"/>
      <c r="F677" s="73"/>
    </row>
    <row r="678">
      <c r="B678" s="73"/>
      <c r="C678" s="73"/>
      <c r="D678" s="73"/>
      <c r="E678" s="73"/>
      <c r="F678" s="73"/>
    </row>
    <row r="679">
      <c r="B679" s="73"/>
      <c r="C679" s="73"/>
      <c r="D679" s="73"/>
      <c r="E679" s="73"/>
      <c r="F679" s="73"/>
    </row>
    <row r="680">
      <c r="B680" s="73"/>
      <c r="C680" s="73"/>
      <c r="D680" s="73"/>
      <c r="E680" s="73"/>
      <c r="F680" s="73"/>
    </row>
    <row r="681">
      <c r="B681" s="73"/>
      <c r="C681" s="73"/>
      <c r="D681" s="73"/>
      <c r="E681" s="73"/>
      <c r="F681" s="73"/>
    </row>
    <row r="682">
      <c r="B682" s="73"/>
      <c r="C682" s="73"/>
      <c r="D682" s="73"/>
      <c r="E682" s="73"/>
      <c r="F682" s="73"/>
    </row>
    <row r="683">
      <c r="B683" s="73"/>
      <c r="C683" s="73"/>
      <c r="D683" s="73"/>
      <c r="E683" s="73"/>
      <c r="F683" s="73"/>
    </row>
    <row r="684">
      <c r="B684" s="73"/>
      <c r="C684" s="73"/>
      <c r="D684" s="73"/>
      <c r="E684" s="73"/>
      <c r="F684" s="73"/>
    </row>
    <row r="685">
      <c r="B685" s="73"/>
      <c r="C685" s="73"/>
      <c r="D685" s="73"/>
      <c r="E685" s="73"/>
      <c r="F685" s="73"/>
    </row>
    <row r="686">
      <c r="B686" s="73"/>
      <c r="C686" s="73"/>
      <c r="D686" s="73"/>
      <c r="E686" s="73"/>
      <c r="F686" s="73"/>
    </row>
    <row r="687">
      <c r="B687" s="73"/>
      <c r="C687" s="73"/>
      <c r="D687" s="73"/>
      <c r="E687" s="73"/>
      <c r="F687" s="73"/>
    </row>
    <row r="688">
      <c r="B688" s="73"/>
      <c r="C688" s="73"/>
      <c r="D688" s="73"/>
      <c r="E688" s="73"/>
      <c r="F688" s="73"/>
    </row>
    <row r="689">
      <c r="B689" s="73"/>
      <c r="C689" s="73"/>
      <c r="D689" s="73"/>
      <c r="E689" s="73"/>
      <c r="F689" s="73"/>
    </row>
    <row r="690">
      <c r="B690" s="73"/>
      <c r="C690" s="73"/>
      <c r="D690" s="73"/>
      <c r="E690" s="73"/>
      <c r="F690" s="73"/>
    </row>
    <row r="691">
      <c r="B691" s="73"/>
      <c r="C691" s="73"/>
      <c r="D691" s="73"/>
      <c r="E691" s="73"/>
      <c r="F691" s="73"/>
    </row>
    <row r="692">
      <c r="B692" s="73"/>
      <c r="C692" s="73"/>
      <c r="D692" s="73"/>
      <c r="E692" s="73"/>
      <c r="F692" s="73"/>
    </row>
    <row r="693">
      <c r="B693" s="73"/>
      <c r="C693" s="73"/>
      <c r="D693" s="73"/>
      <c r="E693" s="73"/>
      <c r="F693" s="73"/>
    </row>
    <row r="694">
      <c r="B694" s="73"/>
      <c r="C694" s="73"/>
      <c r="D694" s="73"/>
      <c r="E694" s="73"/>
      <c r="F694" s="73"/>
    </row>
    <row r="695">
      <c r="B695" s="73"/>
      <c r="C695" s="73"/>
      <c r="D695" s="73"/>
      <c r="E695" s="73"/>
      <c r="F695" s="73"/>
    </row>
    <row r="696">
      <c r="B696" s="73"/>
      <c r="C696" s="73"/>
      <c r="D696" s="73"/>
      <c r="E696" s="73"/>
      <c r="F696" s="73"/>
    </row>
    <row r="697">
      <c r="B697" s="73"/>
      <c r="C697" s="73"/>
      <c r="D697" s="73"/>
      <c r="E697" s="73"/>
      <c r="F697" s="73"/>
    </row>
    <row r="698">
      <c r="B698" s="73"/>
      <c r="C698" s="73"/>
      <c r="D698" s="73"/>
      <c r="E698" s="73"/>
      <c r="F698" s="73"/>
    </row>
    <row r="699">
      <c r="B699" s="73"/>
      <c r="C699" s="73"/>
      <c r="D699" s="73"/>
      <c r="E699" s="73"/>
      <c r="F699" s="73"/>
    </row>
    <row r="700">
      <c r="B700" s="73"/>
      <c r="C700" s="73"/>
      <c r="D700" s="73"/>
      <c r="E700" s="73"/>
      <c r="F700" s="73"/>
    </row>
    <row r="701">
      <c r="B701" s="73"/>
      <c r="C701" s="73"/>
      <c r="D701" s="73"/>
      <c r="E701" s="73"/>
      <c r="F701" s="73"/>
    </row>
    <row r="702">
      <c r="B702" s="73"/>
      <c r="C702" s="73"/>
      <c r="D702" s="73"/>
      <c r="E702" s="73"/>
      <c r="F702" s="73"/>
    </row>
    <row r="703">
      <c r="B703" s="73"/>
      <c r="C703" s="73"/>
      <c r="D703" s="73"/>
      <c r="E703" s="73"/>
      <c r="F703" s="73"/>
    </row>
    <row r="704">
      <c r="B704" s="73"/>
      <c r="C704" s="73"/>
      <c r="D704" s="73"/>
      <c r="E704" s="73"/>
      <c r="F704" s="73"/>
    </row>
    <row r="705">
      <c r="B705" s="73"/>
      <c r="C705" s="73"/>
      <c r="D705" s="73"/>
      <c r="E705" s="73"/>
      <c r="F705" s="73"/>
    </row>
    <row r="706">
      <c r="B706" s="73"/>
      <c r="C706" s="73"/>
      <c r="D706" s="73"/>
      <c r="E706" s="73"/>
      <c r="F706" s="73"/>
    </row>
    <row r="707">
      <c r="B707" s="73"/>
      <c r="C707" s="73"/>
      <c r="D707" s="73"/>
      <c r="E707" s="73"/>
      <c r="F707" s="73"/>
    </row>
    <row r="708">
      <c r="B708" s="73"/>
      <c r="C708" s="73"/>
      <c r="D708" s="73"/>
      <c r="E708" s="73"/>
      <c r="F708" s="73"/>
    </row>
    <row r="709">
      <c r="B709" s="73"/>
      <c r="C709" s="73"/>
      <c r="D709" s="73"/>
      <c r="E709" s="73"/>
      <c r="F709" s="73"/>
    </row>
    <row r="710">
      <c r="B710" s="73"/>
      <c r="C710" s="73"/>
      <c r="D710" s="73"/>
      <c r="E710" s="73"/>
      <c r="F710" s="73"/>
    </row>
    <row r="711">
      <c r="B711" s="73"/>
      <c r="C711" s="73"/>
      <c r="D711" s="73"/>
      <c r="E711" s="73"/>
      <c r="F711" s="73"/>
    </row>
    <row r="712">
      <c r="B712" s="73"/>
      <c r="C712" s="73"/>
      <c r="D712" s="73"/>
      <c r="E712" s="73"/>
      <c r="F712" s="73"/>
    </row>
    <row r="713">
      <c r="B713" s="73"/>
      <c r="C713" s="73"/>
      <c r="D713" s="73"/>
      <c r="E713" s="73"/>
      <c r="F713" s="73"/>
    </row>
    <row r="714">
      <c r="B714" s="73"/>
      <c r="C714" s="73"/>
      <c r="D714" s="73"/>
      <c r="E714" s="73"/>
      <c r="F714" s="73"/>
    </row>
    <row r="715">
      <c r="B715" s="73"/>
      <c r="C715" s="73"/>
      <c r="D715" s="73"/>
      <c r="E715" s="73"/>
      <c r="F715" s="73"/>
    </row>
    <row r="716">
      <c r="B716" s="73"/>
      <c r="C716" s="73"/>
      <c r="D716" s="73"/>
      <c r="E716" s="73"/>
      <c r="F716" s="73"/>
    </row>
    <row r="717">
      <c r="B717" s="73"/>
      <c r="C717" s="73"/>
      <c r="D717" s="73"/>
      <c r="E717" s="73"/>
      <c r="F717" s="73"/>
    </row>
    <row r="718">
      <c r="B718" s="73"/>
      <c r="C718" s="73"/>
      <c r="D718" s="73"/>
      <c r="E718" s="73"/>
      <c r="F718" s="73"/>
    </row>
    <row r="719">
      <c r="B719" s="73"/>
      <c r="C719" s="73"/>
      <c r="D719" s="73"/>
      <c r="E719" s="73"/>
      <c r="F719" s="73"/>
    </row>
    <row r="720">
      <c r="B720" s="73"/>
      <c r="C720" s="73"/>
      <c r="D720" s="73"/>
      <c r="E720" s="73"/>
      <c r="F720" s="73"/>
    </row>
    <row r="721">
      <c r="B721" s="73"/>
      <c r="C721" s="73"/>
      <c r="D721" s="73"/>
      <c r="E721" s="73"/>
      <c r="F721" s="73"/>
    </row>
    <row r="722">
      <c r="B722" s="73"/>
      <c r="C722" s="73"/>
      <c r="D722" s="73"/>
      <c r="E722" s="73"/>
      <c r="F722" s="73"/>
    </row>
    <row r="723">
      <c r="B723" s="73"/>
      <c r="C723" s="73"/>
      <c r="D723" s="73"/>
      <c r="E723" s="73"/>
      <c r="F723" s="73"/>
    </row>
    <row r="724">
      <c r="B724" s="73"/>
      <c r="C724" s="73"/>
      <c r="D724" s="73"/>
      <c r="E724" s="73"/>
      <c r="F724" s="73"/>
    </row>
    <row r="725">
      <c r="B725" s="73"/>
      <c r="C725" s="73"/>
      <c r="D725" s="73"/>
      <c r="E725" s="73"/>
      <c r="F725" s="73"/>
    </row>
    <row r="726">
      <c r="B726" s="73"/>
      <c r="C726" s="73"/>
      <c r="D726" s="73"/>
      <c r="E726" s="73"/>
      <c r="F726" s="73"/>
    </row>
    <row r="727">
      <c r="B727" s="73"/>
      <c r="C727" s="73"/>
      <c r="D727" s="73"/>
      <c r="E727" s="73"/>
      <c r="F727" s="73"/>
    </row>
    <row r="728">
      <c r="B728" s="73"/>
      <c r="C728" s="73"/>
      <c r="D728" s="73"/>
      <c r="E728" s="73"/>
      <c r="F728" s="73"/>
    </row>
    <row r="729">
      <c r="B729" s="73"/>
      <c r="C729" s="73"/>
      <c r="D729" s="73"/>
      <c r="E729" s="73"/>
      <c r="F729" s="73"/>
    </row>
    <row r="730">
      <c r="B730" s="73"/>
      <c r="C730" s="73"/>
      <c r="D730" s="73"/>
      <c r="E730" s="73"/>
      <c r="F730" s="73"/>
    </row>
    <row r="731">
      <c r="B731" s="73"/>
      <c r="C731" s="73"/>
      <c r="D731" s="73"/>
      <c r="E731" s="73"/>
      <c r="F731" s="73"/>
    </row>
    <row r="732">
      <c r="B732" s="73"/>
      <c r="C732" s="73"/>
      <c r="D732" s="73"/>
      <c r="E732" s="73"/>
      <c r="F732" s="73"/>
    </row>
    <row r="733">
      <c r="B733" s="73"/>
      <c r="C733" s="73"/>
      <c r="D733" s="73"/>
      <c r="E733" s="73"/>
      <c r="F733" s="73"/>
    </row>
    <row r="734">
      <c r="B734" s="73"/>
      <c r="C734" s="73"/>
      <c r="D734" s="73"/>
      <c r="E734" s="73"/>
      <c r="F734" s="73"/>
    </row>
    <row r="735">
      <c r="B735" s="73"/>
      <c r="C735" s="73"/>
      <c r="D735" s="73"/>
      <c r="E735" s="73"/>
      <c r="F735" s="73"/>
    </row>
    <row r="736">
      <c r="B736" s="73"/>
      <c r="C736" s="73"/>
      <c r="D736" s="73"/>
      <c r="E736" s="73"/>
      <c r="F736" s="73"/>
    </row>
    <row r="737">
      <c r="B737" s="73"/>
      <c r="C737" s="73"/>
      <c r="D737" s="73"/>
      <c r="E737" s="73"/>
      <c r="F737" s="73"/>
    </row>
    <row r="738">
      <c r="B738" s="73"/>
      <c r="C738" s="73"/>
      <c r="D738" s="73"/>
      <c r="E738" s="73"/>
      <c r="F738" s="73"/>
    </row>
    <row r="739">
      <c r="B739" s="73"/>
      <c r="C739" s="73"/>
      <c r="D739" s="73"/>
      <c r="E739" s="73"/>
      <c r="F739" s="73"/>
    </row>
    <row r="740">
      <c r="B740" s="73"/>
      <c r="C740" s="73"/>
      <c r="D740" s="73"/>
      <c r="E740" s="73"/>
      <c r="F740" s="73"/>
    </row>
    <row r="741">
      <c r="B741" s="73"/>
      <c r="C741" s="73"/>
      <c r="D741" s="73"/>
      <c r="E741" s="73"/>
      <c r="F741" s="73"/>
    </row>
    <row r="742">
      <c r="B742" s="73"/>
      <c r="C742" s="73"/>
      <c r="D742" s="73"/>
      <c r="E742" s="73"/>
      <c r="F742" s="73"/>
    </row>
    <row r="743">
      <c r="B743" s="73"/>
      <c r="C743" s="73"/>
      <c r="D743" s="73"/>
      <c r="E743" s="73"/>
      <c r="F743" s="73"/>
    </row>
    <row r="744">
      <c r="B744" s="73"/>
      <c r="C744" s="73"/>
      <c r="D744" s="73"/>
      <c r="E744" s="73"/>
      <c r="F744" s="73"/>
    </row>
    <row r="745">
      <c r="B745" s="73"/>
      <c r="C745" s="73"/>
      <c r="D745" s="73"/>
      <c r="E745" s="73"/>
      <c r="F745" s="73"/>
    </row>
    <row r="746">
      <c r="B746" s="73"/>
      <c r="C746" s="73"/>
      <c r="D746" s="73"/>
      <c r="E746" s="73"/>
      <c r="F746" s="73"/>
    </row>
    <row r="747">
      <c r="B747" s="73"/>
      <c r="C747" s="73"/>
      <c r="D747" s="73"/>
      <c r="E747" s="73"/>
      <c r="F747" s="73"/>
    </row>
    <row r="748">
      <c r="B748" s="73"/>
      <c r="C748" s="73"/>
      <c r="D748" s="73"/>
      <c r="E748" s="73"/>
      <c r="F748" s="73"/>
    </row>
    <row r="749">
      <c r="B749" s="73"/>
      <c r="C749" s="73"/>
      <c r="D749" s="73"/>
      <c r="E749" s="73"/>
      <c r="F749" s="73"/>
    </row>
    <row r="750">
      <c r="B750" s="73"/>
      <c r="C750" s="73"/>
      <c r="D750" s="73"/>
      <c r="E750" s="73"/>
      <c r="F750" s="73"/>
    </row>
    <row r="751">
      <c r="B751" s="73"/>
      <c r="C751" s="73"/>
      <c r="D751" s="73"/>
      <c r="E751" s="73"/>
      <c r="F751" s="73"/>
    </row>
    <row r="752">
      <c r="B752" s="73"/>
      <c r="C752" s="73"/>
      <c r="D752" s="73"/>
      <c r="E752" s="73"/>
      <c r="F752" s="73"/>
    </row>
    <row r="753">
      <c r="B753" s="73"/>
      <c r="C753" s="73"/>
      <c r="D753" s="73"/>
      <c r="E753" s="73"/>
      <c r="F753" s="73"/>
    </row>
    <row r="754">
      <c r="B754" s="73"/>
      <c r="C754" s="73"/>
      <c r="D754" s="73"/>
      <c r="E754" s="73"/>
      <c r="F754" s="73"/>
    </row>
    <row r="755">
      <c r="B755" s="73"/>
      <c r="C755" s="73"/>
      <c r="D755" s="73"/>
      <c r="E755" s="73"/>
      <c r="F755" s="73"/>
    </row>
    <row r="756">
      <c r="B756" s="73"/>
      <c r="C756" s="73"/>
      <c r="D756" s="73"/>
      <c r="E756" s="73"/>
      <c r="F756" s="73"/>
    </row>
    <row r="757">
      <c r="B757" s="73"/>
      <c r="C757" s="73"/>
      <c r="D757" s="73"/>
      <c r="E757" s="73"/>
      <c r="F757" s="73"/>
    </row>
    <row r="758">
      <c r="B758" s="73"/>
      <c r="C758" s="73"/>
      <c r="D758" s="73"/>
      <c r="E758" s="73"/>
      <c r="F758" s="73"/>
    </row>
    <row r="759">
      <c r="B759" s="73"/>
      <c r="C759" s="73"/>
      <c r="D759" s="73"/>
      <c r="E759" s="73"/>
      <c r="F759" s="73"/>
    </row>
    <row r="760">
      <c r="B760" s="73"/>
      <c r="C760" s="73"/>
      <c r="D760" s="73"/>
      <c r="E760" s="73"/>
      <c r="F760" s="73"/>
    </row>
    <row r="761">
      <c r="B761" s="73"/>
      <c r="C761" s="73"/>
      <c r="D761" s="73"/>
      <c r="E761" s="73"/>
      <c r="F761" s="73"/>
    </row>
    <row r="762">
      <c r="B762" s="73"/>
      <c r="C762" s="73"/>
      <c r="D762" s="73"/>
      <c r="E762" s="73"/>
      <c r="F762" s="73"/>
    </row>
    <row r="763">
      <c r="B763" s="73"/>
      <c r="C763" s="73"/>
      <c r="D763" s="73"/>
      <c r="E763" s="73"/>
      <c r="F763" s="73"/>
    </row>
    <row r="764">
      <c r="B764" s="73"/>
      <c r="C764" s="73"/>
      <c r="D764" s="73"/>
      <c r="E764" s="73"/>
      <c r="F764" s="73"/>
    </row>
    <row r="765">
      <c r="B765" s="73"/>
      <c r="C765" s="73"/>
      <c r="D765" s="73"/>
      <c r="E765" s="73"/>
      <c r="F765" s="73"/>
    </row>
    <row r="766">
      <c r="B766" s="73"/>
      <c r="C766" s="73"/>
      <c r="D766" s="73"/>
      <c r="E766" s="73"/>
      <c r="F766" s="73"/>
    </row>
    <row r="767">
      <c r="B767" s="73"/>
      <c r="C767" s="73"/>
      <c r="D767" s="73"/>
      <c r="E767" s="73"/>
      <c r="F767" s="73"/>
    </row>
    <row r="768">
      <c r="B768" s="73"/>
      <c r="C768" s="73"/>
      <c r="D768" s="73"/>
      <c r="E768" s="73"/>
      <c r="F768" s="73"/>
    </row>
    <row r="769">
      <c r="B769" s="73"/>
      <c r="C769" s="73"/>
      <c r="D769" s="73"/>
      <c r="E769" s="73"/>
      <c r="F769" s="73"/>
    </row>
    <row r="770">
      <c r="B770" s="73"/>
      <c r="C770" s="73"/>
      <c r="D770" s="73"/>
      <c r="E770" s="73"/>
      <c r="F770" s="73"/>
    </row>
    <row r="771">
      <c r="B771" s="73"/>
      <c r="C771" s="73"/>
      <c r="D771" s="73"/>
      <c r="E771" s="73"/>
      <c r="F771" s="73"/>
    </row>
    <row r="772">
      <c r="B772" s="73"/>
      <c r="C772" s="73"/>
      <c r="D772" s="73"/>
      <c r="E772" s="73"/>
      <c r="F772" s="73"/>
    </row>
    <row r="773">
      <c r="B773" s="73"/>
      <c r="C773" s="73"/>
      <c r="D773" s="73"/>
      <c r="E773" s="73"/>
      <c r="F773" s="73"/>
    </row>
    <row r="774">
      <c r="B774" s="73"/>
      <c r="C774" s="73"/>
      <c r="D774" s="73"/>
      <c r="E774" s="73"/>
      <c r="F774" s="73"/>
    </row>
    <row r="775">
      <c r="B775" s="73"/>
      <c r="C775" s="73"/>
      <c r="D775" s="73"/>
      <c r="E775" s="73"/>
      <c r="F775" s="73"/>
    </row>
    <row r="776">
      <c r="B776" s="73"/>
      <c r="C776" s="73"/>
      <c r="D776" s="73"/>
      <c r="E776" s="73"/>
      <c r="F776" s="73"/>
    </row>
    <row r="777">
      <c r="B777" s="73"/>
      <c r="C777" s="73"/>
      <c r="D777" s="73"/>
      <c r="E777" s="73"/>
      <c r="F777" s="73"/>
    </row>
    <row r="778">
      <c r="B778" s="73"/>
      <c r="C778" s="73"/>
      <c r="D778" s="73"/>
      <c r="E778" s="73"/>
      <c r="F778" s="73"/>
    </row>
    <row r="779">
      <c r="B779" s="73"/>
      <c r="C779" s="73"/>
      <c r="D779" s="73"/>
      <c r="E779" s="73"/>
      <c r="F779" s="73"/>
    </row>
    <row r="780">
      <c r="B780" s="73"/>
      <c r="C780" s="73"/>
      <c r="D780" s="73"/>
      <c r="E780" s="73"/>
      <c r="F780" s="73"/>
    </row>
    <row r="781">
      <c r="B781" s="73"/>
      <c r="C781" s="73"/>
      <c r="D781" s="73"/>
      <c r="E781" s="73"/>
      <c r="F781" s="73"/>
    </row>
    <row r="782">
      <c r="B782" s="73"/>
      <c r="C782" s="73"/>
      <c r="D782" s="73"/>
      <c r="E782" s="73"/>
      <c r="F782" s="73"/>
    </row>
    <row r="783">
      <c r="B783" s="73"/>
      <c r="C783" s="73"/>
      <c r="D783" s="73"/>
      <c r="E783" s="73"/>
      <c r="F783" s="73"/>
    </row>
    <row r="784">
      <c r="B784" s="73"/>
      <c r="C784" s="73"/>
      <c r="D784" s="73"/>
      <c r="E784" s="73"/>
      <c r="F784" s="73"/>
    </row>
    <row r="785">
      <c r="B785" s="73"/>
      <c r="C785" s="73"/>
      <c r="D785" s="73"/>
      <c r="E785" s="73"/>
      <c r="F785" s="73"/>
    </row>
    <row r="786">
      <c r="B786" s="73"/>
      <c r="C786" s="73"/>
      <c r="D786" s="73"/>
      <c r="E786" s="73"/>
      <c r="F786" s="73"/>
    </row>
    <row r="787">
      <c r="B787" s="73"/>
      <c r="C787" s="73"/>
      <c r="D787" s="73"/>
      <c r="E787" s="73"/>
      <c r="F787" s="73"/>
    </row>
    <row r="788">
      <c r="B788" s="73"/>
      <c r="C788" s="73"/>
      <c r="D788" s="73"/>
      <c r="E788" s="73"/>
      <c r="F788" s="73"/>
    </row>
    <row r="789">
      <c r="B789" s="73"/>
      <c r="C789" s="73"/>
      <c r="D789" s="73"/>
      <c r="E789" s="73"/>
      <c r="F789" s="73"/>
    </row>
    <row r="790">
      <c r="B790" s="73"/>
      <c r="C790" s="73"/>
      <c r="D790" s="73"/>
      <c r="E790" s="73"/>
      <c r="F790" s="73"/>
    </row>
    <row r="791">
      <c r="B791" s="73"/>
      <c r="C791" s="73"/>
      <c r="D791" s="73"/>
      <c r="E791" s="73"/>
      <c r="F791" s="73"/>
    </row>
    <row r="792">
      <c r="B792" s="73"/>
      <c r="C792" s="73"/>
      <c r="D792" s="73"/>
      <c r="E792" s="73"/>
      <c r="F792" s="73"/>
    </row>
    <row r="793">
      <c r="B793" s="73"/>
      <c r="C793" s="73"/>
      <c r="D793" s="73"/>
      <c r="E793" s="73"/>
      <c r="F793" s="73"/>
    </row>
    <row r="794">
      <c r="B794" s="73"/>
      <c r="C794" s="73"/>
      <c r="D794" s="73"/>
      <c r="E794" s="73"/>
      <c r="F794" s="73"/>
    </row>
    <row r="795">
      <c r="B795" s="73"/>
      <c r="C795" s="73"/>
      <c r="D795" s="73"/>
      <c r="E795" s="73"/>
      <c r="F795" s="73"/>
    </row>
    <row r="796">
      <c r="B796" s="73"/>
      <c r="C796" s="73"/>
      <c r="D796" s="73"/>
      <c r="E796" s="73"/>
      <c r="F796" s="73"/>
    </row>
    <row r="797">
      <c r="B797" s="73"/>
      <c r="C797" s="73"/>
      <c r="D797" s="73"/>
      <c r="E797" s="73"/>
      <c r="F797" s="73"/>
    </row>
    <row r="798">
      <c r="B798" s="73"/>
      <c r="C798" s="73"/>
      <c r="D798" s="73"/>
      <c r="E798" s="73"/>
      <c r="F798" s="73"/>
    </row>
    <row r="799">
      <c r="B799" s="73"/>
      <c r="C799" s="73"/>
      <c r="D799" s="73"/>
      <c r="E799" s="73"/>
      <c r="F799" s="73"/>
    </row>
    <row r="800">
      <c r="B800" s="73"/>
      <c r="C800" s="73"/>
      <c r="D800" s="73"/>
      <c r="E800" s="73"/>
      <c r="F800" s="73"/>
    </row>
    <row r="801">
      <c r="B801" s="73"/>
      <c r="C801" s="73"/>
      <c r="D801" s="73"/>
      <c r="E801" s="73"/>
      <c r="F801" s="73"/>
    </row>
    <row r="802">
      <c r="B802" s="73"/>
      <c r="C802" s="73"/>
      <c r="D802" s="73"/>
      <c r="E802" s="73"/>
      <c r="F802" s="73"/>
    </row>
    <row r="803">
      <c r="B803" s="73"/>
      <c r="C803" s="73"/>
      <c r="D803" s="73"/>
      <c r="E803" s="73"/>
      <c r="F803" s="73"/>
    </row>
    <row r="804">
      <c r="B804" s="73"/>
      <c r="C804" s="73"/>
      <c r="D804" s="73"/>
      <c r="E804" s="73"/>
      <c r="F804" s="73"/>
    </row>
    <row r="805">
      <c r="B805" s="73"/>
      <c r="C805" s="73"/>
      <c r="D805" s="73"/>
      <c r="E805" s="73"/>
      <c r="F805" s="73"/>
    </row>
    <row r="806">
      <c r="B806" s="73"/>
      <c r="C806" s="73"/>
      <c r="D806" s="73"/>
      <c r="E806" s="73"/>
      <c r="F806" s="73"/>
    </row>
    <row r="807">
      <c r="B807" s="73"/>
      <c r="C807" s="73"/>
      <c r="D807" s="73"/>
      <c r="E807" s="73"/>
      <c r="F807" s="73"/>
    </row>
    <row r="808">
      <c r="B808" s="73"/>
      <c r="C808" s="73"/>
      <c r="D808" s="73"/>
      <c r="E808" s="73"/>
      <c r="F808" s="73"/>
    </row>
    <row r="809">
      <c r="B809" s="73"/>
      <c r="C809" s="73"/>
      <c r="D809" s="73"/>
      <c r="E809" s="73"/>
      <c r="F809" s="73"/>
    </row>
    <row r="810">
      <c r="B810" s="73"/>
      <c r="C810" s="73"/>
      <c r="D810" s="73"/>
      <c r="E810" s="73"/>
      <c r="F810" s="73"/>
    </row>
    <row r="811">
      <c r="B811" s="73"/>
      <c r="C811" s="73"/>
      <c r="D811" s="73"/>
      <c r="E811" s="73"/>
      <c r="F811" s="73"/>
    </row>
    <row r="812">
      <c r="B812" s="73"/>
      <c r="C812" s="73"/>
      <c r="D812" s="73"/>
      <c r="E812" s="73"/>
      <c r="F812" s="73"/>
    </row>
    <row r="813">
      <c r="B813" s="73"/>
      <c r="C813" s="73"/>
      <c r="D813" s="73"/>
      <c r="E813" s="73"/>
      <c r="F813" s="73"/>
    </row>
    <row r="814">
      <c r="B814" s="73"/>
      <c r="C814" s="73"/>
      <c r="D814" s="73"/>
      <c r="E814" s="73"/>
      <c r="F814" s="73"/>
    </row>
    <row r="815">
      <c r="B815" s="73"/>
      <c r="C815" s="73"/>
      <c r="D815" s="73"/>
      <c r="E815" s="73"/>
      <c r="F815" s="73"/>
    </row>
    <row r="816">
      <c r="B816" s="73"/>
      <c r="C816" s="73"/>
      <c r="D816" s="73"/>
      <c r="E816" s="73"/>
      <c r="F816" s="73"/>
    </row>
    <row r="817">
      <c r="B817" s="73"/>
      <c r="C817" s="73"/>
      <c r="D817" s="73"/>
      <c r="E817" s="73"/>
      <c r="F817" s="73"/>
    </row>
    <row r="818">
      <c r="B818" s="73"/>
      <c r="C818" s="73"/>
      <c r="D818" s="73"/>
      <c r="E818" s="73"/>
      <c r="F818" s="73"/>
    </row>
    <row r="819">
      <c r="B819" s="73"/>
      <c r="C819" s="73"/>
      <c r="D819" s="73"/>
      <c r="E819" s="73"/>
      <c r="F819" s="73"/>
    </row>
    <row r="820">
      <c r="B820" s="73"/>
      <c r="C820" s="73"/>
      <c r="D820" s="73"/>
      <c r="E820" s="73"/>
      <c r="F820" s="73"/>
    </row>
    <row r="821">
      <c r="B821" s="73"/>
      <c r="C821" s="73"/>
      <c r="D821" s="73"/>
      <c r="E821" s="73"/>
      <c r="F821" s="73"/>
    </row>
    <row r="822">
      <c r="B822" s="73"/>
      <c r="C822" s="73"/>
      <c r="D822" s="73"/>
      <c r="E822" s="73"/>
      <c r="F822" s="73"/>
    </row>
    <row r="823">
      <c r="B823" s="73"/>
      <c r="C823" s="73"/>
      <c r="D823" s="73"/>
      <c r="E823" s="73"/>
      <c r="F823" s="73"/>
    </row>
    <row r="824">
      <c r="B824" s="73"/>
      <c r="C824" s="73"/>
      <c r="D824" s="73"/>
      <c r="E824" s="73"/>
      <c r="F824" s="73"/>
    </row>
    <row r="825">
      <c r="B825" s="73"/>
      <c r="C825" s="73"/>
      <c r="D825" s="73"/>
      <c r="E825" s="73"/>
      <c r="F825" s="73"/>
    </row>
    <row r="826">
      <c r="B826" s="73"/>
      <c r="C826" s="73"/>
      <c r="D826" s="73"/>
      <c r="E826" s="73"/>
      <c r="F826" s="73"/>
    </row>
    <row r="827">
      <c r="B827" s="73"/>
      <c r="C827" s="73"/>
      <c r="D827" s="73"/>
      <c r="E827" s="73"/>
      <c r="F827" s="73"/>
    </row>
    <row r="828">
      <c r="B828" s="73"/>
      <c r="C828" s="73"/>
      <c r="D828" s="73"/>
      <c r="E828" s="73"/>
      <c r="F828" s="73"/>
    </row>
    <row r="829">
      <c r="B829" s="73"/>
      <c r="C829" s="73"/>
      <c r="D829" s="73"/>
      <c r="E829" s="73"/>
      <c r="F829" s="73"/>
    </row>
    <row r="830">
      <c r="B830" s="73"/>
      <c r="C830" s="73"/>
      <c r="D830" s="73"/>
      <c r="E830" s="73"/>
      <c r="F830" s="73"/>
    </row>
    <row r="831">
      <c r="B831" s="73"/>
      <c r="C831" s="73"/>
      <c r="D831" s="73"/>
      <c r="E831" s="73"/>
      <c r="F831" s="73"/>
    </row>
    <row r="832">
      <c r="B832" s="73"/>
      <c r="C832" s="73"/>
      <c r="D832" s="73"/>
      <c r="E832" s="73"/>
      <c r="F832" s="73"/>
    </row>
    <row r="833">
      <c r="B833" s="73"/>
      <c r="C833" s="73"/>
      <c r="D833" s="73"/>
      <c r="E833" s="73"/>
      <c r="F833" s="73"/>
    </row>
    <row r="834">
      <c r="B834" s="73"/>
      <c r="C834" s="73"/>
      <c r="D834" s="73"/>
      <c r="E834" s="73"/>
      <c r="F834" s="73"/>
    </row>
    <row r="835">
      <c r="B835" s="73"/>
      <c r="C835" s="73"/>
      <c r="D835" s="73"/>
      <c r="E835" s="73"/>
      <c r="F835" s="73"/>
    </row>
    <row r="836">
      <c r="B836" s="73"/>
      <c r="C836" s="73"/>
      <c r="D836" s="73"/>
      <c r="E836" s="73"/>
      <c r="F836" s="73"/>
    </row>
    <row r="837">
      <c r="B837" s="73"/>
      <c r="C837" s="73"/>
      <c r="D837" s="73"/>
      <c r="E837" s="73"/>
      <c r="F837" s="73"/>
    </row>
    <row r="838">
      <c r="B838" s="73"/>
      <c r="C838" s="73"/>
      <c r="D838" s="73"/>
      <c r="E838" s="73"/>
      <c r="F838" s="73"/>
    </row>
    <row r="839">
      <c r="B839" s="73"/>
      <c r="C839" s="73"/>
      <c r="D839" s="73"/>
      <c r="E839" s="73"/>
      <c r="F839" s="73"/>
    </row>
    <row r="840">
      <c r="B840" s="73"/>
      <c r="C840" s="73"/>
      <c r="D840" s="73"/>
      <c r="E840" s="73"/>
      <c r="F840" s="73"/>
    </row>
    <row r="841">
      <c r="B841" s="73"/>
      <c r="C841" s="73"/>
      <c r="D841" s="73"/>
      <c r="E841" s="73"/>
      <c r="F841" s="73"/>
    </row>
    <row r="842">
      <c r="B842" s="73"/>
      <c r="C842" s="73"/>
      <c r="D842" s="73"/>
      <c r="E842" s="73"/>
      <c r="F842" s="73"/>
    </row>
    <row r="843">
      <c r="B843" s="73"/>
      <c r="C843" s="73"/>
      <c r="D843" s="73"/>
      <c r="E843" s="73"/>
      <c r="F843" s="73"/>
    </row>
    <row r="844">
      <c r="B844" s="73"/>
      <c r="C844" s="73"/>
      <c r="D844" s="73"/>
      <c r="E844" s="73"/>
      <c r="F844" s="73"/>
    </row>
    <row r="845">
      <c r="B845" s="73"/>
      <c r="C845" s="73"/>
      <c r="D845" s="73"/>
      <c r="E845" s="73"/>
      <c r="F845" s="73"/>
    </row>
    <row r="846">
      <c r="B846" s="73"/>
      <c r="C846" s="73"/>
      <c r="D846" s="73"/>
      <c r="E846" s="73"/>
      <c r="F846" s="73"/>
    </row>
    <row r="847">
      <c r="B847" s="73"/>
      <c r="C847" s="73"/>
      <c r="D847" s="73"/>
      <c r="E847" s="73"/>
      <c r="F847" s="73"/>
    </row>
    <row r="848">
      <c r="B848" s="73"/>
      <c r="C848" s="73"/>
      <c r="D848" s="73"/>
      <c r="E848" s="73"/>
      <c r="F848" s="73"/>
    </row>
    <row r="849">
      <c r="B849" s="73"/>
      <c r="C849" s="73"/>
      <c r="D849" s="73"/>
      <c r="E849" s="73"/>
      <c r="F849" s="73"/>
    </row>
    <row r="850">
      <c r="B850" s="73"/>
      <c r="C850" s="73"/>
      <c r="D850" s="73"/>
      <c r="E850" s="73"/>
      <c r="F850" s="73"/>
    </row>
    <row r="851">
      <c r="B851" s="73"/>
      <c r="C851" s="73"/>
      <c r="D851" s="73"/>
      <c r="E851" s="73"/>
      <c r="F851" s="73"/>
    </row>
    <row r="852">
      <c r="B852" s="73"/>
      <c r="C852" s="73"/>
      <c r="D852" s="73"/>
      <c r="E852" s="73"/>
      <c r="F852" s="73"/>
    </row>
    <row r="853">
      <c r="B853" s="73"/>
      <c r="C853" s="73"/>
      <c r="D853" s="73"/>
      <c r="E853" s="73"/>
      <c r="F853" s="73"/>
    </row>
    <row r="854">
      <c r="B854" s="73"/>
      <c r="C854" s="73"/>
      <c r="D854" s="73"/>
      <c r="E854" s="73"/>
      <c r="F854" s="73"/>
    </row>
    <row r="855">
      <c r="B855" s="73"/>
      <c r="C855" s="73"/>
      <c r="D855" s="73"/>
      <c r="E855" s="73"/>
      <c r="F855" s="73"/>
    </row>
    <row r="856">
      <c r="B856" s="73"/>
      <c r="C856" s="73"/>
      <c r="D856" s="73"/>
      <c r="E856" s="73"/>
      <c r="F856" s="73"/>
    </row>
    <row r="857">
      <c r="B857" s="73"/>
      <c r="C857" s="73"/>
      <c r="D857" s="73"/>
      <c r="E857" s="73"/>
      <c r="F857" s="73"/>
    </row>
    <row r="858">
      <c r="B858" s="73"/>
      <c r="C858" s="73"/>
      <c r="D858" s="73"/>
      <c r="E858" s="73"/>
      <c r="F858" s="73"/>
    </row>
    <row r="859">
      <c r="B859" s="73"/>
      <c r="C859" s="73"/>
      <c r="D859" s="73"/>
      <c r="E859" s="73"/>
      <c r="F859" s="73"/>
    </row>
    <row r="860">
      <c r="B860" s="73"/>
      <c r="C860" s="73"/>
      <c r="D860" s="73"/>
      <c r="E860" s="73"/>
      <c r="F860" s="73"/>
    </row>
    <row r="861">
      <c r="B861" s="73"/>
      <c r="C861" s="73"/>
      <c r="D861" s="73"/>
      <c r="E861" s="73"/>
      <c r="F861" s="73"/>
    </row>
    <row r="862">
      <c r="B862" s="73"/>
      <c r="C862" s="73"/>
      <c r="D862" s="73"/>
      <c r="E862" s="73"/>
      <c r="F862" s="73"/>
    </row>
    <row r="863">
      <c r="B863" s="73"/>
      <c r="C863" s="73"/>
      <c r="D863" s="73"/>
      <c r="E863" s="73"/>
      <c r="F863" s="73"/>
    </row>
    <row r="864">
      <c r="B864" s="73"/>
      <c r="C864" s="73"/>
      <c r="D864" s="73"/>
      <c r="E864" s="73"/>
      <c r="F864" s="73"/>
    </row>
    <row r="865">
      <c r="B865" s="73"/>
      <c r="C865" s="73"/>
      <c r="D865" s="73"/>
      <c r="E865" s="73"/>
      <c r="F865" s="73"/>
    </row>
    <row r="866">
      <c r="B866" s="73"/>
      <c r="C866" s="73"/>
      <c r="D866" s="73"/>
      <c r="E866" s="73"/>
      <c r="F866" s="73"/>
    </row>
    <row r="867">
      <c r="B867" s="73"/>
      <c r="C867" s="73"/>
      <c r="D867" s="73"/>
      <c r="E867" s="73"/>
      <c r="F867" s="73"/>
    </row>
    <row r="868">
      <c r="B868" s="73"/>
      <c r="C868" s="73"/>
      <c r="D868" s="73"/>
      <c r="E868" s="73"/>
      <c r="F868" s="73"/>
    </row>
    <row r="869">
      <c r="B869" s="73"/>
      <c r="C869" s="73"/>
      <c r="D869" s="73"/>
      <c r="E869" s="73"/>
      <c r="F869" s="73"/>
    </row>
    <row r="870">
      <c r="B870" s="73"/>
      <c r="C870" s="73"/>
      <c r="D870" s="73"/>
      <c r="E870" s="73"/>
      <c r="F870" s="73"/>
    </row>
    <row r="871">
      <c r="B871" s="73"/>
      <c r="C871" s="73"/>
      <c r="D871" s="73"/>
      <c r="E871" s="73"/>
      <c r="F871" s="73"/>
    </row>
    <row r="872">
      <c r="B872" s="73"/>
      <c r="C872" s="73"/>
      <c r="D872" s="73"/>
      <c r="E872" s="73"/>
      <c r="F872" s="73"/>
    </row>
    <row r="873">
      <c r="B873" s="73"/>
      <c r="C873" s="73"/>
      <c r="D873" s="73"/>
      <c r="E873" s="73"/>
      <c r="F873" s="73"/>
    </row>
    <row r="874">
      <c r="B874" s="73"/>
      <c r="C874" s="73"/>
      <c r="D874" s="73"/>
      <c r="E874" s="73"/>
      <c r="F874" s="73"/>
    </row>
    <row r="875">
      <c r="B875" s="73"/>
      <c r="C875" s="73"/>
      <c r="D875" s="73"/>
      <c r="E875" s="73"/>
      <c r="F875" s="73"/>
    </row>
    <row r="876">
      <c r="B876" s="73"/>
      <c r="C876" s="73"/>
      <c r="D876" s="73"/>
      <c r="E876" s="73"/>
      <c r="F876" s="73"/>
    </row>
    <row r="877">
      <c r="B877" s="73"/>
      <c r="C877" s="73"/>
      <c r="D877" s="73"/>
      <c r="E877" s="73"/>
      <c r="F877" s="73"/>
    </row>
    <row r="878">
      <c r="B878" s="73"/>
      <c r="C878" s="73"/>
      <c r="D878" s="73"/>
      <c r="E878" s="73"/>
      <c r="F878" s="73"/>
    </row>
    <row r="879">
      <c r="B879" s="73"/>
      <c r="C879" s="73"/>
      <c r="D879" s="73"/>
      <c r="E879" s="73"/>
      <c r="F879" s="73"/>
    </row>
    <row r="880">
      <c r="B880" s="73"/>
      <c r="C880" s="73"/>
      <c r="D880" s="73"/>
      <c r="E880" s="73"/>
      <c r="F880" s="73"/>
    </row>
    <row r="881">
      <c r="B881" s="73"/>
      <c r="C881" s="73"/>
      <c r="D881" s="73"/>
      <c r="E881" s="73"/>
      <c r="F881" s="73"/>
    </row>
    <row r="882">
      <c r="B882" s="73"/>
      <c r="C882" s="73"/>
      <c r="D882" s="73"/>
      <c r="E882" s="73"/>
      <c r="F882" s="73"/>
    </row>
    <row r="883">
      <c r="B883" s="73"/>
      <c r="C883" s="73"/>
      <c r="D883" s="73"/>
      <c r="E883" s="73"/>
      <c r="F883" s="73"/>
    </row>
    <row r="884">
      <c r="B884" s="73"/>
      <c r="C884" s="73"/>
      <c r="D884" s="73"/>
      <c r="E884" s="73"/>
      <c r="F884" s="73"/>
    </row>
    <row r="885">
      <c r="B885" s="73"/>
      <c r="C885" s="73"/>
      <c r="D885" s="73"/>
      <c r="E885" s="73"/>
      <c r="F885" s="73"/>
    </row>
    <row r="886">
      <c r="B886" s="73"/>
      <c r="C886" s="73"/>
      <c r="D886" s="73"/>
      <c r="E886" s="73"/>
      <c r="F886" s="73"/>
    </row>
    <row r="887">
      <c r="B887" s="73"/>
      <c r="C887" s="73"/>
      <c r="D887" s="73"/>
      <c r="E887" s="73"/>
      <c r="F887" s="73"/>
    </row>
    <row r="888">
      <c r="B888" s="73"/>
      <c r="C888" s="73"/>
      <c r="D888" s="73"/>
      <c r="E888" s="73"/>
      <c r="F888" s="73"/>
    </row>
    <row r="889">
      <c r="B889" s="73"/>
      <c r="C889" s="73"/>
      <c r="D889" s="73"/>
      <c r="E889" s="73"/>
      <c r="F889" s="73"/>
    </row>
    <row r="890">
      <c r="B890" s="73"/>
      <c r="C890" s="73"/>
      <c r="D890" s="73"/>
      <c r="E890" s="73"/>
      <c r="F890" s="73"/>
    </row>
    <row r="891">
      <c r="B891" s="73"/>
      <c r="C891" s="73"/>
      <c r="D891" s="73"/>
      <c r="E891" s="73"/>
      <c r="F891" s="73"/>
    </row>
    <row r="892">
      <c r="B892" s="73"/>
      <c r="C892" s="73"/>
      <c r="D892" s="73"/>
      <c r="E892" s="73"/>
      <c r="F892" s="73"/>
    </row>
    <row r="893">
      <c r="B893" s="73"/>
      <c r="C893" s="73"/>
      <c r="D893" s="73"/>
      <c r="E893" s="73"/>
      <c r="F893" s="73"/>
    </row>
    <row r="894">
      <c r="B894" s="73"/>
      <c r="C894" s="73"/>
      <c r="D894" s="73"/>
      <c r="E894" s="73"/>
      <c r="F894" s="73"/>
    </row>
    <row r="895">
      <c r="B895" s="73"/>
      <c r="C895" s="73"/>
      <c r="D895" s="73"/>
      <c r="E895" s="73"/>
      <c r="F895" s="73"/>
    </row>
    <row r="896">
      <c r="B896" s="73"/>
      <c r="C896" s="73"/>
      <c r="D896" s="73"/>
      <c r="E896" s="73"/>
      <c r="F896" s="73"/>
    </row>
    <row r="897">
      <c r="B897" s="73"/>
      <c r="C897" s="73"/>
      <c r="D897" s="73"/>
      <c r="E897" s="73"/>
      <c r="F897" s="73"/>
    </row>
    <row r="898">
      <c r="B898" s="73"/>
      <c r="C898" s="73"/>
      <c r="D898" s="73"/>
      <c r="E898" s="73"/>
      <c r="F898" s="73"/>
    </row>
    <row r="899">
      <c r="B899" s="73"/>
      <c r="C899" s="73"/>
      <c r="D899" s="73"/>
      <c r="E899" s="73"/>
      <c r="F899" s="73"/>
    </row>
    <row r="900">
      <c r="B900" s="73"/>
      <c r="C900" s="73"/>
      <c r="D900" s="73"/>
      <c r="E900" s="73"/>
      <c r="F900" s="73"/>
    </row>
    <row r="901">
      <c r="B901" s="73"/>
      <c r="C901" s="73"/>
      <c r="D901" s="73"/>
      <c r="E901" s="73"/>
      <c r="F901" s="73"/>
    </row>
    <row r="902">
      <c r="B902" s="73"/>
      <c r="C902" s="73"/>
      <c r="D902" s="73"/>
      <c r="E902" s="73"/>
      <c r="F902" s="73"/>
    </row>
    <row r="903">
      <c r="B903" s="73"/>
      <c r="C903" s="73"/>
      <c r="D903" s="73"/>
      <c r="E903" s="73"/>
      <c r="F903" s="73"/>
    </row>
    <row r="904">
      <c r="B904" s="73"/>
      <c r="C904" s="73"/>
      <c r="D904" s="73"/>
      <c r="E904" s="73"/>
      <c r="F904" s="73"/>
    </row>
    <row r="905">
      <c r="B905" s="73"/>
      <c r="C905" s="73"/>
      <c r="D905" s="73"/>
      <c r="E905" s="73"/>
      <c r="F905" s="73"/>
    </row>
    <row r="906">
      <c r="B906" s="73"/>
      <c r="C906" s="73"/>
      <c r="D906" s="73"/>
      <c r="E906" s="73"/>
      <c r="F906" s="73"/>
    </row>
    <row r="907">
      <c r="B907" s="73"/>
      <c r="C907" s="73"/>
      <c r="D907" s="73"/>
      <c r="E907" s="73"/>
      <c r="F907" s="73"/>
    </row>
    <row r="908">
      <c r="B908" s="73"/>
      <c r="C908" s="73"/>
      <c r="D908" s="73"/>
      <c r="E908" s="73"/>
      <c r="F908" s="73"/>
    </row>
    <row r="909">
      <c r="B909" s="73"/>
      <c r="C909" s="73"/>
      <c r="D909" s="73"/>
      <c r="E909" s="73"/>
      <c r="F909" s="73"/>
    </row>
    <row r="910">
      <c r="B910" s="73"/>
      <c r="C910" s="73"/>
      <c r="D910" s="73"/>
      <c r="E910" s="73"/>
      <c r="F910" s="73"/>
    </row>
    <row r="911">
      <c r="B911" s="73"/>
      <c r="C911" s="73"/>
      <c r="D911" s="73"/>
      <c r="E911" s="73"/>
      <c r="F911" s="73"/>
    </row>
    <row r="912">
      <c r="B912" s="73"/>
      <c r="C912" s="73"/>
      <c r="D912" s="73"/>
      <c r="E912" s="73"/>
      <c r="F912" s="73"/>
    </row>
    <row r="913">
      <c r="B913" s="73"/>
      <c r="C913" s="73"/>
      <c r="D913" s="73"/>
      <c r="E913" s="73"/>
      <c r="F913" s="73"/>
    </row>
    <row r="914">
      <c r="B914" s="73"/>
      <c r="C914" s="73"/>
      <c r="D914" s="73"/>
      <c r="E914" s="73"/>
      <c r="F914" s="73"/>
    </row>
    <row r="915">
      <c r="B915" s="73"/>
      <c r="C915" s="73"/>
      <c r="D915" s="73"/>
      <c r="E915" s="73"/>
      <c r="F915" s="73"/>
    </row>
    <row r="916">
      <c r="B916" s="73"/>
      <c r="C916" s="73"/>
      <c r="D916" s="73"/>
      <c r="E916" s="73"/>
      <c r="F916" s="73"/>
    </row>
    <row r="917">
      <c r="B917" s="73"/>
      <c r="C917" s="73"/>
      <c r="D917" s="73"/>
      <c r="E917" s="73"/>
      <c r="F917" s="73"/>
    </row>
    <row r="918">
      <c r="B918" s="73"/>
      <c r="C918" s="73"/>
      <c r="D918" s="73"/>
      <c r="E918" s="73"/>
      <c r="F918" s="73"/>
    </row>
    <row r="919">
      <c r="B919" s="73"/>
      <c r="C919" s="73"/>
      <c r="D919" s="73"/>
      <c r="E919" s="73"/>
      <c r="F919" s="73"/>
    </row>
    <row r="920">
      <c r="B920" s="73"/>
      <c r="C920" s="73"/>
      <c r="D920" s="73"/>
      <c r="E920" s="73"/>
      <c r="F920" s="73"/>
    </row>
    <row r="921">
      <c r="B921" s="73"/>
      <c r="C921" s="73"/>
      <c r="D921" s="73"/>
      <c r="E921" s="73"/>
      <c r="F921" s="73"/>
    </row>
    <row r="922">
      <c r="B922" s="73"/>
      <c r="C922" s="73"/>
      <c r="D922" s="73"/>
      <c r="E922" s="73"/>
      <c r="F922" s="73"/>
    </row>
    <row r="923">
      <c r="B923" s="73"/>
      <c r="C923" s="73"/>
      <c r="D923" s="73"/>
      <c r="E923" s="73"/>
      <c r="F923" s="73"/>
    </row>
    <row r="924">
      <c r="B924" s="73"/>
      <c r="C924" s="73"/>
      <c r="D924" s="73"/>
      <c r="E924" s="73"/>
      <c r="F924" s="73"/>
    </row>
    <row r="925">
      <c r="B925" s="73"/>
      <c r="C925" s="73"/>
      <c r="D925" s="73"/>
      <c r="E925" s="73"/>
      <c r="F925" s="73"/>
    </row>
    <row r="926">
      <c r="B926" s="73"/>
      <c r="C926" s="73"/>
      <c r="D926" s="73"/>
      <c r="E926" s="73"/>
      <c r="F926" s="73"/>
    </row>
    <row r="927">
      <c r="B927" s="73"/>
      <c r="C927" s="73"/>
      <c r="D927" s="73"/>
      <c r="E927" s="73"/>
      <c r="F927" s="73"/>
    </row>
    <row r="928">
      <c r="B928" s="73"/>
      <c r="C928" s="73"/>
      <c r="D928" s="73"/>
      <c r="E928" s="73"/>
      <c r="F928" s="73"/>
    </row>
    <row r="929">
      <c r="B929" s="73"/>
      <c r="C929" s="73"/>
      <c r="D929" s="73"/>
      <c r="E929" s="73"/>
      <c r="F929" s="73"/>
    </row>
    <row r="930">
      <c r="B930" s="73"/>
      <c r="C930" s="73"/>
      <c r="D930" s="73"/>
      <c r="E930" s="73"/>
      <c r="F930" s="73"/>
    </row>
    <row r="931">
      <c r="B931" s="73"/>
      <c r="C931" s="73"/>
      <c r="D931" s="73"/>
      <c r="E931" s="73"/>
      <c r="F931" s="73"/>
    </row>
    <row r="932">
      <c r="B932" s="73"/>
      <c r="C932" s="73"/>
      <c r="D932" s="73"/>
      <c r="E932" s="73"/>
      <c r="F932" s="73"/>
    </row>
    <row r="933">
      <c r="B933" s="73"/>
      <c r="C933" s="73"/>
      <c r="D933" s="73"/>
      <c r="E933" s="73"/>
      <c r="F933" s="73"/>
    </row>
    <row r="934">
      <c r="B934" s="73"/>
      <c r="C934" s="73"/>
      <c r="D934" s="73"/>
      <c r="E934" s="73"/>
      <c r="F934" s="73"/>
    </row>
    <row r="935">
      <c r="B935" s="73"/>
      <c r="C935" s="73"/>
      <c r="D935" s="73"/>
      <c r="E935" s="73"/>
      <c r="F935" s="73"/>
    </row>
    <row r="936">
      <c r="B936" s="73"/>
      <c r="C936" s="73"/>
      <c r="D936" s="73"/>
      <c r="E936" s="73"/>
      <c r="F936" s="73"/>
    </row>
    <row r="937">
      <c r="B937" s="73"/>
      <c r="C937" s="73"/>
      <c r="D937" s="73"/>
      <c r="E937" s="73"/>
      <c r="F937" s="73"/>
    </row>
    <row r="938">
      <c r="B938" s="73"/>
      <c r="C938" s="73"/>
      <c r="D938" s="73"/>
      <c r="E938" s="73"/>
      <c r="F938" s="73"/>
    </row>
    <row r="939">
      <c r="B939" s="73"/>
      <c r="C939" s="73"/>
      <c r="D939" s="73"/>
      <c r="E939" s="73"/>
      <c r="F939" s="73"/>
    </row>
    <row r="940">
      <c r="B940" s="73"/>
      <c r="C940" s="73"/>
      <c r="D940" s="73"/>
      <c r="E940" s="73"/>
      <c r="F940" s="73"/>
    </row>
    <row r="941">
      <c r="B941" s="73"/>
      <c r="C941" s="73"/>
      <c r="D941" s="73"/>
      <c r="E941" s="73"/>
      <c r="F941" s="73"/>
    </row>
    <row r="942">
      <c r="B942" s="73"/>
      <c r="C942" s="73"/>
      <c r="D942" s="73"/>
      <c r="E942" s="73"/>
      <c r="F942" s="73"/>
    </row>
    <row r="943">
      <c r="B943" s="73"/>
      <c r="C943" s="73"/>
      <c r="D943" s="73"/>
      <c r="E943" s="73"/>
      <c r="F943" s="73"/>
    </row>
    <row r="944">
      <c r="B944" s="73"/>
      <c r="C944" s="73"/>
      <c r="D944" s="73"/>
      <c r="E944" s="73"/>
      <c r="F944" s="73"/>
    </row>
    <row r="945">
      <c r="B945" s="73"/>
      <c r="C945" s="73"/>
      <c r="D945" s="73"/>
      <c r="E945" s="73"/>
      <c r="F945" s="73"/>
    </row>
    <row r="946">
      <c r="B946" s="73"/>
      <c r="C946" s="73"/>
      <c r="D946" s="73"/>
      <c r="E946" s="73"/>
      <c r="F946" s="73"/>
    </row>
    <row r="947">
      <c r="B947" s="73"/>
      <c r="C947" s="73"/>
      <c r="D947" s="73"/>
      <c r="E947" s="73"/>
      <c r="F947" s="73"/>
    </row>
    <row r="948">
      <c r="B948" s="73"/>
      <c r="C948" s="73"/>
      <c r="D948" s="73"/>
      <c r="E948" s="73"/>
      <c r="F948" s="73"/>
    </row>
    <row r="949">
      <c r="B949" s="73"/>
      <c r="C949" s="73"/>
      <c r="D949" s="73"/>
      <c r="E949" s="73"/>
      <c r="F949" s="73"/>
    </row>
    <row r="950">
      <c r="B950" s="73"/>
      <c r="C950" s="73"/>
      <c r="D950" s="73"/>
      <c r="E950" s="73"/>
      <c r="F950" s="73"/>
    </row>
    <row r="951">
      <c r="B951" s="73"/>
      <c r="C951" s="73"/>
      <c r="D951" s="73"/>
      <c r="E951" s="73"/>
      <c r="F951" s="73"/>
    </row>
    <row r="952">
      <c r="B952" s="73"/>
      <c r="C952" s="73"/>
      <c r="D952" s="73"/>
      <c r="E952" s="73"/>
      <c r="F952" s="73"/>
    </row>
    <row r="953">
      <c r="B953" s="73"/>
      <c r="C953" s="73"/>
      <c r="D953" s="73"/>
      <c r="E953" s="73"/>
      <c r="F953" s="73"/>
    </row>
    <row r="954">
      <c r="B954" s="73"/>
      <c r="C954" s="73"/>
      <c r="D954" s="73"/>
      <c r="E954" s="73"/>
      <c r="F954" s="73"/>
    </row>
    <row r="955">
      <c r="B955" s="73"/>
      <c r="C955" s="73"/>
      <c r="D955" s="73"/>
      <c r="E955" s="73"/>
      <c r="F955" s="73"/>
    </row>
    <row r="956">
      <c r="B956" s="73"/>
      <c r="C956" s="73"/>
      <c r="D956" s="73"/>
      <c r="E956" s="73"/>
      <c r="F956" s="73"/>
    </row>
    <row r="957">
      <c r="B957" s="73"/>
      <c r="C957" s="73"/>
      <c r="D957" s="73"/>
      <c r="E957" s="73"/>
      <c r="F957" s="73"/>
    </row>
    <row r="958">
      <c r="B958" s="73"/>
      <c r="C958" s="73"/>
      <c r="D958" s="73"/>
      <c r="E958" s="73"/>
      <c r="F958" s="73"/>
    </row>
    <row r="959">
      <c r="B959" s="73"/>
      <c r="C959" s="73"/>
      <c r="D959" s="73"/>
      <c r="E959" s="73"/>
      <c r="F959" s="73"/>
    </row>
    <row r="960">
      <c r="B960" s="73"/>
      <c r="C960" s="73"/>
      <c r="D960" s="73"/>
      <c r="E960" s="73"/>
      <c r="F960" s="73"/>
    </row>
    <row r="961">
      <c r="B961" s="73"/>
      <c r="C961" s="73"/>
      <c r="D961" s="73"/>
      <c r="E961" s="73"/>
      <c r="F961" s="73"/>
    </row>
    <row r="962">
      <c r="B962" s="73"/>
      <c r="C962" s="73"/>
      <c r="D962" s="73"/>
      <c r="E962" s="73"/>
      <c r="F962" s="73"/>
    </row>
    <row r="963">
      <c r="B963" s="73"/>
      <c r="C963" s="73"/>
      <c r="D963" s="73"/>
      <c r="E963" s="73"/>
      <c r="F963" s="73"/>
    </row>
    <row r="964">
      <c r="B964" s="73"/>
      <c r="C964" s="73"/>
      <c r="D964" s="73"/>
      <c r="E964" s="73"/>
      <c r="F964" s="73"/>
    </row>
    <row r="965">
      <c r="B965" s="73"/>
      <c r="C965" s="73"/>
      <c r="D965" s="73"/>
      <c r="E965" s="73"/>
      <c r="F965" s="73"/>
    </row>
    <row r="966">
      <c r="B966" s="73"/>
      <c r="C966" s="73"/>
      <c r="D966" s="73"/>
      <c r="E966" s="73"/>
      <c r="F966" s="73"/>
    </row>
    <row r="967">
      <c r="B967" s="73"/>
      <c r="C967" s="73"/>
      <c r="D967" s="73"/>
      <c r="E967" s="73"/>
      <c r="F967" s="73"/>
    </row>
    <row r="968">
      <c r="B968" s="73"/>
      <c r="C968" s="73"/>
      <c r="D968" s="73"/>
      <c r="E968" s="73"/>
      <c r="F968" s="73"/>
    </row>
    <row r="969">
      <c r="B969" s="73"/>
      <c r="C969" s="73"/>
      <c r="D969" s="73"/>
      <c r="E969" s="73"/>
      <c r="F969" s="73"/>
    </row>
    <row r="970">
      <c r="B970" s="73"/>
      <c r="C970" s="73"/>
      <c r="D970" s="73"/>
      <c r="E970" s="73"/>
      <c r="F970" s="73"/>
    </row>
    <row r="971">
      <c r="B971" s="73"/>
      <c r="C971" s="73"/>
      <c r="D971" s="73"/>
      <c r="E971" s="73"/>
      <c r="F971" s="73"/>
    </row>
    <row r="972">
      <c r="B972" s="73"/>
      <c r="C972" s="73"/>
      <c r="D972" s="73"/>
      <c r="E972" s="73"/>
      <c r="F972" s="73"/>
    </row>
    <row r="973">
      <c r="B973" s="73"/>
      <c r="C973" s="73"/>
      <c r="D973" s="73"/>
      <c r="E973" s="73"/>
      <c r="F973" s="73"/>
    </row>
    <row r="974">
      <c r="B974" s="73"/>
      <c r="C974" s="73"/>
      <c r="D974" s="73"/>
      <c r="E974" s="73"/>
      <c r="F974" s="73"/>
    </row>
    <row r="975">
      <c r="B975" s="73"/>
      <c r="C975" s="73"/>
      <c r="D975" s="73"/>
      <c r="E975" s="73"/>
      <c r="F975" s="73"/>
    </row>
    <row r="976">
      <c r="B976" s="73"/>
      <c r="C976" s="73"/>
      <c r="D976" s="73"/>
      <c r="E976" s="73"/>
      <c r="F976" s="73"/>
    </row>
    <row r="977">
      <c r="B977" s="73"/>
      <c r="C977" s="73"/>
      <c r="D977" s="73"/>
      <c r="E977" s="73"/>
      <c r="F977" s="73"/>
    </row>
    <row r="978">
      <c r="B978" s="73"/>
      <c r="C978" s="73"/>
      <c r="D978" s="73"/>
      <c r="E978" s="73"/>
      <c r="F978" s="73"/>
    </row>
    <row r="979">
      <c r="B979" s="73"/>
      <c r="C979" s="73"/>
      <c r="D979" s="73"/>
      <c r="E979" s="73"/>
      <c r="F979" s="73"/>
    </row>
    <row r="980">
      <c r="B980" s="73"/>
      <c r="C980" s="73"/>
      <c r="D980" s="73"/>
      <c r="E980" s="73"/>
      <c r="F980" s="73"/>
    </row>
    <row r="981">
      <c r="B981" s="73"/>
      <c r="C981" s="73"/>
      <c r="D981" s="73"/>
      <c r="E981" s="73"/>
      <c r="F981" s="73"/>
    </row>
    <row r="982">
      <c r="B982" s="73"/>
      <c r="C982" s="73"/>
      <c r="D982" s="73"/>
      <c r="E982" s="73"/>
      <c r="F982" s="73"/>
    </row>
    <row r="983">
      <c r="B983" s="73"/>
      <c r="C983" s="73"/>
      <c r="D983" s="73"/>
      <c r="E983" s="73"/>
      <c r="F983" s="73"/>
    </row>
    <row r="984">
      <c r="B984" s="73"/>
      <c r="C984" s="73"/>
      <c r="D984" s="73"/>
      <c r="E984" s="73"/>
      <c r="F984" s="73"/>
    </row>
    <row r="985">
      <c r="B985" s="73"/>
      <c r="C985" s="73"/>
      <c r="D985" s="73"/>
      <c r="E985" s="73"/>
      <c r="F985" s="73"/>
    </row>
    <row r="986">
      <c r="B986" s="73"/>
      <c r="C986" s="73"/>
      <c r="D986" s="73"/>
      <c r="E986" s="73"/>
      <c r="F986" s="73"/>
    </row>
    <row r="987">
      <c r="B987" s="73"/>
      <c r="C987" s="73"/>
      <c r="D987" s="73"/>
      <c r="E987" s="73"/>
      <c r="F987" s="73"/>
    </row>
    <row r="988">
      <c r="B988" s="73"/>
      <c r="C988" s="73"/>
      <c r="D988" s="73"/>
      <c r="E988" s="73"/>
      <c r="F988" s="73"/>
    </row>
    <row r="989">
      <c r="B989" s="73"/>
      <c r="C989" s="73"/>
      <c r="D989" s="73"/>
      <c r="E989" s="73"/>
      <c r="F989" s="73"/>
    </row>
    <row r="990">
      <c r="B990" s="73"/>
      <c r="C990" s="73"/>
      <c r="D990" s="73"/>
      <c r="E990" s="73"/>
      <c r="F990" s="73"/>
    </row>
    <row r="991">
      <c r="B991" s="73"/>
      <c r="C991" s="73"/>
      <c r="D991" s="73"/>
      <c r="E991" s="73"/>
      <c r="F991" s="73"/>
    </row>
    <row r="992">
      <c r="B992" s="73"/>
      <c r="C992" s="73"/>
      <c r="D992" s="73"/>
      <c r="E992" s="73"/>
      <c r="F992" s="73"/>
    </row>
    <row r="993">
      <c r="B993" s="73"/>
      <c r="C993" s="73"/>
      <c r="D993" s="73"/>
      <c r="E993" s="73"/>
      <c r="F993" s="73"/>
    </row>
    <row r="994">
      <c r="B994" s="73"/>
      <c r="C994" s="73"/>
      <c r="D994" s="73"/>
      <c r="E994" s="73"/>
      <c r="F994" s="73"/>
    </row>
    <row r="995">
      <c r="B995" s="73"/>
      <c r="C995" s="73"/>
      <c r="D995" s="73"/>
      <c r="E995" s="73"/>
      <c r="F995" s="73"/>
    </row>
    <row r="996">
      <c r="B996" s="73"/>
      <c r="C996" s="73"/>
      <c r="D996" s="73"/>
      <c r="E996" s="73"/>
      <c r="F996" s="73"/>
    </row>
    <row r="997">
      <c r="B997" s="73"/>
      <c r="C997" s="73"/>
      <c r="D997" s="73"/>
      <c r="E997" s="73"/>
      <c r="F997" s="73"/>
    </row>
    <row r="998">
      <c r="B998" s="73"/>
      <c r="C998" s="73"/>
      <c r="D998" s="73"/>
      <c r="E998" s="73"/>
      <c r="F998" s="73"/>
    </row>
    <row r="999">
      <c r="B999" s="73"/>
      <c r="C999" s="73"/>
      <c r="D999" s="73"/>
      <c r="E999" s="73"/>
      <c r="F999" s="73"/>
    </row>
    <row r="1000">
      <c r="B1000" s="73"/>
      <c r="C1000" s="73"/>
      <c r="D1000" s="73"/>
      <c r="E1000" s="73"/>
      <c r="F1000" s="73"/>
    </row>
  </sheetData>
  <drawing r:id="rId1"/>
</worksheet>
</file>