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 - Freight Cost" sheetId="1" r:id="rId4"/>
    <sheet state="visible" name="Family &amp; Location" sheetId="2" r:id="rId5"/>
    <sheet state="visible" name="Location" sheetId="3" r:id="rId6"/>
    <sheet state="visible" name="All Freights" sheetId="4" r:id="rId7"/>
    <sheet state="visible" name="graphs" sheetId="5" r:id="rId8"/>
  </sheets>
  <externalReferences>
    <externalReference r:id="rId9"/>
  </externalReferences>
  <definedNames/>
  <calcPr/>
  <extLst>
    <ext uri="GoogleSheetsCustomDataVersion1">
      <go:sheetsCustomData xmlns:go="http://customooxmlschemas.google.com/" r:id="rId10" roundtripDataSignature="AMtx7mjdBKL9JWNqj7YfCeBPz5b0ITRnCQ=="/>
    </ext>
  </extLst>
</workbook>
</file>

<file path=xl/sharedStrings.xml><?xml version="1.0" encoding="utf-8"?>
<sst xmlns="http://schemas.openxmlformats.org/spreadsheetml/2006/main" count="1745" uniqueCount="293">
  <si>
    <t>Product Platform</t>
  </si>
  <si>
    <t>Name</t>
  </si>
  <si>
    <t>Product Number</t>
  </si>
  <si>
    <t>Market</t>
  </si>
  <si>
    <t>Production country</t>
  </si>
  <si>
    <t>Segment</t>
  </si>
  <si>
    <t>Start Type</t>
  </si>
  <si>
    <t>Fuel type</t>
  </si>
  <si>
    <t>Customer lawn size</t>
  </si>
  <si>
    <t>Drive type</t>
  </si>
  <si>
    <t>Accessories</t>
  </si>
  <si>
    <t>Net revenue(€)</t>
  </si>
  <si>
    <t>Unit sales (#)</t>
  </si>
  <si>
    <t>Price per unit(€)</t>
  </si>
  <si>
    <t>Material cost (€)</t>
  </si>
  <si>
    <t xml:space="preserve">Direct Labor (€) </t>
  </si>
  <si>
    <t>Direct production costs (€)</t>
  </si>
  <si>
    <t>Fixed production costs(€)</t>
  </si>
  <si>
    <t>Total production costs(€)</t>
  </si>
  <si>
    <t>Total cost per unit(€)</t>
  </si>
  <si>
    <t>Contribution Margin(€)</t>
  </si>
  <si>
    <t>Contribution per unit(€)</t>
  </si>
  <si>
    <t>Contribution ratio</t>
  </si>
  <si>
    <t>Weight (kg)</t>
  </si>
  <si>
    <t>Width (cm)</t>
  </si>
  <si>
    <t>Depth (cm)</t>
  </si>
  <si>
    <t>Height (cm)</t>
  </si>
  <si>
    <t>Units per pallet width</t>
  </si>
  <si>
    <t>Units per pallet length</t>
  </si>
  <si>
    <t>Units per pallet (total)</t>
  </si>
  <si>
    <t>Pallets to be used - width</t>
  </si>
  <si>
    <t>Pallets to be used - depth</t>
  </si>
  <si>
    <t>Pallets to be used (total)</t>
  </si>
  <si>
    <t>Palets to fit in one container - 1st layer</t>
  </si>
  <si>
    <t>Pallet height + prod height</t>
  </si>
  <si>
    <t>Pallets to fit in container in its height</t>
  </si>
  <si>
    <t>Total pallets per container 1st layer</t>
  </si>
  <si>
    <t>Products per container</t>
  </si>
  <si>
    <t>To be transported</t>
  </si>
  <si>
    <t>Containers needed</t>
  </si>
  <si>
    <t>Containers to EU</t>
  </si>
  <si>
    <t>max cost</t>
  </si>
  <si>
    <t>Containers to UK</t>
  </si>
  <si>
    <t>Containers to US</t>
  </si>
  <si>
    <t>Pallet Height+Prod Height</t>
  </si>
  <si>
    <t>Cost of shipment from prod country to market country</t>
  </si>
  <si>
    <t>Percentage of Fill pallets(cm^3)</t>
  </si>
  <si>
    <t>Percentage of total container volume</t>
  </si>
  <si>
    <t>Not used m^3 per container</t>
  </si>
  <si>
    <t>Not used m^3 for all containers</t>
  </si>
  <si>
    <t>Mercury</t>
  </si>
  <si>
    <t>Mercury Standard EU</t>
  </si>
  <si>
    <t>EU</t>
  </si>
  <si>
    <t>DK</t>
  </si>
  <si>
    <t>Residential</t>
  </si>
  <si>
    <t>Manual</t>
  </si>
  <si>
    <t>Gasoline</t>
  </si>
  <si>
    <t>Large/Medium</t>
  </si>
  <si>
    <t>Rear-wheel Drive</t>
  </si>
  <si>
    <t>Grass Bag Collector</t>
  </si>
  <si>
    <t>Mercury Delux EU</t>
  </si>
  <si>
    <t>Grass Deflector</t>
  </si>
  <si>
    <t>Venus</t>
  </si>
  <si>
    <t>Mercury Standard USA</t>
  </si>
  <si>
    <t>USA</t>
  </si>
  <si>
    <t xml:space="preserve">Front-wheel </t>
  </si>
  <si>
    <t>Blade Kit</t>
  </si>
  <si>
    <t>Mars</t>
  </si>
  <si>
    <t>Mercury Delux USA</t>
  </si>
  <si>
    <t>Neptune</t>
  </si>
  <si>
    <t>route</t>
  </si>
  <si>
    <t>euros/m^3</t>
  </si>
  <si>
    <t>cost to ship 1 container</t>
  </si>
  <si>
    <t>Mercury Supreme USA</t>
  </si>
  <si>
    <t xml:space="preserve">Jupiter </t>
  </si>
  <si>
    <t>China to DK</t>
  </si>
  <si>
    <t>Mercury Extra USA</t>
  </si>
  <si>
    <t>Saturn</t>
  </si>
  <si>
    <t>China to USA</t>
  </si>
  <si>
    <t>Mercury Standard El. USA</t>
  </si>
  <si>
    <t>Electric</t>
  </si>
  <si>
    <t>Uranus</t>
  </si>
  <si>
    <t>China to UK</t>
  </si>
  <si>
    <t>Mercury Delux El. USA</t>
  </si>
  <si>
    <t>Sun</t>
  </si>
  <si>
    <t>DK to DK</t>
  </si>
  <si>
    <t>Mercury Supreme El. USA</t>
  </si>
  <si>
    <t>Galaxy</t>
  </si>
  <si>
    <t>DK to USA</t>
  </si>
  <si>
    <t>Mercury Standard El. EU</t>
  </si>
  <si>
    <t>Moon</t>
  </si>
  <si>
    <t>DK to UK</t>
  </si>
  <si>
    <t>Mercury Delux El. EU</t>
  </si>
  <si>
    <t>Earth</t>
  </si>
  <si>
    <t>DK to EU/UK</t>
  </si>
  <si>
    <t>Mercury Supreme El. EU</t>
  </si>
  <si>
    <t>Mercury Extra El. EU</t>
  </si>
  <si>
    <t>Mercury Standard El. UK</t>
  </si>
  <si>
    <t>UK</t>
  </si>
  <si>
    <t>W</t>
  </si>
  <si>
    <t>L</t>
  </si>
  <si>
    <t>H</t>
  </si>
  <si>
    <t>m^3 size</t>
  </si>
  <si>
    <t>Mercury Standard UK</t>
  </si>
  <si>
    <t xml:space="preserve">Electric, Rechargeable Battery </t>
  </si>
  <si>
    <t>Small/Medium</t>
  </si>
  <si>
    <t>Pallet size</t>
  </si>
  <si>
    <t>Mercury Delux UK</t>
  </si>
  <si>
    <t>Container size</t>
  </si>
  <si>
    <t>Mercury Supreme UK</t>
  </si>
  <si>
    <t>Mercury Delux El. UK</t>
  </si>
  <si>
    <t>Mercury Standard2 El. EU</t>
  </si>
  <si>
    <t>Mercury Delux2 El. EU</t>
  </si>
  <si>
    <t>Venus Standard El. EU</t>
  </si>
  <si>
    <t>Extension cord</t>
  </si>
  <si>
    <t>Venus Delux El. EU</t>
  </si>
  <si>
    <t>Swivel front wheel </t>
  </si>
  <si>
    <t>Venus Supreme El. EU</t>
  </si>
  <si>
    <t>Electric, Corded</t>
  </si>
  <si>
    <t>Venus Extra El. EU</t>
  </si>
  <si>
    <t>Venus Standard El. USA</t>
  </si>
  <si>
    <t>Venus Delux El. USA</t>
  </si>
  <si>
    <t>Venus Supreme El. USA</t>
  </si>
  <si>
    <t>Stripping Kit</t>
  </si>
  <si>
    <t>Venus Extra El. USA</t>
  </si>
  <si>
    <t>Venus Standard El. UK</t>
  </si>
  <si>
    <t>Venus Delux El. UK</t>
  </si>
  <si>
    <t>Venus Supreme El. UK</t>
  </si>
  <si>
    <t>Venus Extra El. UK</t>
  </si>
  <si>
    <t>Venus Standard2 El. USA</t>
  </si>
  <si>
    <t>Venus Delux2 El. USA</t>
  </si>
  <si>
    <t>Venus Supreme2 El. USA</t>
  </si>
  <si>
    <t>Venus Extra2 El. USA</t>
  </si>
  <si>
    <t>Venus Standard2 El. EU</t>
  </si>
  <si>
    <t>Venus Delux2 El. EU</t>
  </si>
  <si>
    <t>Venus Supreme2 El. EU</t>
  </si>
  <si>
    <t>Venus Extra2 El. EU</t>
  </si>
  <si>
    <t>Venus Standard2 El. UK</t>
  </si>
  <si>
    <t>Venus Delux2 El. UK</t>
  </si>
  <si>
    <t>Venus Supreme2 El. UK</t>
  </si>
  <si>
    <t>Mars Standard El. EU</t>
  </si>
  <si>
    <t>Mars Delux El. EU</t>
  </si>
  <si>
    <t>Mars Supreme E. EU</t>
  </si>
  <si>
    <t>Mars Standard El. USA</t>
  </si>
  <si>
    <t>Mars Delux El. USA</t>
  </si>
  <si>
    <t>Mars Supreme El. USA</t>
  </si>
  <si>
    <t>Mars Standard El. UK</t>
  </si>
  <si>
    <t>Mars Delux El. UK</t>
  </si>
  <si>
    <t>Mars Supreme El. UK</t>
  </si>
  <si>
    <t>Mars Extra El. EU</t>
  </si>
  <si>
    <t>Mars Extra El. USA</t>
  </si>
  <si>
    <t>Mars Continental</t>
  </si>
  <si>
    <t>EU, USA, UK</t>
  </si>
  <si>
    <t>Mars Continental2</t>
  </si>
  <si>
    <t>Neptune Standard El.</t>
  </si>
  <si>
    <t>Neptune Delux El.</t>
  </si>
  <si>
    <t>Neptune Supreme El.</t>
  </si>
  <si>
    <t>Neptune Extra El.</t>
  </si>
  <si>
    <t>Neptune Continental El.</t>
  </si>
  <si>
    <t>Neptune Simple El. USA</t>
  </si>
  <si>
    <t>Neptune Simple El. EU</t>
  </si>
  <si>
    <t>Neptune Simple El. UK</t>
  </si>
  <si>
    <t>Neptune Standard El. EU</t>
  </si>
  <si>
    <t>Neptune Standard El. USA</t>
  </si>
  <si>
    <t>Neptune Standard2 El.</t>
  </si>
  <si>
    <t>Battery</t>
  </si>
  <si>
    <t>Neptune Delux2 El.</t>
  </si>
  <si>
    <t>Neptune Supreme2 El.</t>
  </si>
  <si>
    <t>Neptune Simple2 El. EU</t>
  </si>
  <si>
    <t>Neptune Simple2 El. UK</t>
  </si>
  <si>
    <t>Neptune Standard El. EU/UK</t>
  </si>
  <si>
    <t>EU, UK</t>
  </si>
  <si>
    <t>Battery level indicator</t>
  </si>
  <si>
    <t>Jupiter</t>
  </si>
  <si>
    <t>Jupiter Standard El.</t>
  </si>
  <si>
    <t>China</t>
  </si>
  <si>
    <t>Jupiter Delux El.</t>
  </si>
  <si>
    <t>Tow-Behind Spike Aerator with Transport Wheels</t>
  </si>
  <si>
    <t>Jupiter Supreme El.</t>
  </si>
  <si>
    <t>Twin Bagger </t>
  </si>
  <si>
    <t>Jupiter Extra El.</t>
  </si>
  <si>
    <t>Jupiter Continental El.</t>
  </si>
  <si>
    <t>Jupiter Continental El. Com</t>
  </si>
  <si>
    <t>Commercial</t>
  </si>
  <si>
    <t>Jupiter Standard El. Com</t>
  </si>
  <si>
    <t>Jupiter Delux El. Com</t>
  </si>
  <si>
    <t>Snow blade</t>
  </si>
  <si>
    <t>Saturn Standard El. Com</t>
  </si>
  <si>
    <t>Sunshade</t>
  </si>
  <si>
    <t>Saturn Delux El. Com</t>
  </si>
  <si>
    <t>Saturn Supreme El. Com</t>
  </si>
  <si>
    <t>Saturn Extra El. Com</t>
  </si>
  <si>
    <t>Saturn Continental El. Com</t>
  </si>
  <si>
    <t>Saturn Standard El. Com EU</t>
  </si>
  <si>
    <t>Saturn Delux El. Com EU</t>
  </si>
  <si>
    <t>Saturn Supreme El. Com EU</t>
  </si>
  <si>
    <t>Saturn Standard El. Com UK</t>
  </si>
  <si>
    <t>Saturn Delux El. Com UK</t>
  </si>
  <si>
    <t>Saturn Supreme El. Com UK</t>
  </si>
  <si>
    <t>Recycler Kit</t>
  </si>
  <si>
    <t>Saturn Standard El. Com USA</t>
  </si>
  <si>
    <t>Saturn Delux El. Com USA</t>
  </si>
  <si>
    <t>Saturn Supreme El. Com USA</t>
  </si>
  <si>
    <t>Uranus Standard El. Com</t>
  </si>
  <si>
    <t>Uranus Delux El. Com</t>
  </si>
  <si>
    <t>Uranus Supreme El. Com</t>
  </si>
  <si>
    <t>Uranus Extra El. Com</t>
  </si>
  <si>
    <t>Sun Standard El. Com</t>
  </si>
  <si>
    <t>Large</t>
  </si>
  <si>
    <t>Sun Delux El. Com</t>
  </si>
  <si>
    <t>Sun Supreme El. Com</t>
  </si>
  <si>
    <t>Sun Extra El. Com</t>
  </si>
  <si>
    <t>Poly Roller</t>
  </si>
  <si>
    <t>Sun Continental El. Com</t>
  </si>
  <si>
    <t>Sun Standard El. Com EU</t>
  </si>
  <si>
    <t xml:space="preserve">Large </t>
  </si>
  <si>
    <t>Galaxy Standard El.</t>
  </si>
  <si>
    <t>Galaxy Delux El.</t>
  </si>
  <si>
    <t>Mulching Kit</t>
  </si>
  <si>
    <t>Galaxy Supreme El.</t>
  </si>
  <si>
    <t>Galaxy Extra El. Com</t>
  </si>
  <si>
    <t>Gal. Sprayer</t>
  </si>
  <si>
    <t>Galaxy Continental El. Com</t>
  </si>
  <si>
    <t>Operator Controlled Chute Baffle</t>
  </si>
  <si>
    <t>Galaxy Standard El. Com EU</t>
  </si>
  <si>
    <t>Moon Standard El. EU/UK</t>
  </si>
  <si>
    <t>Moon Delux El. EU/UK</t>
  </si>
  <si>
    <t>Moon Supreme El. EU/UK</t>
  </si>
  <si>
    <t>Moon Extra El. EU/UK</t>
  </si>
  <si>
    <t>Moon Continental El. EU/UK</t>
  </si>
  <si>
    <t>Moon Standard El. USA</t>
  </si>
  <si>
    <t>Moon Delux El. USA</t>
  </si>
  <si>
    <t>Moon Supreme El. USA</t>
  </si>
  <si>
    <t>Moon Extra El. USA</t>
  </si>
  <si>
    <t>Moon Continental El. USA</t>
  </si>
  <si>
    <t>Moon Continental El. UK</t>
  </si>
  <si>
    <t>Moon Standard Com EU/UK</t>
  </si>
  <si>
    <t>Moon Delux Com EU/UK</t>
  </si>
  <si>
    <t>Moon Supreme Com EU/UK</t>
  </si>
  <si>
    <t>Moon Extra Com EU/UK</t>
  </si>
  <si>
    <t>Moon Continental Com EU/UK</t>
  </si>
  <si>
    <t>Moon Standard Com USA</t>
  </si>
  <si>
    <t>Moon Delux Com USA</t>
  </si>
  <si>
    <t>Moon Supreme Com USA</t>
  </si>
  <si>
    <t>Moon Extra Com USA</t>
  </si>
  <si>
    <t>Moon Continental Com USA</t>
  </si>
  <si>
    <t>Moon Simple Com</t>
  </si>
  <si>
    <t>Earth Standard</t>
  </si>
  <si>
    <t>Non-electric/ Reel</t>
  </si>
  <si>
    <t>Sweat and tears</t>
  </si>
  <si>
    <t>Small</t>
  </si>
  <si>
    <t>Earth Delux</t>
  </si>
  <si>
    <t>Earth Supreme</t>
  </si>
  <si>
    <t>Earth Extra</t>
  </si>
  <si>
    <t>Earth Continental</t>
  </si>
  <si>
    <t>Earth Simple EU/UK</t>
  </si>
  <si>
    <t>Earth Simple USA</t>
  </si>
  <si>
    <t>Product family</t>
  </si>
  <si>
    <t>Location key</t>
  </si>
  <si>
    <t>max of cost per shipment</t>
  </si>
  <si>
    <t>containers needed</t>
  </si>
  <si>
    <t>Freight cost</t>
  </si>
  <si>
    <t>China ||| EU</t>
  </si>
  <si>
    <t>China ||| EU, USA, UK</t>
  </si>
  <si>
    <t>DK ||| EU, UK</t>
  </si>
  <si>
    <t>DK ||| EU, USA, UK</t>
  </si>
  <si>
    <t>DK ||| USA</t>
  </si>
  <si>
    <t>DK ||| EU</t>
  </si>
  <si>
    <t>DK ||| UK</t>
  </si>
  <si>
    <t>China ||| EU, UK</t>
  </si>
  <si>
    <t>China ||| UK</t>
  </si>
  <si>
    <t>China ||| USA</t>
  </si>
  <si>
    <t>Scenarios</t>
  </si>
  <si>
    <t>Description</t>
  </si>
  <si>
    <t>Freight method</t>
  </si>
  <si>
    <t>Product</t>
  </si>
  <si>
    <t>Calculate cost per product</t>
  </si>
  <si>
    <t>Product-Family</t>
  </si>
  <si>
    <t>Family &amp; Location</t>
  </si>
  <si>
    <t>Same family/container. Ship from one production facility to one market</t>
  </si>
  <si>
    <t>Family - Location</t>
  </si>
  <si>
    <t>Location</t>
  </si>
  <si>
    <t>Products in one container are produced in same facility and have the same market (Mix &amp; Match)</t>
  </si>
  <si>
    <t>Totals</t>
  </si>
  <si>
    <t>Sum of cotainers needed</t>
  </si>
  <si>
    <t>Freight Cost</t>
  </si>
  <si>
    <t>Total</t>
  </si>
  <si>
    <t>Freight costs</t>
  </si>
  <si>
    <t>Savings</t>
  </si>
  <si>
    <t>%Savings</t>
  </si>
  <si>
    <t>Per product</t>
  </si>
  <si>
    <t>Scenario 1</t>
  </si>
  <si>
    <t>Scenario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</si>
</sst>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#,##0\ [$€-1]"/>
    <numFmt numFmtId="166" formatCode="_(* #,##0.00_);_(* \(#,##0.00\);_(* &quot;-&quot;??_);_(@_)"/>
  </numFmts>
  <fonts count="23">
    <font>
      <sz val="10.0"/>
      <color rgb="FF000000"/>
      <name val="Arial"/>
    </font>
    <font>
      <sz val="12.0"/>
      <color rgb="FFFFFFFF"/>
      <name val="Calibri"/>
    </font>
    <font>
      <sz val="12.0"/>
      <color theme="0"/>
      <name val="Calibri"/>
    </font>
    <font>
      <sz val="11.0"/>
      <color rgb="FFFFFFFF"/>
      <name val="Calibri"/>
    </font>
    <font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Inconsolata"/>
    </font>
    <font>
      <color theme="1"/>
      <name val="Calibri"/>
    </font>
    <font>
      <b/>
      <sz val="11.0"/>
      <color theme="1"/>
      <name val="Calibri"/>
    </font>
    <font>
      <sz val="10.0"/>
      <color theme="1"/>
      <name val="Georgia"/>
    </font>
    <font>
      <sz val="11.0"/>
      <color theme="1"/>
      <name val="Georgia"/>
    </font>
    <font>
      <b/>
      <sz val="12.0"/>
      <color theme="0"/>
      <name val="Calibri"/>
    </font>
    <font>
      <b/>
      <sz val="12.0"/>
      <color theme="0"/>
      <name val="Arial"/>
    </font>
    <font>
      <sz val="12.0"/>
      <color rgb="FF000000"/>
      <name val="Arial"/>
    </font>
    <font>
      <sz val="11.0"/>
      <color theme="0"/>
      <name val="Calibri"/>
    </font>
    <font>
      <sz val="10.0"/>
      <color theme="0"/>
      <name val="Arial"/>
    </font>
    <font>
      <sz val="10.0"/>
      <color rgb="FFFF0000"/>
      <name val="Arial"/>
    </font>
    <font>
      <b/>
      <sz val="10.0"/>
      <color rgb="FF000000"/>
      <name val="Arial"/>
    </font>
    <font>
      <sz val="11.0"/>
      <color rgb="FF000000"/>
      <name val="Arial"/>
    </font>
    <font>
      <b/>
      <sz val="11.0"/>
      <color theme="0"/>
      <name val="Arial"/>
    </font>
    <font>
      <sz val="11.0"/>
      <color theme="1"/>
      <name val="Arial"/>
    </font>
    <font>
      <b/>
      <sz val="11.0"/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FD965"/>
        <bgColor rgb="FFFFD965"/>
      </patternFill>
    </fill>
    <fill>
      <patternFill patternType="solid">
        <fgColor rgb="FFF274E9"/>
        <bgColor rgb="FFF274E9"/>
      </patternFill>
    </fill>
    <fill>
      <patternFill patternType="solid">
        <fgColor rgb="FF333F4F"/>
        <bgColor rgb="FF333F4F"/>
      </patternFill>
    </fill>
    <fill>
      <patternFill patternType="solid">
        <fgColor rgb="FFDA9694"/>
        <bgColor rgb="FFDA9694"/>
      </patternFill>
    </fill>
    <fill>
      <patternFill patternType="solid">
        <fgColor rgb="FFC5E0B3"/>
        <bgColor rgb="FFC5E0B3"/>
      </patternFill>
    </fill>
    <fill>
      <patternFill patternType="solid">
        <fgColor rgb="FF979393"/>
        <bgColor rgb="FF979393"/>
      </patternFill>
    </fill>
    <fill>
      <patternFill patternType="solid">
        <fgColor rgb="FF7F7F7F"/>
        <bgColor rgb="FF7F7F7F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EFEFEF"/>
        <bgColor rgb="FFEFEFEF"/>
      </patternFill>
    </fill>
    <fill>
      <patternFill patternType="solid">
        <fgColor rgb="FFF7CAAC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833C0B"/>
        <bgColor rgb="FF833C0B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</fills>
  <borders count="34">
    <border/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left style="medium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/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double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3" fontId="2" numFmtId="0" xfId="0" applyBorder="1" applyFill="1" applyFont="1"/>
    <xf borderId="1" fillId="4" fontId="2" numFmtId="0" xfId="0" applyAlignment="1" applyBorder="1" applyFill="1" applyFont="1">
      <alignment vertical="center"/>
    </xf>
    <xf borderId="1" fillId="5" fontId="2" numFmtId="0" xfId="0" applyAlignment="1" applyBorder="1" applyFill="1" applyFont="1">
      <alignment vertical="center"/>
    </xf>
    <xf borderId="1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vertical="center"/>
    </xf>
    <xf borderId="1" fillId="7" fontId="2" numFmtId="0" xfId="0" applyAlignment="1" applyBorder="1" applyFont="1">
      <alignment vertical="center"/>
    </xf>
    <xf borderId="1" fillId="7" fontId="2" numFmtId="0" xfId="0" applyAlignment="1" applyBorder="1" applyFont="1">
      <alignment horizontal="center" vertical="center"/>
    </xf>
    <xf borderId="1" fillId="8" fontId="2" numFmtId="0" xfId="0" applyAlignment="1" applyBorder="1" applyFill="1" applyFont="1">
      <alignment vertical="center"/>
    </xf>
    <xf borderId="1" fillId="7" fontId="1" numFmtId="0" xfId="0" applyAlignment="1" applyBorder="1" applyFont="1">
      <alignment vertical="center"/>
    </xf>
    <xf borderId="1" fillId="9" fontId="1" numFmtId="0" xfId="0" applyAlignment="1" applyBorder="1" applyFill="1" applyFont="1">
      <alignment vertical="center"/>
    </xf>
    <xf borderId="1" fillId="10" fontId="1" numFmtId="0" xfId="0" applyAlignment="1" applyBorder="1" applyFill="1" applyFont="1">
      <alignment horizontal="center" shrinkToFit="0" vertical="center" wrapText="1"/>
    </xf>
    <xf borderId="1" fillId="7" fontId="2" numFmtId="164" xfId="0" applyAlignment="1" applyBorder="1" applyFont="1" applyNumberFormat="1">
      <alignment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2" numFmtId="10" xfId="0" applyAlignment="1" applyBorder="1" applyFont="1" applyNumberForma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vertical="center"/>
    </xf>
    <xf borderId="3" fillId="2" fontId="4" numFmtId="0" xfId="0" applyBorder="1" applyFont="1"/>
    <xf borderId="4" fillId="2" fontId="4" numFmtId="0" xfId="0" applyBorder="1" applyFont="1"/>
    <xf borderId="5" fillId="0" fontId="5" numFmtId="0" xfId="0" applyBorder="1" applyFont="1"/>
    <xf borderId="5" fillId="0" fontId="6" numFmtId="164" xfId="0" applyBorder="1" applyFont="1" applyNumberFormat="1"/>
    <xf borderId="5" fillId="0" fontId="6" numFmtId="0" xfId="0" applyBorder="1" applyFont="1"/>
    <xf borderId="5" fillId="0" fontId="6" numFmtId="165" xfId="0" applyBorder="1" applyFont="1" applyNumberFormat="1"/>
    <xf borderId="5" fillId="0" fontId="6" numFmtId="10" xfId="0" applyBorder="1" applyFont="1" applyNumberFormat="1"/>
    <xf borderId="5" fillId="0" fontId="5" numFmtId="0" xfId="0" applyAlignment="1" applyBorder="1" applyFont="1">
      <alignment horizontal="center"/>
    </xf>
    <xf borderId="5" fillId="0" fontId="5" numFmtId="3" xfId="0" applyAlignment="1" applyBorder="1" applyFont="1" applyNumberFormat="1">
      <alignment horizontal="center"/>
    </xf>
    <xf borderId="5" fillId="0" fontId="6" numFmtId="0" xfId="0" applyAlignment="1" applyBorder="1" applyFont="1">
      <alignment horizontal="center"/>
    </xf>
    <xf borderId="6" fillId="8" fontId="6" numFmtId="0" xfId="0" applyAlignment="1" applyBorder="1" applyFont="1">
      <alignment horizontal="center"/>
    </xf>
    <xf borderId="6" fillId="11" fontId="7" numFmtId="0" xfId="0" applyBorder="1" applyFill="1" applyFont="1"/>
    <xf borderId="6" fillId="9" fontId="7" numFmtId="164" xfId="0" applyBorder="1" applyFont="1" applyNumberFormat="1"/>
    <xf borderId="7" fillId="0" fontId="5" numFmtId="0" xfId="0" applyAlignment="1" applyBorder="1" applyFont="1">
      <alignment horizontal="center"/>
    </xf>
    <xf borderId="7" fillId="0" fontId="6" numFmtId="164" xfId="0" applyAlignment="1" applyBorder="1" applyFont="1" applyNumberFormat="1">
      <alignment horizontal="center"/>
    </xf>
    <xf borderId="7" fillId="0" fontId="5" numFmtId="0" xfId="0" applyBorder="1" applyFont="1"/>
    <xf borderId="0" fillId="0" fontId="0" numFmtId="10" xfId="0" applyAlignment="1" applyFont="1" applyNumberFormat="1">
      <alignment horizontal="center"/>
    </xf>
    <xf borderId="0" fillId="0" fontId="8" numFmtId="0" xfId="0" applyFont="1"/>
    <xf borderId="0" fillId="0" fontId="0" numFmtId="0" xfId="0" applyFont="1"/>
    <xf borderId="0" fillId="0" fontId="0" numFmtId="166" xfId="0" applyFont="1" applyNumberFormat="1"/>
    <xf borderId="0" fillId="0" fontId="0" numFmtId="9" xfId="0" applyFont="1" applyNumberFormat="1"/>
    <xf borderId="8" fillId="12" fontId="9" numFmtId="0" xfId="0" applyAlignment="1" applyBorder="1" applyFill="1" applyFont="1">
      <alignment horizontal="center"/>
    </xf>
    <xf borderId="9" fillId="12" fontId="9" numFmtId="0" xfId="0" applyAlignment="1" applyBorder="1" applyFont="1">
      <alignment horizontal="center"/>
    </xf>
    <xf borderId="10" fillId="12" fontId="9" numFmtId="0" xfId="0" applyAlignment="1" applyBorder="1" applyFont="1">
      <alignment horizontal="center"/>
    </xf>
    <xf borderId="11" fillId="12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164" xfId="0" applyAlignment="1" applyBorder="1" applyFont="1" applyNumberFormat="1">
      <alignment horizontal="center"/>
    </xf>
    <xf borderId="14" fillId="12" fontId="6" numFmtId="0" xfId="0" applyAlignment="1" applyBorder="1" applyFont="1">
      <alignment horizontal="center"/>
    </xf>
    <xf borderId="15" fillId="0" fontId="6" numFmtId="0" xfId="0" applyAlignment="1" applyBorder="1" applyFont="1">
      <alignment horizontal="center"/>
    </xf>
    <xf borderId="1" fillId="0" fontId="6" numFmtId="164" xfId="0" applyAlignment="1" applyBorder="1" applyFont="1" applyNumberFormat="1">
      <alignment horizontal="center"/>
    </xf>
    <xf borderId="14" fillId="0" fontId="6" numFmtId="0" xfId="0" applyAlignment="1" applyBorder="1" applyFont="1">
      <alignment horizontal="center"/>
    </xf>
    <xf borderId="16" fillId="12" fontId="9" numFmtId="0" xfId="0" applyAlignment="1" applyBorder="1" applyFont="1">
      <alignment horizontal="center"/>
    </xf>
    <xf borderId="17" fillId="12" fontId="9" numFmtId="0" xfId="0" applyAlignment="1" applyBorder="1" applyFont="1">
      <alignment horizontal="center"/>
    </xf>
    <xf borderId="18" fillId="12" fontId="9" numFmtId="0" xfId="0" applyAlignment="1" applyBorder="1" applyFont="1">
      <alignment horizontal="center"/>
    </xf>
    <xf borderId="19" fillId="12" fontId="6" numFmtId="0" xfId="0" applyAlignment="1" applyBorder="1" applyFont="1">
      <alignment horizontal="center"/>
    </xf>
    <xf borderId="20" fillId="0" fontId="6" numFmtId="0" xfId="0" applyAlignment="1" applyBorder="1" applyFont="1">
      <alignment horizontal="center"/>
    </xf>
    <xf borderId="21" fillId="0" fontId="6" numFmtId="0" xfId="0" applyAlignment="1" applyBorder="1" applyFont="1">
      <alignment horizontal="center"/>
    </xf>
    <xf borderId="22" fillId="12" fontId="6" numFmtId="0" xfId="0" applyAlignment="1" applyBorder="1" applyFont="1">
      <alignment horizontal="center"/>
    </xf>
    <xf borderId="23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24" fillId="0" fontId="5" numFmtId="0" xfId="0" applyBorder="1" applyFont="1"/>
    <xf borderId="24" fillId="0" fontId="6" numFmtId="164" xfId="0" applyBorder="1" applyFont="1" applyNumberFormat="1"/>
    <xf borderId="24" fillId="0" fontId="6" numFmtId="0" xfId="0" applyBorder="1" applyFont="1"/>
    <xf borderId="24" fillId="0" fontId="6" numFmtId="165" xfId="0" applyBorder="1" applyFont="1" applyNumberFormat="1"/>
    <xf borderId="24" fillId="0" fontId="6" numFmtId="10" xfId="0" applyBorder="1" applyFont="1" applyNumberFormat="1"/>
    <xf borderId="24" fillId="0" fontId="5" numFmtId="0" xfId="0" applyAlignment="1" applyBorder="1" applyFont="1">
      <alignment horizontal="center"/>
    </xf>
    <xf borderId="24" fillId="0" fontId="5" numFmtId="3" xfId="0" applyAlignment="1" applyBorder="1" applyFont="1" applyNumberFormat="1">
      <alignment horizontal="center"/>
    </xf>
    <xf borderId="24" fillId="0" fontId="6" numFmtId="0" xfId="0" applyAlignment="1" applyBorder="1" applyFont="1">
      <alignment horizontal="center"/>
    </xf>
    <xf borderId="25" fillId="8" fontId="6" numFmtId="0" xfId="0" applyAlignment="1" applyBorder="1" applyFont="1">
      <alignment horizontal="center"/>
    </xf>
    <xf borderId="25" fillId="11" fontId="7" numFmtId="0" xfId="0" applyBorder="1" applyFont="1"/>
    <xf borderId="26" fillId="0" fontId="6" numFmtId="164" xfId="0" applyAlignment="1" applyBorder="1" applyFont="1" applyNumberFormat="1">
      <alignment horizontal="center"/>
    </xf>
    <xf borderId="0" fillId="0" fontId="6" numFmtId="0" xfId="0" applyFont="1"/>
    <xf quotePrefix="1" borderId="5" fillId="0" fontId="5" numFmtId="0" xfId="0" applyBorder="1" applyFont="1"/>
    <xf quotePrefix="1" borderId="24" fillId="0" fontId="5" numFmtId="0" xfId="0" applyBorder="1" applyFont="1"/>
    <xf borderId="5" fillId="0" fontId="7" numFmtId="0" xfId="0" applyBorder="1" applyFont="1"/>
    <xf borderId="6" fillId="13" fontId="10" numFmtId="0" xfId="0" applyBorder="1" applyFill="1" applyFont="1"/>
    <xf borderId="6" fillId="13" fontId="6" numFmtId="164" xfId="0" applyBorder="1" applyFont="1" applyNumberFormat="1"/>
    <xf borderId="6" fillId="13" fontId="6" numFmtId="165" xfId="0" applyBorder="1" applyFont="1" applyNumberFormat="1"/>
    <xf borderId="6" fillId="13" fontId="6" numFmtId="0" xfId="0" applyAlignment="1" applyBorder="1" applyFont="1">
      <alignment horizontal="center"/>
    </xf>
    <xf borderId="6" fillId="8" fontId="10" numFmtId="0" xfId="0" applyBorder="1" applyFont="1"/>
    <xf borderId="6" fillId="9" fontId="10" numFmtId="0" xfId="0" applyBorder="1" applyFont="1"/>
    <xf borderId="27" fillId="13" fontId="10" numFmtId="0" xfId="0" applyAlignment="1" applyBorder="1" applyFont="1">
      <alignment horizontal="center"/>
    </xf>
    <xf borderId="27" fillId="13" fontId="6" numFmtId="164" xfId="0" applyAlignment="1" applyBorder="1" applyFont="1" applyNumberFormat="1">
      <alignment horizontal="center"/>
    </xf>
    <xf borderId="7" fillId="0" fontId="10" numFmtId="0" xfId="0" applyBorder="1" applyFont="1"/>
    <xf borderId="0" fillId="0" fontId="6" numFmtId="1" xfId="0" applyFont="1" applyNumberFormat="1"/>
    <xf borderId="28" fillId="0" fontId="6" numFmtId="0" xfId="0" applyBorder="1" applyFont="1"/>
    <xf borderId="0" fillId="0" fontId="6" numFmtId="0" xfId="0" applyAlignment="1" applyFont="1">
      <alignment horizontal="center"/>
    </xf>
    <xf borderId="29" fillId="8" fontId="0" numFmtId="0" xfId="0" applyBorder="1" applyFont="1"/>
    <xf borderId="29" fillId="9" fontId="0" numFmtId="0" xfId="0" applyBorder="1" applyFont="1"/>
    <xf borderId="0" fillId="0" fontId="0" numFmtId="0" xfId="0" applyAlignment="1" applyFont="1">
      <alignment horizontal="center"/>
    </xf>
    <xf borderId="0" fillId="0" fontId="11" numFmtId="164" xfId="0" applyAlignment="1" applyFont="1" applyNumberFormat="1">
      <alignment horizontal="center"/>
    </xf>
    <xf borderId="29" fillId="9" fontId="0" numFmtId="164" xfId="0" applyBorder="1" applyFont="1" applyNumberFormat="1"/>
    <xf borderId="0" fillId="0" fontId="6" numFmtId="164" xfId="0" applyFont="1" applyNumberFormat="1"/>
    <xf borderId="30" fillId="10" fontId="12" numFmtId="0" xfId="0" applyAlignment="1" applyBorder="1" applyFont="1">
      <alignment horizontal="center" vertical="center"/>
    </xf>
    <xf borderId="31" fillId="10" fontId="12" numFmtId="0" xfId="0" applyAlignment="1" applyBorder="1" applyFont="1">
      <alignment horizontal="center" vertical="center"/>
    </xf>
    <xf borderId="31" fillId="9" fontId="13" numFmtId="0" xfId="0" applyAlignment="1" applyBorder="1" applyFont="1">
      <alignment vertical="center"/>
    </xf>
    <xf borderId="32" fillId="9" fontId="13" numFmtId="0" xfId="0" applyAlignment="1" applyBorder="1" applyFont="1">
      <alignment vertical="center"/>
    </xf>
    <xf borderId="29" fillId="9" fontId="13" numFmtId="164" xfId="0" applyAlignment="1" applyBorder="1" applyFont="1" applyNumberFormat="1">
      <alignment vertical="center"/>
    </xf>
    <xf borderId="0" fillId="0" fontId="14" numFmtId="0" xfId="0" applyFont="1"/>
    <xf borderId="29" fillId="9" fontId="6" numFmtId="0" xfId="0" applyAlignment="1" applyBorder="1" applyFont="1">
      <alignment horizontal="center"/>
    </xf>
    <xf borderId="29" fillId="14" fontId="6" numFmtId="0" xfId="0" applyAlignment="1" applyBorder="1" applyFill="1" applyFont="1">
      <alignment horizontal="center"/>
    </xf>
    <xf borderId="29" fillId="14" fontId="0" numFmtId="0" xfId="0" applyBorder="1" applyFont="1"/>
    <xf borderId="29" fillId="14" fontId="0" numFmtId="164" xfId="0" applyBorder="1" applyFont="1" applyNumberFormat="1"/>
    <xf borderId="29" fillId="15" fontId="6" numFmtId="0" xfId="0" applyAlignment="1" applyBorder="1" applyFill="1" applyFont="1">
      <alignment horizontal="center"/>
    </xf>
    <xf borderId="29" fillId="15" fontId="0" numFmtId="0" xfId="0" applyBorder="1" applyFont="1"/>
    <xf borderId="29" fillId="15" fontId="0" numFmtId="164" xfId="0" applyBorder="1" applyFont="1" applyNumberFormat="1"/>
    <xf borderId="29" fillId="16" fontId="6" numFmtId="0" xfId="0" applyAlignment="1" applyBorder="1" applyFill="1" applyFont="1">
      <alignment horizontal="center"/>
    </xf>
    <xf borderId="29" fillId="16" fontId="0" numFmtId="0" xfId="0" applyBorder="1" applyFont="1"/>
    <xf borderId="29" fillId="16" fontId="0" numFmtId="164" xfId="0" applyBorder="1" applyFont="1" applyNumberFormat="1"/>
    <xf borderId="0" fillId="0" fontId="0" numFmtId="164" xfId="0" applyFont="1" applyNumberFormat="1"/>
    <xf borderId="29" fillId="17" fontId="6" numFmtId="0" xfId="0" applyAlignment="1" applyBorder="1" applyFill="1" applyFont="1">
      <alignment horizontal="center"/>
    </xf>
    <xf borderId="29" fillId="17" fontId="0" numFmtId="0" xfId="0" applyBorder="1" applyFont="1"/>
    <xf borderId="29" fillId="17" fontId="0" numFmtId="164" xfId="0" applyBorder="1" applyFont="1" applyNumberFormat="1"/>
    <xf borderId="29" fillId="18" fontId="6" numFmtId="0" xfId="0" applyAlignment="1" applyBorder="1" applyFill="1" applyFont="1">
      <alignment horizontal="center"/>
    </xf>
    <xf borderId="29" fillId="18" fontId="0" numFmtId="0" xfId="0" applyBorder="1" applyFont="1"/>
    <xf borderId="29" fillId="18" fontId="0" numFmtId="164" xfId="0" applyBorder="1" applyFont="1" applyNumberFormat="1"/>
    <xf borderId="29" fillId="19" fontId="15" numFmtId="0" xfId="0" applyAlignment="1" applyBorder="1" applyFill="1" applyFont="1">
      <alignment horizontal="center"/>
    </xf>
    <xf borderId="29" fillId="19" fontId="16" numFmtId="0" xfId="0" applyBorder="1" applyFont="1"/>
    <xf borderId="29" fillId="19" fontId="16" numFmtId="164" xfId="0" applyBorder="1" applyFont="1" applyNumberFormat="1"/>
    <xf borderId="0" fillId="0" fontId="17" numFmtId="0" xfId="0" applyFont="1"/>
    <xf borderId="29" fillId="20" fontId="6" numFmtId="0" xfId="0" applyAlignment="1" applyBorder="1" applyFill="1" applyFont="1">
      <alignment horizontal="center"/>
    </xf>
    <xf borderId="29" fillId="20" fontId="0" numFmtId="0" xfId="0" applyBorder="1" applyFont="1"/>
    <xf borderId="29" fillId="20" fontId="0" numFmtId="164" xfId="0" applyBorder="1" applyFont="1" applyNumberFormat="1"/>
    <xf borderId="29" fillId="21" fontId="6" numFmtId="0" xfId="0" applyAlignment="1" applyBorder="1" applyFill="1" applyFont="1">
      <alignment horizontal="center"/>
    </xf>
    <xf borderId="29" fillId="21" fontId="0" numFmtId="0" xfId="0" applyBorder="1" applyFont="1"/>
    <xf borderId="29" fillId="21" fontId="0" numFmtId="164" xfId="0" applyBorder="1" applyFont="1" applyNumberFormat="1"/>
    <xf borderId="0" fillId="0" fontId="18" numFmtId="0" xfId="0" applyAlignment="1" applyFont="1">
      <alignment horizontal="center"/>
    </xf>
    <xf borderId="0" fillId="0" fontId="19" numFmtId="0" xfId="0" applyFont="1"/>
    <xf borderId="33" fillId="9" fontId="20" numFmtId="0" xfId="0" applyAlignment="1" applyBorder="1" applyFont="1">
      <alignment vertical="center"/>
    </xf>
    <xf borderId="31" fillId="9" fontId="20" numFmtId="0" xfId="0" applyAlignment="1" applyBorder="1" applyFont="1">
      <alignment vertical="center"/>
    </xf>
    <xf borderId="29" fillId="9" fontId="20" numFmtId="0" xfId="0" applyAlignment="1" applyBorder="1" applyFont="1">
      <alignment vertical="center"/>
    </xf>
    <xf borderId="29" fillId="3" fontId="16" numFmtId="0" xfId="0" applyAlignment="1" applyBorder="1" applyFont="1">
      <alignment vertical="center"/>
    </xf>
    <xf borderId="0" fillId="0" fontId="21" numFmtId="0" xfId="0" applyFont="1"/>
    <xf borderId="0" fillId="0" fontId="22" numFmtId="0" xfId="0" applyFont="1"/>
    <xf borderId="4" fillId="0" fontId="18" numFmtId="0" xfId="0" applyAlignment="1" applyBorder="1" applyFont="1">
      <alignment horizontal="center"/>
    </xf>
    <xf borderId="4" fillId="0" fontId="0" numFmtId="0" xfId="0" applyBorder="1" applyFont="1"/>
    <xf borderId="4" fillId="0" fontId="0" numFmtId="164" xfId="0" applyBorder="1" applyFont="1" applyNumberFormat="1"/>
    <xf borderId="4" fillId="0" fontId="0" numFmtId="10" xfId="0" applyBorder="1" applyFont="1" applyNumberFormat="1"/>
    <xf borderId="0" fillId="0" fontId="18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Not used m^3 per container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'Own - Freight Cost'!$BE$1</c:f>
            </c:strRef>
          </c:tx>
          <c:spPr>
            <a:ln cmpd="sng">
              <a:solidFill>
                <a:srgbClr val="CC4125"/>
              </a:solidFill>
            </a:ln>
          </c:spPr>
          <c:marker>
            <c:symbol val="none"/>
          </c:marker>
          <c:cat>
            <c:strRef>
              <c:f>'Own - Freight Cost'!$BD$2:$BD$12</c:f>
            </c:strRef>
          </c:cat>
          <c:val>
            <c:numRef>
              <c:f>'Own - Freight Cost'!$BE$2:$BE$12</c:f>
              <c:numCache/>
            </c:numRef>
          </c:val>
          <c:smooth val="0"/>
        </c:ser>
        <c:axId val="883693968"/>
        <c:axId val="597812349"/>
      </c:lineChart>
      <c:catAx>
        <c:axId val="88369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 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7812349"/>
      </c:catAx>
      <c:valAx>
        <c:axId val="597812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36939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Freight Cost per Scenario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'All Freights'!$A$2:$A$4</c:f>
            </c:strRef>
          </c:cat>
          <c:val>
            <c:numRef>
              <c:f>'All Freights'!$B$2:$B$4</c:f>
              <c:numCache/>
            </c:numRef>
          </c:val>
        </c:ser>
        <c:axId val="1231763100"/>
        <c:axId val="430701732"/>
      </c:barChart>
      <c:catAx>
        <c:axId val="1231763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0701732"/>
      </c:catAx>
      <c:valAx>
        <c:axId val="430701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Freight 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17631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Freight cost per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Scenario 1</c:v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graphs!$F$2:$F$12</c:f>
            </c:strRef>
          </c:cat>
          <c:val>
            <c:numRef>
              <c:f>graphs!$G$2:$G$12</c:f>
              <c:numCache/>
            </c:numRef>
          </c:val>
        </c:ser>
        <c:axId val="758559652"/>
        <c:axId val="29676146"/>
      </c:barChart>
      <c:catAx>
        <c:axId val="758559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676146"/>
      </c:catAx>
      <c:valAx>
        <c:axId val="29676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855965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Product VS Family&amp;Location Freight scenarios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Scenario 1</c:v>
          </c:tx>
          <c:spPr>
            <a:solidFill>
              <a:srgbClr val="AB4028"/>
            </a:solidFill>
            <a:ln cmpd="sng">
              <a:solidFill>
                <a:srgbClr val="000000"/>
              </a:solidFill>
            </a:ln>
          </c:spPr>
          <c:cat>
            <c:strRef>
              <c:f>graphs!$F$2:$F$12</c:f>
            </c:strRef>
          </c:cat>
          <c:val>
            <c:numRef>
              <c:f>graphs!$G$2:$G$12</c:f>
              <c:numCache/>
            </c:numRef>
          </c:val>
        </c:ser>
        <c:ser>
          <c:idx val="1"/>
          <c:order val="1"/>
          <c:tx>
            <c:v>Scenario 2</c:v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graphs!$F$2:$F$12</c:f>
            </c:strRef>
          </c:cat>
          <c:val>
            <c:numRef>
              <c:f>graphs!$H$2:$H$12</c:f>
              <c:numCache/>
            </c:numRef>
          </c:val>
        </c:ser>
        <c:axId val="2066378350"/>
        <c:axId val="746962959"/>
      </c:barChart>
      <c:catAx>
        <c:axId val="2066378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6962959"/>
      </c:catAx>
      <c:valAx>
        <c:axId val="746962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63783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752475</xdr:colOff>
      <xdr:row>12</xdr:row>
      <xdr:rowOff>47625</xdr:rowOff>
    </xdr:from>
    <xdr:ext cx="5715000" cy="3533775"/>
    <xdr:graphicFrame>
      <xdr:nvGraphicFramePr>
        <xdr:cNvPr id="99909507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4</xdr:row>
      <xdr:rowOff>66675</xdr:rowOff>
    </xdr:from>
    <xdr:ext cx="6057900" cy="3752850"/>
    <xdr:graphicFrame>
      <xdr:nvGraphicFramePr>
        <xdr:cNvPr id="1882120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190500</xdr:colOff>
      <xdr:row>12</xdr:row>
      <xdr:rowOff>76200</xdr:rowOff>
    </xdr:from>
    <xdr:ext cx="4371975" cy="2800350"/>
    <xdr:graphicFrame>
      <xdr:nvGraphicFramePr>
        <xdr:cNvPr id="110943146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361950</xdr:colOff>
      <xdr:row>22</xdr:row>
      <xdr:rowOff>114300</xdr:rowOff>
    </xdr:from>
    <xdr:ext cx="4438650" cy="2571750"/>
    <xdr:graphicFrame>
      <xdr:nvGraphicFramePr>
        <xdr:cNvPr id="100602629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omplexity%20Management%20Complete_Daniel%20(version%201).xlsb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ppendix A - Products"/>
      <sheetName val="Appendix A - Revenue"/>
      <sheetName val="Appendix A -  Costs"/>
      <sheetName val="Appendix B - CI"/>
      <sheetName val="Appendix B - FGI"/>
      <sheetName val="Appendix B - Cost Distribution"/>
      <sheetName val="Own - scope of products and pro"/>
      <sheetName val="Own - Complete Product Info"/>
      <sheetName val="Own - Order &amp; Sales Handling"/>
      <sheetName val="Own - Inventory rate for Distri"/>
      <sheetName val="Own - Freight Cost"/>
      <sheetName val="Family &amp; Location"/>
      <sheetName val="Location"/>
      <sheetName val="All Freights"/>
      <sheetName val="graphs"/>
      <sheetName val="Own - CI Cost"/>
      <sheetName val="Complexity Cost Adjustment"/>
      <sheetName val="General Graphs"/>
      <sheetName val="ABC Analysis Results"/>
      <sheetName val="Cost Distribution"/>
      <sheetName val="Revenue and Unit Sales Graph"/>
      <sheetName val="ABC Graphs"/>
      <sheetName val="Contribution Margins &amp; Ratios"/>
      <sheetName val="Substitutability"/>
      <sheetName val="Kopie von Own - Complete Produc"/>
      <sheetName val="Tabellenblatt11"/>
      <sheetName val="Product Substitu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6.14"/>
    <col customWidth="1" min="3" max="3" width="15.57"/>
    <col customWidth="1" min="4" max="4" width="13.29"/>
    <col customWidth="1" min="5" max="6" width="13.71"/>
    <col customWidth="1" min="7" max="7" width="10.57"/>
    <col customWidth="1" min="8" max="8" width="27.43"/>
    <col customWidth="1" min="9" max="9" width="16.29"/>
    <col customWidth="1" min="10" max="10" width="17.86"/>
    <col customWidth="1" min="11" max="11" width="20.29"/>
    <col customWidth="1" min="12" max="12" width="14.71"/>
    <col customWidth="1" min="13" max="13" width="13.29"/>
    <col customWidth="1" min="14" max="14" width="16.0"/>
    <col customWidth="1" min="15" max="15" width="16.57"/>
    <col customWidth="1" min="16" max="16" width="16.29"/>
    <col customWidth="1" min="17" max="17" width="26.0"/>
    <col customWidth="1" hidden="1" min="18" max="19" width="24.71"/>
    <col customWidth="1" hidden="1" min="20" max="20" width="20.71"/>
    <col customWidth="1" hidden="1" min="21" max="21" width="22.86"/>
    <col customWidth="1" hidden="1" min="22" max="22" width="23.71"/>
    <col customWidth="1" hidden="1" min="23" max="23" width="18.29"/>
    <col customWidth="1" min="24" max="24" width="10.14"/>
    <col customWidth="1" min="25" max="27" width="10.0"/>
    <col customWidth="1" hidden="1" min="28" max="28" width="21.71"/>
    <col customWidth="1" hidden="1" min="29" max="29" width="22.29"/>
    <col customWidth="1" hidden="1" min="30" max="30" width="22.14"/>
    <col customWidth="1" hidden="1" min="31" max="32" width="27.71"/>
    <col customWidth="1" min="33" max="33" width="24.86"/>
    <col customWidth="1" hidden="1" min="34" max="34" width="38.0"/>
    <col customWidth="1" hidden="1" min="35" max="35" width="26.29"/>
    <col customWidth="1" hidden="1" min="36" max="36" width="36.29"/>
    <col customWidth="1" min="37" max="38" width="34.71"/>
    <col customWidth="1" hidden="1" min="39" max="39" width="32.29"/>
    <col customWidth="1" min="40" max="44" width="18.86"/>
    <col customWidth="1" min="45" max="46" width="15.57"/>
    <col customWidth="1" min="47" max="47" width="53.0"/>
    <col customWidth="1" min="48" max="48" width="29.0"/>
    <col customWidth="1" min="49" max="49" width="36.29"/>
    <col customWidth="1" min="50" max="50" width="39.86"/>
    <col customWidth="1" min="51" max="51" width="30.86"/>
    <col customWidth="1" min="52" max="55" width="8.71"/>
    <col customWidth="1" min="56" max="56" width="16.86"/>
    <col customWidth="1" min="57" max="57" width="27.57"/>
    <col customWidth="1" min="58" max="63" width="8.71"/>
    <col customWidth="1" hidden="1" min="64" max="68" width="8.71"/>
    <col customWidth="1" min="69" max="69" width="8.71"/>
    <col customWidth="1" min="70" max="70" width="12.43"/>
    <col customWidth="1" min="71" max="71" width="9.86"/>
    <col customWidth="1" min="72" max="72" width="20.29"/>
    <col customWidth="1" min="73" max="74" width="8.71"/>
  </cols>
  <sheetData>
    <row r="1" ht="42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9" t="s">
        <v>34</v>
      </c>
      <c r="AJ1" s="9" t="s">
        <v>35</v>
      </c>
      <c r="AK1" s="7" t="s">
        <v>36</v>
      </c>
      <c r="AL1" s="7" t="s">
        <v>37</v>
      </c>
      <c r="AM1" s="9" t="s">
        <v>38</v>
      </c>
      <c r="AN1" s="10" t="s">
        <v>39</v>
      </c>
      <c r="AO1" s="11" t="s">
        <v>40</v>
      </c>
      <c r="AP1" s="12" t="s">
        <v>41</v>
      </c>
      <c r="AQ1" s="11" t="s">
        <v>42</v>
      </c>
      <c r="AR1" s="11" t="s">
        <v>43</v>
      </c>
      <c r="AS1" s="1" t="s">
        <v>2</v>
      </c>
      <c r="AT1" s="13" t="s">
        <v>44</v>
      </c>
      <c r="AU1" s="14" t="s">
        <v>45</v>
      </c>
      <c r="AV1" s="15" t="s">
        <v>46</v>
      </c>
      <c r="AW1" s="16" t="s">
        <v>47</v>
      </c>
      <c r="AX1" s="17" t="s">
        <v>48</v>
      </c>
      <c r="AY1" s="18" t="s">
        <v>49</v>
      </c>
      <c r="AZ1" s="19"/>
      <c r="BA1" s="19"/>
      <c r="BB1" s="19"/>
      <c r="BC1" s="19"/>
      <c r="BD1" s="19" t="s">
        <v>0</v>
      </c>
      <c r="BE1" s="17" t="s">
        <v>48</v>
      </c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20"/>
      <c r="BR1" s="20"/>
      <c r="BS1" s="20"/>
      <c r="BT1" s="20"/>
      <c r="BU1" s="20"/>
      <c r="BV1" s="20"/>
    </row>
    <row r="2" ht="14.25" customHeight="1">
      <c r="A2" s="21" t="s">
        <v>50</v>
      </c>
      <c r="B2" s="21" t="s">
        <v>51</v>
      </c>
      <c r="C2" s="21">
        <v>1811001.0</v>
      </c>
      <c r="D2" s="21" t="s">
        <v>52</v>
      </c>
      <c r="E2" s="21" t="s">
        <v>53</v>
      </c>
      <c r="F2" s="21" t="s">
        <v>54</v>
      </c>
      <c r="G2" s="21" t="s">
        <v>55</v>
      </c>
      <c r="H2" s="21" t="s">
        <v>56</v>
      </c>
      <c r="I2" s="21" t="s">
        <v>57</v>
      </c>
      <c r="J2" s="21" t="s">
        <v>58</v>
      </c>
      <c r="K2" s="21" t="s">
        <v>59</v>
      </c>
      <c r="L2" s="22">
        <v>399733.79899999994</v>
      </c>
      <c r="M2" s="23">
        <v>4179.87</v>
      </c>
      <c r="N2" s="22">
        <f t="shared" ref="N2:N141" si="1">L2/M2</f>
        <v>95.63306969</v>
      </c>
      <c r="O2" s="24">
        <v>210885.84000000005</v>
      </c>
      <c r="P2" s="24">
        <v>51139.81620000001</v>
      </c>
      <c r="Q2" s="24">
        <f t="shared" ref="Q2:Q141" si="2">SUM(O2:P2)</f>
        <v>262025.6562</v>
      </c>
      <c r="R2" s="22" t="str">
        <f>'[1]Complete Product Info'!S2</f>
        <v>#REF!</v>
      </c>
      <c r="S2" s="24" t="str">
        <f t="shared" ref="S2:S141" si="3">SUM(Q2:R2)</f>
        <v>#REF!</v>
      </c>
      <c r="T2" s="22" t="str">
        <f t="shared" ref="T2:T141" si="4">S2/M2</f>
        <v>#REF!</v>
      </c>
      <c r="U2" s="22" t="str">
        <f t="shared" ref="U2:U141" si="5">L2-S2</f>
        <v>#REF!</v>
      </c>
      <c r="V2" s="22" t="str">
        <f t="shared" ref="V2:V141" si="6">U2/M2</f>
        <v>#REF!</v>
      </c>
      <c r="W2" s="25" t="str">
        <f t="shared" ref="W2:W141" si="7">U2/L2</f>
        <v>#REF!</v>
      </c>
      <c r="X2" s="21">
        <v>41.0</v>
      </c>
      <c r="Y2" s="21">
        <v>56.0</v>
      </c>
      <c r="Z2" s="21">
        <v>56.0</v>
      </c>
      <c r="AA2" s="21">
        <v>91.0</v>
      </c>
      <c r="AB2" s="26">
        <v>2.0</v>
      </c>
      <c r="AC2" s="27">
        <v>1.0</v>
      </c>
      <c r="AD2" s="28">
        <f t="shared" ref="AD2:AD141" si="8">AB2*AC2</f>
        <v>2</v>
      </c>
      <c r="AE2" s="28" t="str">
        <f t="shared" ref="AE2:AE141" si="9">IF(Y2&lt;120,"1",IF(Y2&lt;240,"2",IF(Y2&lt;360,"3")))</f>
        <v>1</v>
      </c>
      <c r="AF2" s="28" t="str">
        <f t="shared" ref="AF2:AF141" si="10">IF(Z2&lt;100,"1",IF(Z2&lt;200,"2",IF(Z2&lt;300,"3")))</f>
        <v>1</v>
      </c>
      <c r="AG2" s="28">
        <v>0.5</v>
      </c>
      <c r="AH2" s="28">
        <v>26.0</v>
      </c>
      <c r="AI2" s="28">
        <f t="shared" ref="AI2:AI141" si="11">AA2+$BU$16</f>
        <v>101</v>
      </c>
      <c r="AJ2" s="26">
        <v>2.0</v>
      </c>
      <c r="AK2" s="28">
        <f t="shared" ref="AK2:AK73" si="12">AJ2*AH2</f>
        <v>52</v>
      </c>
      <c r="AL2" s="28">
        <f t="shared" ref="AL2:AL134" si="13">AK2/AG2</f>
        <v>104</v>
      </c>
      <c r="AM2" s="28">
        <f t="shared" ref="AM2:AM73" si="14">AD2*AK2</f>
        <v>104</v>
      </c>
      <c r="AN2" s="29">
        <f t="shared" ref="AN2:AN141" si="15">ROUNDUP(M2/AL2,0)</f>
        <v>41</v>
      </c>
      <c r="AO2" s="30">
        <f t="shared" ref="AO2:AO141" si="16">ROUNDUP(IF(D2="EU",AN2,IF(D2="USA",0,IF(D2="UK",0,IF(D2="EU, USA, UK",((1/3)*AN2),IF(D2="EU, UK",((1/2)*AN2)))))), 0)</f>
        <v>41</v>
      </c>
      <c r="AP2" s="31">
        <f t="shared" ref="AP2:AP141" si="17">AU2/(AO2+AQ2+AR2)</f>
        <v>176.256</v>
      </c>
      <c r="AQ2" s="28">
        <f t="shared" ref="AQ2:AQ141" si="18">ROUNDUP(IF(D2="EU",0,IF(D2="USA",0,IF(D2="UK",AN2,IF(D2="EU, USA, UK",((1/3)*AN2),IF(D2="EU, UK",((1/2)*AN2)))))),0)</f>
        <v>0</v>
      </c>
      <c r="AR2" s="28">
        <f t="shared" ref="AR2:AR141" si="19">ROUNDUP(IF(D2="EU",0,IF(D2="USA",AN2,IF(D2="UK",0,IF(D2="EU, USA, UK",((1/3)*AN2),IF(D2="EU, UK",0))))),0)</f>
        <v>0</v>
      </c>
      <c r="AS2" s="21">
        <v>1811001.0</v>
      </c>
      <c r="AT2" s="32">
        <f t="shared" ref="AT2:AT141" si="20">$BU$16+AA2</f>
        <v>101</v>
      </c>
      <c r="AU2" s="33">
        <f t="shared" ref="AU2:AU141" si="21">IF(E2="DK",(AO2*$BT$9+AQ2*$BT$11+AR2*$BT$10),IF(E2="China",(AO2*$BT$6+AQ2*$BT$8+AR2*$BT$7)))</f>
        <v>7226.496</v>
      </c>
      <c r="AV2" s="34">
        <f t="shared" ref="AV2:AV141" si="22">(AT2*$BS$16*$BT$16)/1000000*AK2</f>
        <v>63.024</v>
      </c>
      <c r="AW2" s="35">
        <f t="shared" ref="AW2:AW141" si="23">AV2/$BV$17</f>
        <v>0.7151416122</v>
      </c>
      <c r="AX2" s="36">
        <f t="shared" ref="AX2:AX141" si="24">$BV$17-AV2</f>
        <v>25.104</v>
      </c>
      <c r="AY2" s="36">
        <f t="shared" ref="AY2:AY141" si="25">AX2*AN2</f>
        <v>1029.264</v>
      </c>
      <c r="BD2" s="37" t="s">
        <v>50</v>
      </c>
      <c r="BE2" s="38">
        <v>25.104</v>
      </c>
      <c r="BF2" s="39"/>
      <c r="BG2" s="39"/>
    </row>
    <row r="3" ht="14.25" customHeight="1">
      <c r="A3" s="21" t="s">
        <v>50</v>
      </c>
      <c r="B3" s="21" t="s">
        <v>60</v>
      </c>
      <c r="C3" s="21">
        <v>1811002.0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57</v>
      </c>
      <c r="J3" s="21" t="s">
        <v>58</v>
      </c>
      <c r="K3" s="21" t="s">
        <v>61</v>
      </c>
      <c r="L3" s="22">
        <v>52353.42</v>
      </c>
      <c r="M3" s="23">
        <v>390.73139999999995</v>
      </c>
      <c r="N3" s="22">
        <f t="shared" si="1"/>
        <v>133.9882589</v>
      </c>
      <c r="O3" s="24">
        <v>18208.819200000005</v>
      </c>
      <c r="P3" s="24">
        <v>4377.120000000001</v>
      </c>
      <c r="Q3" s="24">
        <f t="shared" si="2"/>
        <v>22585.9392</v>
      </c>
      <c r="R3" s="22" t="str">
        <f t="shared" ref="R3:R141" si="26">'[1]Own - Complete Product Info'!S3</f>
        <v>#REF!</v>
      </c>
      <c r="S3" s="24" t="str">
        <f t="shared" si="3"/>
        <v>#REF!</v>
      </c>
      <c r="T3" s="22" t="str">
        <f t="shared" si="4"/>
        <v>#REF!</v>
      </c>
      <c r="U3" s="22" t="str">
        <f t="shared" si="5"/>
        <v>#REF!</v>
      </c>
      <c r="V3" s="22" t="str">
        <f t="shared" si="6"/>
        <v>#REF!</v>
      </c>
      <c r="W3" s="25" t="str">
        <f t="shared" si="7"/>
        <v>#REF!</v>
      </c>
      <c r="X3" s="21">
        <v>45.0</v>
      </c>
      <c r="Y3" s="21">
        <v>56.0</v>
      </c>
      <c r="Z3" s="21">
        <v>56.0</v>
      </c>
      <c r="AA3" s="21">
        <v>91.0</v>
      </c>
      <c r="AB3" s="26">
        <v>2.0</v>
      </c>
      <c r="AC3" s="27">
        <v>1.0</v>
      </c>
      <c r="AD3" s="28">
        <f t="shared" si="8"/>
        <v>2</v>
      </c>
      <c r="AE3" s="28" t="str">
        <f t="shared" si="9"/>
        <v>1</v>
      </c>
      <c r="AF3" s="28" t="str">
        <f t="shared" si="10"/>
        <v>1</v>
      </c>
      <c r="AG3" s="28">
        <v>0.5</v>
      </c>
      <c r="AH3" s="28">
        <v>26.0</v>
      </c>
      <c r="AI3" s="28">
        <f t="shared" si="11"/>
        <v>101</v>
      </c>
      <c r="AJ3" s="26">
        <v>2.0</v>
      </c>
      <c r="AK3" s="28">
        <f t="shared" si="12"/>
        <v>52</v>
      </c>
      <c r="AL3" s="28">
        <f t="shared" si="13"/>
        <v>104</v>
      </c>
      <c r="AM3" s="28">
        <f t="shared" si="14"/>
        <v>104</v>
      </c>
      <c r="AN3" s="29">
        <f t="shared" si="15"/>
        <v>4</v>
      </c>
      <c r="AO3" s="30">
        <f t="shared" si="16"/>
        <v>4</v>
      </c>
      <c r="AP3" s="31">
        <f t="shared" si="17"/>
        <v>176.256</v>
      </c>
      <c r="AQ3" s="28">
        <f t="shared" si="18"/>
        <v>0</v>
      </c>
      <c r="AR3" s="28">
        <f t="shared" si="19"/>
        <v>0</v>
      </c>
      <c r="AS3" s="21">
        <v>1811002.0</v>
      </c>
      <c r="AT3" s="32">
        <f t="shared" si="20"/>
        <v>101</v>
      </c>
      <c r="AU3" s="33">
        <f t="shared" si="21"/>
        <v>705.024</v>
      </c>
      <c r="AV3" s="34">
        <f t="shared" si="22"/>
        <v>63.024</v>
      </c>
      <c r="AW3" s="35">
        <f t="shared" si="23"/>
        <v>0.7151416122</v>
      </c>
      <c r="AX3" s="36">
        <f t="shared" si="24"/>
        <v>25.104</v>
      </c>
      <c r="AY3" s="36">
        <f t="shared" si="25"/>
        <v>100.416</v>
      </c>
      <c r="BD3" s="37" t="s">
        <v>62</v>
      </c>
      <c r="BE3" s="36">
        <v>26.352000000000018</v>
      </c>
    </row>
    <row r="4" ht="14.25" customHeight="1">
      <c r="A4" s="21" t="s">
        <v>50</v>
      </c>
      <c r="B4" s="21" t="s">
        <v>63</v>
      </c>
      <c r="C4" s="21">
        <v>1811003.0</v>
      </c>
      <c r="D4" s="21" t="s">
        <v>64</v>
      </c>
      <c r="E4" s="21" t="s">
        <v>53</v>
      </c>
      <c r="F4" s="21" t="s">
        <v>54</v>
      </c>
      <c r="G4" s="21" t="s">
        <v>55</v>
      </c>
      <c r="H4" s="21" t="s">
        <v>56</v>
      </c>
      <c r="I4" s="21" t="s">
        <v>57</v>
      </c>
      <c r="J4" s="21" t="s">
        <v>65</v>
      </c>
      <c r="K4" s="21" t="s">
        <v>66</v>
      </c>
      <c r="L4" s="22">
        <v>257331.2</v>
      </c>
      <c r="M4" s="23">
        <v>1549.2525999999998</v>
      </c>
      <c r="N4" s="22">
        <f t="shared" si="1"/>
        <v>166.1002215</v>
      </c>
      <c r="O4" s="24">
        <v>81215.728</v>
      </c>
      <c r="P4" s="24">
        <v>21586.285600000003</v>
      </c>
      <c r="Q4" s="24">
        <f t="shared" si="2"/>
        <v>102802.0136</v>
      </c>
      <c r="R4" s="22" t="str">
        <f t="shared" si="26"/>
        <v>#REF!</v>
      </c>
      <c r="S4" s="24" t="str">
        <f t="shared" si="3"/>
        <v>#REF!</v>
      </c>
      <c r="T4" s="22" t="str">
        <f t="shared" si="4"/>
        <v>#REF!</v>
      </c>
      <c r="U4" s="22" t="str">
        <f t="shared" si="5"/>
        <v>#REF!</v>
      </c>
      <c r="V4" s="22" t="str">
        <f t="shared" si="6"/>
        <v>#REF!</v>
      </c>
      <c r="W4" s="25" t="str">
        <f t="shared" si="7"/>
        <v>#REF!</v>
      </c>
      <c r="X4" s="21">
        <v>41.0</v>
      </c>
      <c r="Y4" s="21">
        <v>56.0</v>
      </c>
      <c r="Z4" s="21">
        <v>56.0</v>
      </c>
      <c r="AA4" s="21">
        <v>91.0</v>
      </c>
      <c r="AB4" s="26">
        <v>2.0</v>
      </c>
      <c r="AC4" s="27">
        <v>1.0</v>
      </c>
      <c r="AD4" s="28">
        <f t="shared" si="8"/>
        <v>2</v>
      </c>
      <c r="AE4" s="28" t="str">
        <f t="shared" si="9"/>
        <v>1</v>
      </c>
      <c r="AF4" s="28" t="str">
        <f t="shared" si="10"/>
        <v>1</v>
      </c>
      <c r="AG4" s="28">
        <v>0.5</v>
      </c>
      <c r="AH4" s="28">
        <v>26.0</v>
      </c>
      <c r="AI4" s="28">
        <f t="shared" si="11"/>
        <v>101</v>
      </c>
      <c r="AJ4" s="26">
        <v>2.0</v>
      </c>
      <c r="AK4" s="28">
        <f t="shared" si="12"/>
        <v>52</v>
      </c>
      <c r="AL4" s="28">
        <f t="shared" si="13"/>
        <v>104</v>
      </c>
      <c r="AM4" s="28">
        <f t="shared" si="14"/>
        <v>104</v>
      </c>
      <c r="AN4" s="29">
        <f t="shared" si="15"/>
        <v>15</v>
      </c>
      <c r="AO4" s="30">
        <f t="shared" si="16"/>
        <v>0</v>
      </c>
      <c r="AP4" s="31">
        <f t="shared" si="17"/>
        <v>352.512</v>
      </c>
      <c r="AQ4" s="28">
        <f t="shared" si="18"/>
        <v>0</v>
      </c>
      <c r="AR4" s="28">
        <f t="shared" si="19"/>
        <v>15</v>
      </c>
      <c r="AS4" s="21">
        <v>1811003.0</v>
      </c>
      <c r="AT4" s="32">
        <f t="shared" si="20"/>
        <v>101</v>
      </c>
      <c r="AU4" s="33">
        <f t="shared" si="21"/>
        <v>5287.68</v>
      </c>
      <c r="AV4" s="34">
        <f t="shared" si="22"/>
        <v>63.024</v>
      </c>
      <c r="AW4" s="35">
        <f t="shared" si="23"/>
        <v>0.7151416122</v>
      </c>
      <c r="AX4" s="36">
        <f t="shared" si="24"/>
        <v>25.104</v>
      </c>
      <c r="AY4" s="36">
        <f t="shared" si="25"/>
        <v>376.56</v>
      </c>
      <c r="BD4" s="37" t="s">
        <v>67</v>
      </c>
      <c r="BE4" s="36">
        <v>22.60800000000002</v>
      </c>
    </row>
    <row r="5" ht="14.25" customHeight="1">
      <c r="A5" s="21" t="s">
        <v>50</v>
      </c>
      <c r="B5" s="21" t="s">
        <v>68</v>
      </c>
      <c r="C5" s="21">
        <v>1811004.0</v>
      </c>
      <c r="D5" s="21" t="s">
        <v>64</v>
      </c>
      <c r="E5" s="21" t="s">
        <v>53</v>
      </c>
      <c r="F5" s="21" t="s">
        <v>54</v>
      </c>
      <c r="G5" s="21" t="s">
        <v>55</v>
      </c>
      <c r="H5" s="21" t="s">
        <v>56</v>
      </c>
      <c r="I5" s="21" t="s">
        <v>57</v>
      </c>
      <c r="J5" s="21" t="s">
        <v>65</v>
      </c>
      <c r="K5" s="21" t="s">
        <v>61</v>
      </c>
      <c r="L5" s="22">
        <v>26118.855</v>
      </c>
      <c r="M5" s="23">
        <v>172.89</v>
      </c>
      <c r="N5" s="22">
        <f t="shared" si="1"/>
        <v>151.0720979</v>
      </c>
      <c r="O5" s="24">
        <v>8238.269600000001</v>
      </c>
      <c r="P5" s="24">
        <v>2019.5758000000003</v>
      </c>
      <c r="Q5" s="24">
        <f t="shared" si="2"/>
        <v>10257.8454</v>
      </c>
      <c r="R5" s="22" t="str">
        <f t="shared" si="26"/>
        <v>#REF!</v>
      </c>
      <c r="S5" s="24" t="str">
        <f t="shared" si="3"/>
        <v>#REF!</v>
      </c>
      <c r="T5" s="22" t="str">
        <f t="shared" si="4"/>
        <v>#REF!</v>
      </c>
      <c r="U5" s="22" t="str">
        <f t="shared" si="5"/>
        <v>#REF!</v>
      </c>
      <c r="V5" s="22" t="str">
        <f t="shared" si="6"/>
        <v>#REF!</v>
      </c>
      <c r="W5" s="25" t="str">
        <f t="shared" si="7"/>
        <v>#REF!</v>
      </c>
      <c r="X5" s="21">
        <v>45.0</v>
      </c>
      <c r="Y5" s="21">
        <v>56.0</v>
      </c>
      <c r="Z5" s="21">
        <v>56.0</v>
      </c>
      <c r="AA5" s="21">
        <v>91.0</v>
      </c>
      <c r="AB5" s="26">
        <v>2.0</v>
      </c>
      <c r="AC5" s="27">
        <v>1.0</v>
      </c>
      <c r="AD5" s="28">
        <f t="shared" si="8"/>
        <v>2</v>
      </c>
      <c r="AE5" s="28" t="str">
        <f t="shared" si="9"/>
        <v>1</v>
      </c>
      <c r="AF5" s="28" t="str">
        <f t="shared" si="10"/>
        <v>1</v>
      </c>
      <c r="AG5" s="28">
        <v>0.5</v>
      </c>
      <c r="AH5" s="28">
        <v>26.0</v>
      </c>
      <c r="AI5" s="28">
        <f t="shared" si="11"/>
        <v>101</v>
      </c>
      <c r="AJ5" s="26">
        <v>2.0</v>
      </c>
      <c r="AK5" s="28">
        <f t="shared" si="12"/>
        <v>52</v>
      </c>
      <c r="AL5" s="28">
        <f t="shared" si="13"/>
        <v>104</v>
      </c>
      <c r="AM5" s="28">
        <f t="shared" si="14"/>
        <v>104</v>
      </c>
      <c r="AN5" s="29">
        <f t="shared" si="15"/>
        <v>2</v>
      </c>
      <c r="AO5" s="30">
        <f t="shared" si="16"/>
        <v>0</v>
      </c>
      <c r="AP5" s="31">
        <f t="shared" si="17"/>
        <v>352.512</v>
      </c>
      <c r="AQ5" s="28">
        <f t="shared" si="18"/>
        <v>0</v>
      </c>
      <c r="AR5" s="28">
        <f t="shared" si="19"/>
        <v>2</v>
      </c>
      <c r="AS5" s="21">
        <v>1811004.0</v>
      </c>
      <c r="AT5" s="32">
        <f t="shared" si="20"/>
        <v>101</v>
      </c>
      <c r="AU5" s="33">
        <f t="shared" si="21"/>
        <v>705.024</v>
      </c>
      <c r="AV5" s="34">
        <f t="shared" si="22"/>
        <v>63.024</v>
      </c>
      <c r="AW5" s="35">
        <f t="shared" si="23"/>
        <v>0.7151416122</v>
      </c>
      <c r="AX5" s="36">
        <f t="shared" si="24"/>
        <v>25.104</v>
      </c>
      <c r="AY5" s="36">
        <f t="shared" si="25"/>
        <v>50.208</v>
      </c>
      <c r="BD5" s="37" t="s">
        <v>69</v>
      </c>
      <c r="BE5" s="36">
        <v>24.480000000000018</v>
      </c>
      <c r="BR5" s="40" t="s">
        <v>70</v>
      </c>
      <c r="BS5" s="41" t="s">
        <v>71</v>
      </c>
      <c r="BT5" s="42" t="s">
        <v>72</v>
      </c>
    </row>
    <row r="6" ht="14.25" customHeight="1">
      <c r="A6" s="21" t="s">
        <v>50</v>
      </c>
      <c r="B6" s="21" t="s">
        <v>73</v>
      </c>
      <c r="C6" s="21">
        <v>1811005.0</v>
      </c>
      <c r="D6" s="21" t="s">
        <v>64</v>
      </c>
      <c r="E6" s="21" t="s">
        <v>53</v>
      </c>
      <c r="F6" s="21" t="s">
        <v>54</v>
      </c>
      <c r="G6" s="21" t="s">
        <v>55</v>
      </c>
      <c r="H6" s="21" t="s">
        <v>56</v>
      </c>
      <c r="I6" s="21" t="s">
        <v>57</v>
      </c>
      <c r="J6" s="21" t="s">
        <v>65</v>
      </c>
      <c r="K6" s="21" t="s">
        <v>59</v>
      </c>
      <c r="L6" s="22">
        <v>31718.511</v>
      </c>
      <c r="M6" s="23">
        <v>423.07199999999995</v>
      </c>
      <c r="N6" s="22">
        <f t="shared" si="1"/>
        <v>74.9718984</v>
      </c>
      <c r="O6" s="24">
        <v>16734.564000000002</v>
      </c>
      <c r="P6" s="24">
        <v>4143.796800000001</v>
      </c>
      <c r="Q6" s="24">
        <f t="shared" si="2"/>
        <v>20878.3608</v>
      </c>
      <c r="R6" s="22" t="str">
        <f t="shared" si="26"/>
        <v>#REF!</v>
      </c>
      <c r="S6" s="24" t="str">
        <f t="shared" si="3"/>
        <v>#REF!</v>
      </c>
      <c r="T6" s="22" t="str">
        <f t="shared" si="4"/>
        <v>#REF!</v>
      </c>
      <c r="U6" s="22" t="str">
        <f t="shared" si="5"/>
        <v>#REF!</v>
      </c>
      <c r="V6" s="22" t="str">
        <f t="shared" si="6"/>
        <v>#REF!</v>
      </c>
      <c r="W6" s="25" t="str">
        <f t="shared" si="7"/>
        <v>#REF!</v>
      </c>
      <c r="X6" s="21">
        <v>48.0</v>
      </c>
      <c r="Y6" s="21">
        <v>56.0</v>
      </c>
      <c r="Z6" s="21">
        <v>56.0</v>
      </c>
      <c r="AA6" s="21">
        <v>91.0</v>
      </c>
      <c r="AB6" s="26">
        <v>2.0</v>
      </c>
      <c r="AC6" s="27">
        <v>1.0</v>
      </c>
      <c r="AD6" s="28">
        <f t="shared" si="8"/>
        <v>2</v>
      </c>
      <c r="AE6" s="28" t="str">
        <f t="shared" si="9"/>
        <v>1</v>
      </c>
      <c r="AF6" s="28" t="str">
        <f t="shared" si="10"/>
        <v>1</v>
      </c>
      <c r="AG6" s="28">
        <v>0.5</v>
      </c>
      <c r="AH6" s="28">
        <v>26.0</v>
      </c>
      <c r="AI6" s="28">
        <f t="shared" si="11"/>
        <v>101</v>
      </c>
      <c r="AJ6" s="26">
        <v>2.0</v>
      </c>
      <c r="AK6" s="28">
        <f t="shared" si="12"/>
        <v>52</v>
      </c>
      <c r="AL6" s="28">
        <f t="shared" si="13"/>
        <v>104</v>
      </c>
      <c r="AM6" s="28">
        <f t="shared" si="14"/>
        <v>104</v>
      </c>
      <c r="AN6" s="29">
        <f t="shared" si="15"/>
        <v>5</v>
      </c>
      <c r="AO6" s="30">
        <f t="shared" si="16"/>
        <v>0</v>
      </c>
      <c r="AP6" s="31">
        <f t="shared" si="17"/>
        <v>352.512</v>
      </c>
      <c r="AQ6" s="28">
        <f t="shared" si="18"/>
        <v>0</v>
      </c>
      <c r="AR6" s="28">
        <f t="shared" si="19"/>
        <v>5</v>
      </c>
      <c r="AS6" s="21">
        <v>1811005.0</v>
      </c>
      <c r="AT6" s="32">
        <f t="shared" si="20"/>
        <v>101</v>
      </c>
      <c r="AU6" s="33">
        <f t="shared" si="21"/>
        <v>1762.56</v>
      </c>
      <c r="AV6" s="34">
        <f t="shared" si="22"/>
        <v>63.024</v>
      </c>
      <c r="AW6" s="35">
        <f t="shared" si="23"/>
        <v>0.7151416122</v>
      </c>
      <c r="AX6" s="36">
        <f t="shared" si="24"/>
        <v>25.104</v>
      </c>
      <c r="AY6" s="36">
        <f t="shared" si="25"/>
        <v>125.52</v>
      </c>
      <c r="BD6" s="37" t="s">
        <v>74</v>
      </c>
      <c r="BE6" s="36">
        <v>18.864000000000004</v>
      </c>
      <c r="BR6" s="43" t="s">
        <v>75</v>
      </c>
      <c r="BS6" s="44">
        <v>6.0</v>
      </c>
      <c r="BT6" s="45">
        <f t="shared" ref="BT6:BT12" si="27">BS6*$BV$17</f>
        <v>528.768</v>
      </c>
    </row>
    <row r="7" ht="14.25" customHeight="1">
      <c r="A7" s="21" t="s">
        <v>50</v>
      </c>
      <c r="B7" s="21" t="s">
        <v>76</v>
      </c>
      <c r="C7" s="21">
        <v>1811006.0</v>
      </c>
      <c r="D7" s="21" t="s">
        <v>64</v>
      </c>
      <c r="E7" s="21" t="s">
        <v>53</v>
      </c>
      <c r="F7" s="21" t="s">
        <v>54</v>
      </c>
      <c r="G7" s="21" t="s">
        <v>55</v>
      </c>
      <c r="H7" s="21" t="s">
        <v>56</v>
      </c>
      <c r="I7" s="21" t="s">
        <v>57</v>
      </c>
      <c r="J7" s="21" t="s">
        <v>65</v>
      </c>
      <c r="K7" s="21" t="s">
        <v>61</v>
      </c>
      <c r="L7" s="22">
        <v>126819.78</v>
      </c>
      <c r="M7" s="23">
        <v>1150.34</v>
      </c>
      <c r="N7" s="22">
        <f t="shared" si="1"/>
        <v>110.2454753</v>
      </c>
      <c r="O7" s="24">
        <v>29494.08</v>
      </c>
      <c r="P7" s="24">
        <v>7761.6</v>
      </c>
      <c r="Q7" s="24">
        <f t="shared" si="2"/>
        <v>37255.68</v>
      </c>
      <c r="R7" s="22" t="str">
        <f t="shared" si="26"/>
        <v>#REF!</v>
      </c>
      <c r="S7" s="24" t="str">
        <f t="shared" si="3"/>
        <v>#REF!</v>
      </c>
      <c r="T7" s="22" t="str">
        <f t="shared" si="4"/>
        <v>#REF!</v>
      </c>
      <c r="U7" s="22" t="str">
        <f t="shared" si="5"/>
        <v>#REF!</v>
      </c>
      <c r="V7" s="22" t="str">
        <f t="shared" si="6"/>
        <v>#REF!</v>
      </c>
      <c r="W7" s="25" t="str">
        <f t="shared" si="7"/>
        <v>#REF!</v>
      </c>
      <c r="X7" s="21">
        <v>50.0</v>
      </c>
      <c r="Y7" s="21">
        <v>56.0</v>
      </c>
      <c r="Z7" s="21">
        <v>56.0</v>
      </c>
      <c r="AA7" s="21">
        <v>91.0</v>
      </c>
      <c r="AB7" s="26">
        <v>2.0</v>
      </c>
      <c r="AC7" s="27">
        <v>1.0</v>
      </c>
      <c r="AD7" s="28">
        <f t="shared" si="8"/>
        <v>2</v>
      </c>
      <c r="AE7" s="28" t="str">
        <f t="shared" si="9"/>
        <v>1</v>
      </c>
      <c r="AF7" s="28" t="str">
        <f t="shared" si="10"/>
        <v>1</v>
      </c>
      <c r="AG7" s="28">
        <v>0.5</v>
      </c>
      <c r="AH7" s="28">
        <v>26.0</v>
      </c>
      <c r="AI7" s="28">
        <f t="shared" si="11"/>
        <v>101</v>
      </c>
      <c r="AJ7" s="26">
        <v>2.0</v>
      </c>
      <c r="AK7" s="28">
        <f t="shared" si="12"/>
        <v>52</v>
      </c>
      <c r="AL7" s="28">
        <f t="shared" si="13"/>
        <v>104</v>
      </c>
      <c r="AM7" s="28">
        <f t="shared" si="14"/>
        <v>104</v>
      </c>
      <c r="AN7" s="29">
        <f t="shared" si="15"/>
        <v>12</v>
      </c>
      <c r="AO7" s="30">
        <f t="shared" si="16"/>
        <v>0</v>
      </c>
      <c r="AP7" s="31">
        <f t="shared" si="17"/>
        <v>352.512</v>
      </c>
      <c r="AQ7" s="28">
        <f t="shared" si="18"/>
        <v>0</v>
      </c>
      <c r="AR7" s="28">
        <f t="shared" si="19"/>
        <v>12</v>
      </c>
      <c r="AS7" s="21">
        <v>1811006.0</v>
      </c>
      <c r="AT7" s="32">
        <f t="shared" si="20"/>
        <v>101</v>
      </c>
      <c r="AU7" s="33">
        <f t="shared" si="21"/>
        <v>4230.144</v>
      </c>
      <c r="AV7" s="34">
        <f t="shared" si="22"/>
        <v>63.024</v>
      </c>
      <c r="AW7" s="35">
        <f t="shared" si="23"/>
        <v>0.7151416122</v>
      </c>
      <c r="AX7" s="36">
        <f t="shared" si="24"/>
        <v>25.104</v>
      </c>
      <c r="AY7" s="36">
        <f t="shared" si="25"/>
        <v>301.248</v>
      </c>
      <c r="BD7" s="37" t="s">
        <v>77</v>
      </c>
      <c r="BE7" s="36">
        <v>25.104000000000013</v>
      </c>
      <c r="BR7" s="46" t="s">
        <v>78</v>
      </c>
      <c r="BS7" s="47">
        <v>4.0</v>
      </c>
      <c r="BT7" s="48">
        <f t="shared" si="27"/>
        <v>352.512</v>
      </c>
    </row>
    <row r="8" ht="14.25" customHeight="1">
      <c r="A8" s="21" t="s">
        <v>50</v>
      </c>
      <c r="B8" s="21" t="s">
        <v>79</v>
      </c>
      <c r="C8" s="21">
        <v>1811007.0</v>
      </c>
      <c r="D8" s="21" t="s">
        <v>64</v>
      </c>
      <c r="E8" s="21" t="s">
        <v>53</v>
      </c>
      <c r="F8" s="21" t="s">
        <v>54</v>
      </c>
      <c r="G8" s="21" t="s">
        <v>80</v>
      </c>
      <c r="H8" s="21" t="s">
        <v>56</v>
      </c>
      <c r="I8" s="21" t="s">
        <v>57</v>
      </c>
      <c r="J8" s="21" t="s">
        <v>58</v>
      </c>
      <c r="K8" s="21" t="s">
        <v>59</v>
      </c>
      <c r="L8" s="22">
        <v>85268.00999999998</v>
      </c>
      <c r="M8" s="23">
        <v>454.25999999999993</v>
      </c>
      <c r="N8" s="22">
        <f t="shared" si="1"/>
        <v>187.7075023</v>
      </c>
      <c r="O8" s="24">
        <v>24237.312000000005</v>
      </c>
      <c r="P8" s="24">
        <v>6633.369600000002</v>
      </c>
      <c r="Q8" s="24">
        <f t="shared" si="2"/>
        <v>30870.6816</v>
      </c>
      <c r="R8" s="22" t="str">
        <f t="shared" si="26"/>
        <v>#REF!</v>
      </c>
      <c r="S8" s="24" t="str">
        <f t="shared" si="3"/>
        <v>#REF!</v>
      </c>
      <c r="T8" s="22" t="str">
        <f t="shared" si="4"/>
        <v>#REF!</v>
      </c>
      <c r="U8" s="22" t="str">
        <f t="shared" si="5"/>
        <v>#REF!</v>
      </c>
      <c r="V8" s="22" t="str">
        <f t="shared" si="6"/>
        <v>#REF!</v>
      </c>
      <c r="W8" s="25" t="str">
        <f t="shared" si="7"/>
        <v>#REF!</v>
      </c>
      <c r="X8" s="21">
        <v>41.0</v>
      </c>
      <c r="Y8" s="21">
        <v>56.0</v>
      </c>
      <c r="Z8" s="21">
        <v>56.0</v>
      </c>
      <c r="AA8" s="21">
        <v>91.0</v>
      </c>
      <c r="AB8" s="26">
        <v>2.0</v>
      </c>
      <c r="AC8" s="27">
        <v>1.0</v>
      </c>
      <c r="AD8" s="28">
        <f t="shared" si="8"/>
        <v>2</v>
      </c>
      <c r="AE8" s="28" t="str">
        <f t="shared" si="9"/>
        <v>1</v>
      </c>
      <c r="AF8" s="28" t="str">
        <f t="shared" si="10"/>
        <v>1</v>
      </c>
      <c r="AG8" s="28">
        <v>0.5</v>
      </c>
      <c r="AH8" s="28">
        <v>26.0</v>
      </c>
      <c r="AI8" s="28">
        <f t="shared" si="11"/>
        <v>101</v>
      </c>
      <c r="AJ8" s="26">
        <v>2.0</v>
      </c>
      <c r="AK8" s="28">
        <f t="shared" si="12"/>
        <v>52</v>
      </c>
      <c r="AL8" s="28">
        <f t="shared" si="13"/>
        <v>104</v>
      </c>
      <c r="AM8" s="28">
        <f t="shared" si="14"/>
        <v>104</v>
      </c>
      <c r="AN8" s="29">
        <f t="shared" si="15"/>
        <v>5</v>
      </c>
      <c r="AO8" s="30">
        <f t="shared" si="16"/>
        <v>0</v>
      </c>
      <c r="AP8" s="31">
        <f t="shared" si="17"/>
        <v>352.512</v>
      </c>
      <c r="AQ8" s="28">
        <f t="shared" si="18"/>
        <v>0</v>
      </c>
      <c r="AR8" s="28">
        <f t="shared" si="19"/>
        <v>5</v>
      </c>
      <c r="AS8" s="21">
        <v>1811007.0</v>
      </c>
      <c r="AT8" s="32">
        <f t="shared" si="20"/>
        <v>101</v>
      </c>
      <c r="AU8" s="33">
        <f t="shared" si="21"/>
        <v>1762.56</v>
      </c>
      <c r="AV8" s="34">
        <f t="shared" si="22"/>
        <v>63.024</v>
      </c>
      <c r="AW8" s="35">
        <f t="shared" si="23"/>
        <v>0.7151416122</v>
      </c>
      <c r="AX8" s="36">
        <f t="shared" si="24"/>
        <v>25.104</v>
      </c>
      <c r="AY8" s="36">
        <f t="shared" si="25"/>
        <v>125.52</v>
      </c>
      <c r="BD8" s="37" t="s">
        <v>81</v>
      </c>
      <c r="BE8" s="36">
        <v>23.85600000000001</v>
      </c>
      <c r="BR8" s="46" t="s">
        <v>82</v>
      </c>
      <c r="BS8" s="47">
        <v>5.0</v>
      </c>
      <c r="BT8" s="48">
        <f t="shared" si="27"/>
        <v>440.64</v>
      </c>
    </row>
    <row r="9" ht="14.25" customHeight="1">
      <c r="A9" s="21" t="s">
        <v>50</v>
      </c>
      <c r="B9" s="21" t="s">
        <v>83</v>
      </c>
      <c r="C9" s="21">
        <v>1811008.0</v>
      </c>
      <c r="D9" s="21" t="s">
        <v>64</v>
      </c>
      <c r="E9" s="21" t="s">
        <v>53</v>
      </c>
      <c r="F9" s="21" t="s">
        <v>54</v>
      </c>
      <c r="G9" s="21" t="s">
        <v>80</v>
      </c>
      <c r="H9" s="21" t="s">
        <v>56</v>
      </c>
      <c r="I9" s="21" t="s">
        <v>57</v>
      </c>
      <c r="J9" s="21" t="s">
        <v>58</v>
      </c>
      <c r="K9" s="21" t="s">
        <v>59</v>
      </c>
      <c r="L9" s="22">
        <v>185629.152</v>
      </c>
      <c r="M9" s="23">
        <v>2339.8232</v>
      </c>
      <c r="N9" s="22">
        <f t="shared" si="1"/>
        <v>79.33469161</v>
      </c>
      <c r="O9" s="24">
        <v>63687.333600000005</v>
      </c>
      <c r="P9" s="24">
        <v>15761.006800000001</v>
      </c>
      <c r="Q9" s="24">
        <f t="shared" si="2"/>
        <v>79448.3404</v>
      </c>
      <c r="R9" s="22" t="str">
        <f t="shared" si="26"/>
        <v>#REF!</v>
      </c>
      <c r="S9" s="24" t="str">
        <f t="shared" si="3"/>
        <v>#REF!</v>
      </c>
      <c r="T9" s="22" t="str">
        <f t="shared" si="4"/>
        <v>#REF!</v>
      </c>
      <c r="U9" s="22" t="str">
        <f t="shared" si="5"/>
        <v>#REF!</v>
      </c>
      <c r="V9" s="22" t="str">
        <f t="shared" si="6"/>
        <v>#REF!</v>
      </c>
      <c r="W9" s="25" t="str">
        <f t="shared" si="7"/>
        <v>#REF!</v>
      </c>
      <c r="X9" s="21">
        <v>45.0</v>
      </c>
      <c r="Y9" s="21">
        <v>56.0</v>
      </c>
      <c r="Z9" s="21">
        <v>56.0</v>
      </c>
      <c r="AA9" s="21">
        <v>91.0</v>
      </c>
      <c r="AB9" s="26">
        <v>2.0</v>
      </c>
      <c r="AC9" s="27">
        <v>1.0</v>
      </c>
      <c r="AD9" s="28">
        <f t="shared" si="8"/>
        <v>2</v>
      </c>
      <c r="AE9" s="28" t="str">
        <f t="shared" si="9"/>
        <v>1</v>
      </c>
      <c r="AF9" s="28" t="str">
        <f t="shared" si="10"/>
        <v>1</v>
      </c>
      <c r="AG9" s="28">
        <v>0.5</v>
      </c>
      <c r="AH9" s="28">
        <v>26.0</v>
      </c>
      <c r="AI9" s="28">
        <f t="shared" si="11"/>
        <v>101</v>
      </c>
      <c r="AJ9" s="26">
        <v>2.0</v>
      </c>
      <c r="AK9" s="28">
        <f t="shared" si="12"/>
        <v>52</v>
      </c>
      <c r="AL9" s="28">
        <f t="shared" si="13"/>
        <v>104</v>
      </c>
      <c r="AM9" s="28">
        <f t="shared" si="14"/>
        <v>104</v>
      </c>
      <c r="AN9" s="29">
        <f t="shared" si="15"/>
        <v>23</v>
      </c>
      <c r="AO9" s="30">
        <f t="shared" si="16"/>
        <v>0</v>
      </c>
      <c r="AP9" s="31">
        <f t="shared" si="17"/>
        <v>352.512</v>
      </c>
      <c r="AQ9" s="28">
        <f t="shared" si="18"/>
        <v>0</v>
      </c>
      <c r="AR9" s="28">
        <f t="shared" si="19"/>
        <v>23</v>
      </c>
      <c r="AS9" s="21">
        <v>1811008.0</v>
      </c>
      <c r="AT9" s="32">
        <f t="shared" si="20"/>
        <v>101</v>
      </c>
      <c r="AU9" s="33">
        <f t="shared" si="21"/>
        <v>8107.776</v>
      </c>
      <c r="AV9" s="34">
        <f t="shared" si="22"/>
        <v>63.024</v>
      </c>
      <c r="AW9" s="35">
        <f t="shared" si="23"/>
        <v>0.7151416122</v>
      </c>
      <c r="AX9" s="36">
        <f t="shared" si="24"/>
        <v>25.104</v>
      </c>
      <c r="AY9" s="36">
        <f t="shared" si="25"/>
        <v>577.392</v>
      </c>
      <c r="BD9" s="37" t="s">
        <v>84</v>
      </c>
      <c r="BE9" s="36">
        <v>22.60800000000002</v>
      </c>
      <c r="BR9" s="46" t="s">
        <v>85</v>
      </c>
      <c r="BS9" s="47">
        <v>2.0</v>
      </c>
      <c r="BT9" s="48">
        <f t="shared" si="27"/>
        <v>176.256</v>
      </c>
    </row>
    <row r="10" ht="14.25" customHeight="1">
      <c r="A10" s="21" t="s">
        <v>50</v>
      </c>
      <c r="B10" s="21" t="s">
        <v>86</v>
      </c>
      <c r="C10" s="21">
        <v>1811009.0</v>
      </c>
      <c r="D10" s="21" t="s">
        <v>64</v>
      </c>
      <c r="E10" s="21" t="s">
        <v>53</v>
      </c>
      <c r="F10" s="21" t="s">
        <v>54</v>
      </c>
      <c r="G10" s="21" t="s">
        <v>80</v>
      </c>
      <c r="H10" s="21" t="s">
        <v>56</v>
      </c>
      <c r="I10" s="21" t="s">
        <v>57</v>
      </c>
      <c r="J10" s="21" t="s">
        <v>58</v>
      </c>
      <c r="K10" s="21" t="s">
        <v>61</v>
      </c>
      <c r="L10" s="22">
        <v>1522.565</v>
      </c>
      <c r="M10" s="23">
        <v>5.5935</v>
      </c>
      <c r="N10" s="22">
        <f t="shared" si="1"/>
        <v>272.2025565</v>
      </c>
      <c r="O10" s="24">
        <v>421.67840000000007</v>
      </c>
      <c r="P10" s="24">
        <v>109.76680000000002</v>
      </c>
      <c r="Q10" s="24">
        <f t="shared" si="2"/>
        <v>531.4452</v>
      </c>
      <c r="R10" s="22" t="str">
        <f t="shared" si="26"/>
        <v>#REF!</v>
      </c>
      <c r="S10" s="24" t="str">
        <f t="shared" si="3"/>
        <v>#REF!</v>
      </c>
      <c r="T10" s="22" t="str">
        <f t="shared" si="4"/>
        <v>#REF!</v>
      </c>
      <c r="U10" s="22" t="str">
        <f t="shared" si="5"/>
        <v>#REF!</v>
      </c>
      <c r="V10" s="22" t="str">
        <f t="shared" si="6"/>
        <v>#REF!</v>
      </c>
      <c r="W10" s="25" t="str">
        <f t="shared" si="7"/>
        <v>#REF!</v>
      </c>
      <c r="X10" s="21">
        <v>48.0</v>
      </c>
      <c r="Y10" s="21">
        <v>56.0</v>
      </c>
      <c r="Z10" s="21">
        <v>56.0</v>
      </c>
      <c r="AA10" s="21">
        <v>91.0</v>
      </c>
      <c r="AB10" s="26">
        <v>2.0</v>
      </c>
      <c r="AC10" s="27">
        <v>1.0</v>
      </c>
      <c r="AD10" s="28">
        <f t="shared" si="8"/>
        <v>2</v>
      </c>
      <c r="AE10" s="28" t="str">
        <f t="shared" si="9"/>
        <v>1</v>
      </c>
      <c r="AF10" s="28" t="str">
        <f t="shared" si="10"/>
        <v>1</v>
      </c>
      <c r="AG10" s="28">
        <v>0.5</v>
      </c>
      <c r="AH10" s="28">
        <v>26.0</v>
      </c>
      <c r="AI10" s="28">
        <f t="shared" si="11"/>
        <v>101</v>
      </c>
      <c r="AJ10" s="26">
        <v>2.0</v>
      </c>
      <c r="AK10" s="28">
        <f t="shared" si="12"/>
        <v>52</v>
      </c>
      <c r="AL10" s="28">
        <f t="shared" si="13"/>
        <v>104</v>
      </c>
      <c r="AM10" s="28">
        <f t="shared" si="14"/>
        <v>104</v>
      </c>
      <c r="AN10" s="29">
        <f t="shared" si="15"/>
        <v>1</v>
      </c>
      <c r="AO10" s="30">
        <f t="shared" si="16"/>
        <v>0</v>
      </c>
      <c r="AP10" s="31">
        <f t="shared" si="17"/>
        <v>352.512</v>
      </c>
      <c r="AQ10" s="28">
        <f t="shared" si="18"/>
        <v>0</v>
      </c>
      <c r="AR10" s="28">
        <f t="shared" si="19"/>
        <v>1</v>
      </c>
      <c r="AS10" s="21">
        <v>1811009.0</v>
      </c>
      <c r="AT10" s="32">
        <f t="shared" si="20"/>
        <v>101</v>
      </c>
      <c r="AU10" s="33">
        <f t="shared" si="21"/>
        <v>352.512</v>
      </c>
      <c r="AV10" s="34">
        <f t="shared" si="22"/>
        <v>63.024</v>
      </c>
      <c r="AW10" s="35">
        <f t="shared" si="23"/>
        <v>0.7151416122</v>
      </c>
      <c r="AX10" s="36">
        <f t="shared" si="24"/>
        <v>25.104</v>
      </c>
      <c r="AY10" s="36">
        <f t="shared" si="25"/>
        <v>25.104</v>
      </c>
      <c r="BD10" s="37" t="s">
        <v>87</v>
      </c>
      <c r="BE10" s="36">
        <v>25.728000000000016</v>
      </c>
      <c r="BR10" s="46" t="s">
        <v>88</v>
      </c>
      <c r="BS10" s="47">
        <v>4.0</v>
      </c>
      <c r="BT10" s="48">
        <f t="shared" si="27"/>
        <v>352.512</v>
      </c>
    </row>
    <row r="11" ht="14.25" customHeight="1">
      <c r="A11" s="21" t="s">
        <v>50</v>
      </c>
      <c r="B11" s="21" t="s">
        <v>89</v>
      </c>
      <c r="C11" s="21">
        <v>1811010.0</v>
      </c>
      <c r="D11" s="21" t="s">
        <v>52</v>
      </c>
      <c r="E11" s="21" t="s">
        <v>53</v>
      </c>
      <c r="F11" s="21" t="s">
        <v>54</v>
      </c>
      <c r="G11" s="21" t="s">
        <v>80</v>
      </c>
      <c r="H11" s="21" t="s">
        <v>56</v>
      </c>
      <c r="I11" s="21" t="s">
        <v>57</v>
      </c>
      <c r="J11" s="21" t="s">
        <v>65</v>
      </c>
      <c r="K11" s="21" t="s">
        <v>61</v>
      </c>
      <c r="L11" s="22">
        <v>323271.624</v>
      </c>
      <c r="M11" s="23">
        <v>3222.9407999999994</v>
      </c>
      <c r="N11" s="22">
        <f t="shared" si="1"/>
        <v>100.3033081</v>
      </c>
      <c r="O11" s="24">
        <v>87820.28640000001</v>
      </c>
      <c r="P11" s="24">
        <v>21524.58</v>
      </c>
      <c r="Q11" s="24">
        <f t="shared" si="2"/>
        <v>109344.8664</v>
      </c>
      <c r="R11" s="22" t="str">
        <f t="shared" si="26"/>
        <v>#REF!</v>
      </c>
      <c r="S11" s="24" t="str">
        <f t="shared" si="3"/>
        <v>#REF!</v>
      </c>
      <c r="T11" s="22" t="str">
        <f t="shared" si="4"/>
        <v>#REF!</v>
      </c>
      <c r="U11" s="22" t="str">
        <f t="shared" si="5"/>
        <v>#REF!</v>
      </c>
      <c r="V11" s="22" t="str">
        <f t="shared" si="6"/>
        <v>#REF!</v>
      </c>
      <c r="W11" s="25" t="str">
        <f t="shared" si="7"/>
        <v>#REF!</v>
      </c>
      <c r="X11" s="21">
        <v>41.0</v>
      </c>
      <c r="Y11" s="21">
        <v>56.0</v>
      </c>
      <c r="Z11" s="21">
        <v>56.0</v>
      </c>
      <c r="AA11" s="21">
        <v>91.0</v>
      </c>
      <c r="AB11" s="26">
        <v>2.0</v>
      </c>
      <c r="AC11" s="27">
        <v>1.0</v>
      </c>
      <c r="AD11" s="28">
        <f t="shared" si="8"/>
        <v>2</v>
      </c>
      <c r="AE11" s="28" t="str">
        <f t="shared" si="9"/>
        <v>1</v>
      </c>
      <c r="AF11" s="28" t="str">
        <f t="shared" si="10"/>
        <v>1</v>
      </c>
      <c r="AG11" s="28">
        <v>0.5</v>
      </c>
      <c r="AH11" s="28">
        <v>26.0</v>
      </c>
      <c r="AI11" s="28">
        <f t="shared" si="11"/>
        <v>101</v>
      </c>
      <c r="AJ11" s="26">
        <v>2.0</v>
      </c>
      <c r="AK11" s="28">
        <f t="shared" si="12"/>
        <v>52</v>
      </c>
      <c r="AL11" s="28">
        <f t="shared" si="13"/>
        <v>104</v>
      </c>
      <c r="AM11" s="28">
        <f t="shared" si="14"/>
        <v>104</v>
      </c>
      <c r="AN11" s="29">
        <f t="shared" si="15"/>
        <v>31</v>
      </c>
      <c r="AO11" s="30">
        <f t="shared" si="16"/>
        <v>31</v>
      </c>
      <c r="AP11" s="31">
        <f t="shared" si="17"/>
        <v>176.256</v>
      </c>
      <c r="AQ11" s="28">
        <f t="shared" si="18"/>
        <v>0</v>
      </c>
      <c r="AR11" s="28">
        <f t="shared" si="19"/>
        <v>0</v>
      </c>
      <c r="AS11" s="21">
        <v>1811010.0</v>
      </c>
      <c r="AT11" s="32">
        <f t="shared" si="20"/>
        <v>101</v>
      </c>
      <c r="AU11" s="33">
        <f t="shared" si="21"/>
        <v>5463.936</v>
      </c>
      <c r="AV11" s="34">
        <f t="shared" si="22"/>
        <v>63.024</v>
      </c>
      <c r="AW11" s="35">
        <f t="shared" si="23"/>
        <v>0.7151416122</v>
      </c>
      <c r="AX11" s="36">
        <f t="shared" si="24"/>
        <v>25.104</v>
      </c>
      <c r="AY11" s="36">
        <f t="shared" si="25"/>
        <v>778.224</v>
      </c>
      <c r="BD11" s="37" t="s">
        <v>90</v>
      </c>
      <c r="BE11" s="36">
        <v>25.104000000000013</v>
      </c>
      <c r="BR11" s="46" t="s">
        <v>91</v>
      </c>
      <c r="BS11" s="47">
        <v>3.0</v>
      </c>
      <c r="BT11" s="48">
        <f t="shared" si="27"/>
        <v>264.384</v>
      </c>
    </row>
    <row r="12" ht="14.25" customHeight="1">
      <c r="A12" s="21" t="s">
        <v>50</v>
      </c>
      <c r="B12" s="21" t="s">
        <v>92</v>
      </c>
      <c r="C12" s="21">
        <v>1811011.0</v>
      </c>
      <c r="D12" s="21" t="s">
        <v>52</v>
      </c>
      <c r="E12" s="21" t="s">
        <v>53</v>
      </c>
      <c r="F12" s="21" t="s">
        <v>54</v>
      </c>
      <c r="G12" s="21" t="s">
        <v>80</v>
      </c>
      <c r="H12" s="21" t="s">
        <v>56</v>
      </c>
      <c r="I12" s="21" t="s">
        <v>57</v>
      </c>
      <c r="J12" s="21" t="s">
        <v>65</v>
      </c>
      <c r="K12" s="21" t="s">
        <v>61</v>
      </c>
      <c r="L12" s="22">
        <v>782039.345</v>
      </c>
      <c r="M12" s="23">
        <v>7490.4536</v>
      </c>
      <c r="N12" s="22">
        <f t="shared" si="1"/>
        <v>104.4048047</v>
      </c>
      <c r="O12" s="24">
        <v>196132.99200000003</v>
      </c>
      <c r="P12" s="24">
        <v>53119.35200000001</v>
      </c>
      <c r="Q12" s="24">
        <f t="shared" si="2"/>
        <v>249252.344</v>
      </c>
      <c r="R12" s="22" t="str">
        <f t="shared" si="26"/>
        <v>#REF!</v>
      </c>
      <c r="S12" s="24" t="str">
        <f t="shared" si="3"/>
        <v>#REF!</v>
      </c>
      <c r="T12" s="22" t="str">
        <f t="shared" si="4"/>
        <v>#REF!</v>
      </c>
      <c r="U12" s="22" t="str">
        <f t="shared" si="5"/>
        <v>#REF!</v>
      </c>
      <c r="V12" s="22" t="str">
        <f t="shared" si="6"/>
        <v>#REF!</v>
      </c>
      <c r="W12" s="25" t="str">
        <f t="shared" si="7"/>
        <v>#REF!</v>
      </c>
      <c r="X12" s="21">
        <v>45.0</v>
      </c>
      <c r="Y12" s="21">
        <v>56.0</v>
      </c>
      <c r="Z12" s="21">
        <v>56.0</v>
      </c>
      <c r="AA12" s="21">
        <v>91.0</v>
      </c>
      <c r="AB12" s="26">
        <v>2.0</v>
      </c>
      <c r="AC12" s="27">
        <v>1.0</v>
      </c>
      <c r="AD12" s="28">
        <f t="shared" si="8"/>
        <v>2</v>
      </c>
      <c r="AE12" s="28" t="str">
        <f t="shared" si="9"/>
        <v>1</v>
      </c>
      <c r="AF12" s="28" t="str">
        <f t="shared" si="10"/>
        <v>1</v>
      </c>
      <c r="AG12" s="28">
        <v>0.5</v>
      </c>
      <c r="AH12" s="28">
        <v>26.0</v>
      </c>
      <c r="AI12" s="28">
        <f t="shared" si="11"/>
        <v>101</v>
      </c>
      <c r="AJ12" s="26">
        <v>2.0</v>
      </c>
      <c r="AK12" s="28">
        <f t="shared" si="12"/>
        <v>52</v>
      </c>
      <c r="AL12" s="28">
        <f t="shared" si="13"/>
        <v>104</v>
      </c>
      <c r="AM12" s="28">
        <f t="shared" si="14"/>
        <v>104</v>
      </c>
      <c r="AN12" s="29">
        <f t="shared" si="15"/>
        <v>73</v>
      </c>
      <c r="AO12" s="30">
        <f t="shared" si="16"/>
        <v>73</v>
      </c>
      <c r="AP12" s="31">
        <f t="shared" si="17"/>
        <v>176.256</v>
      </c>
      <c r="AQ12" s="28">
        <f t="shared" si="18"/>
        <v>0</v>
      </c>
      <c r="AR12" s="28">
        <f t="shared" si="19"/>
        <v>0</v>
      </c>
      <c r="AS12" s="21">
        <v>1811011.0</v>
      </c>
      <c r="AT12" s="32">
        <f t="shared" si="20"/>
        <v>101</v>
      </c>
      <c r="AU12" s="33">
        <f t="shared" si="21"/>
        <v>12866.688</v>
      </c>
      <c r="AV12" s="34">
        <f t="shared" si="22"/>
        <v>63.024</v>
      </c>
      <c r="AW12" s="35">
        <f t="shared" si="23"/>
        <v>0.7151416122</v>
      </c>
      <c r="AX12" s="36">
        <f t="shared" si="24"/>
        <v>25.104</v>
      </c>
      <c r="AY12" s="36">
        <f t="shared" si="25"/>
        <v>1832.592</v>
      </c>
      <c r="BD12" s="37" t="s">
        <v>93</v>
      </c>
      <c r="BE12" s="36">
        <v>26.352000000000018</v>
      </c>
      <c r="BR12" s="49" t="s">
        <v>94</v>
      </c>
      <c r="BS12" s="47">
        <f>(BS9+BS11)/2</f>
        <v>2.5</v>
      </c>
      <c r="BT12" s="48">
        <f t="shared" si="27"/>
        <v>220.32</v>
      </c>
    </row>
    <row r="13" ht="14.25" customHeight="1">
      <c r="A13" s="21" t="s">
        <v>50</v>
      </c>
      <c r="B13" s="21" t="s">
        <v>95</v>
      </c>
      <c r="C13" s="21">
        <v>1811012.0</v>
      </c>
      <c r="D13" s="21" t="s">
        <v>52</v>
      </c>
      <c r="E13" s="21" t="s">
        <v>53</v>
      </c>
      <c r="F13" s="21" t="s">
        <v>54</v>
      </c>
      <c r="G13" s="21" t="s">
        <v>80</v>
      </c>
      <c r="H13" s="21" t="s">
        <v>56</v>
      </c>
      <c r="I13" s="21" t="s">
        <v>57</v>
      </c>
      <c r="J13" s="21" t="s">
        <v>65</v>
      </c>
      <c r="K13" s="21" t="s">
        <v>61</v>
      </c>
      <c r="L13" s="22">
        <v>146156.58800000002</v>
      </c>
      <c r="M13" s="23">
        <v>1404.9403</v>
      </c>
      <c r="N13" s="22">
        <f t="shared" si="1"/>
        <v>104.0304617</v>
      </c>
      <c r="O13" s="24">
        <v>36870.4512</v>
      </c>
      <c r="P13" s="24">
        <v>9313.6296</v>
      </c>
      <c r="Q13" s="24">
        <f t="shared" si="2"/>
        <v>46184.0808</v>
      </c>
      <c r="R13" s="22" t="str">
        <f t="shared" si="26"/>
        <v>#REF!</v>
      </c>
      <c r="S13" s="24" t="str">
        <f t="shared" si="3"/>
        <v>#REF!</v>
      </c>
      <c r="T13" s="22" t="str">
        <f t="shared" si="4"/>
        <v>#REF!</v>
      </c>
      <c r="U13" s="22" t="str">
        <f t="shared" si="5"/>
        <v>#REF!</v>
      </c>
      <c r="V13" s="22" t="str">
        <f t="shared" si="6"/>
        <v>#REF!</v>
      </c>
      <c r="W13" s="25" t="str">
        <f t="shared" si="7"/>
        <v>#REF!</v>
      </c>
      <c r="X13" s="21">
        <v>48.0</v>
      </c>
      <c r="Y13" s="21">
        <v>56.0</v>
      </c>
      <c r="Z13" s="21">
        <v>56.0</v>
      </c>
      <c r="AA13" s="21">
        <v>91.0</v>
      </c>
      <c r="AB13" s="26">
        <v>2.0</v>
      </c>
      <c r="AC13" s="27">
        <v>1.0</v>
      </c>
      <c r="AD13" s="28">
        <f t="shared" si="8"/>
        <v>2</v>
      </c>
      <c r="AE13" s="28" t="str">
        <f t="shared" si="9"/>
        <v>1</v>
      </c>
      <c r="AF13" s="28" t="str">
        <f t="shared" si="10"/>
        <v>1</v>
      </c>
      <c r="AG13" s="28">
        <v>0.5</v>
      </c>
      <c r="AH13" s="28">
        <v>26.0</v>
      </c>
      <c r="AI13" s="28">
        <f t="shared" si="11"/>
        <v>101</v>
      </c>
      <c r="AJ13" s="26">
        <v>2.0</v>
      </c>
      <c r="AK13" s="28">
        <f t="shared" si="12"/>
        <v>52</v>
      </c>
      <c r="AL13" s="28">
        <f t="shared" si="13"/>
        <v>104</v>
      </c>
      <c r="AM13" s="28">
        <f t="shared" si="14"/>
        <v>104</v>
      </c>
      <c r="AN13" s="29">
        <f t="shared" si="15"/>
        <v>14</v>
      </c>
      <c r="AO13" s="30">
        <f t="shared" si="16"/>
        <v>14</v>
      </c>
      <c r="AP13" s="31">
        <f t="shared" si="17"/>
        <v>176.256</v>
      </c>
      <c r="AQ13" s="28">
        <f t="shared" si="18"/>
        <v>0</v>
      </c>
      <c r="AR13" s="28">
        <f t="shared" si="19"/>
        <v>0</v>
      </c>
      <c r="AS13" s="21">
        <v>1811012.0</v>
      </c>
      <c r="AT13" s="32">
        <f t="shared" si="20"/>
        <v>101</v>
      </c>
      <c r="AU13" s="33">
        <f t="shared" si="21"/>
        <v>2467.584</v>
      </c>
      <c r="AV13" s="34">
        <f t="shared" si="22"/>
        <v>63.024</v>
      </c>
      <c r="AW13" s="35">
        <f t="shared" si="23"/>
        <v>0.7151416122</v>
      </c>
      <c r="AX13" s="36">
        <f t="shared" si="24"/>
        <v>25.104</v>
      </c>
      <c r="AY13" s="36">
        <f t="shared" si="25"/>
        <v>351.456</v>
      </c>
    </row>
    <row r="14" ht="14.25" customHeight="1">
      <c r="A14" s="21" t="s">
        <v>50</v>
      </c>
      <c r="B14" s="21" t="s">
        <v>96</v>
      </c>
      <c r="C14" s="21">
        <v>1811013.0</v>
      </c>
      <c r="D14" s="21" t="s">
        <v>52</v>
      </c>
      <c r="E14" s="21" t="s">
        <v>53</v>
      </c>
      <c r="F14" s="21" t="s">
        <v>54</v>
      </c>
      <c r="G14" s="21" t="s">
        <v>80</v>
      </c>
      <c r="H14" s="21" t="s">
        <v>56</v>
      </c>
      <c r="I14" s="21" t="s">
        <v>57</v>
      </c>
      <c r="J14" s="21" t="s">
        <v>65</v>
      </c>
      <c r="K14" s="21" t="s">
        <v>61</v>
      </c>
      <c r="L14" s="22">
        <v>37556.73</v>
      </c>
      <c r="M14" s="23">
        <v>426.00999999999993</v>
      </c>
      <c r="N14" s="22">
        <f t="shared" si="1"/>
        <v>88.15926856</v>
      </c>
      <c r="O14" s="24">
        <v>12278.323200000003</v>
      </c>
      <c r="P14" s="24">
        <v>3040.0656000000004</v>
      </c>
      <c r="Q14" s="24">
        <f t="shared" si="2"/>
        <v>15318.3888</v>
      </c>
      <c r="R14" s="22" t="str">
        <f t="shared" si="26"/>
        <v>#REF!</v>
      </c>
      <c r="S14" s="24" t="str">
        <f t="shared" si="3"/>
        <v>#REF!</v>
      </c>
      <c r="T14" s="22" t="str">
        <f t="shared" si="4"/>
        <v>#REF!</v>
      </c>
      <c r="U14" s="22" t="str">
        <f t="shared" si="5"/>
        <v>#REF!</v>
      </c>
      <c r="V14" s="22" t="str">
        <f t="shared" si="6"/>
        <v>#REF!</v>
      </c>
      <c r="W14" s="25" t="str">
        <f t="shared" si="7"/>
        <v>#REF!</v>
      </c>
      <c r="X14" s="21">
        <v>50.0</v>
      </c>
      <c r="Y14" s="21">
        <v>56.0</v>
      </c>
      <c r="Z14" s="21">
        <v>56.0</v>
      </c>
      <c r="AA14" s="21">
        <v>91.0</v>
      </c>
      <c r="AB14" s="26">
        <v>2.0</v>
      </c>
      <c r="AC14" s="27">
        <v>1.0</v>
      </c>
      <c r="AD14" s="28">
        <f t="shared" si="8"/>
        <v>2</v>
      </c>
      <c r="AE14" s="28" t="str">
        <f t="shared" si="9"/>
        <v>1</v>
      </c>
      <c r="AF14" s="28" t="str">
        <f t="shared" si="10"/>
        <v>1</v>
      </c>
      <c r="AG14" s="28">
        <v>0.5</v>
      </c>
      <c r="AH14" s="28">
        <v>26.0</v>
      </c>
      <c r="AI14" s="28">
        <f t="shared" si="11"/>
        <v>101</v>
      </c>
      <c r="AJ14" s="26">
        <v>2.0</v>
      </c>
      <c r="AK14" s="28">
        <f t="shared" si="12"/>
        <v>52</v>
      </c>
      <c r="AL14" s="28">
        <f t="shared" si="13"/>
        <v>104</v>
      </c>
      <c r="AM14" s="28">
        <f t="shared" si="14"/>
        <v>104</v>
      </c>
      <c r="AN14" s="29">
        <f t="shared" si="15"/>
        <v>5</v>
      </c>
      <c r="AO14" s="30">
        <f t="shared" si="16"/>
        <v>5</v>
      </c>
      <c r="AP14" s="31">
        <f t="shared" si="17"/>
        <v>176.256</v>
      </c>
      <c r="AQ14" s="28">
        <f t="shared" si="18"/>
        <v>0</v>
      </c>
      <c r="AR14" s="28">
        <f t="shared" si="19"/>
        <v>0</v>
      </c>
      <c r="AS14" s="21">
        <v>1811013.0</v>
      </c>
      <c r="AT14" s="32">
        <f t="shared" si="20"/>
        <v>101</v>
      </c>
      <c r="AU14" s="33">
        <f t="shared" si="21"/>
        <v>881.28</v>
      </c>
      <c r="AV14" s="34">
        <f t="shared" si="22"/>
        <v>63.024</v>
      </c>
      <c r="AW14" s="35">
        <f t="shared" si="23"/>
        <v>0.7151416122</v>
      </c>
      <c r="AX14" s="36">
        <f t="shared" si="24"/>
        <v>25.104</v>
      </c>
      <c r="AY14" s="36">
        <f t="shared" si="25"/>
        <v>125.52</v>
      </c>
    </row>
    <row r="15" ht="14.25" customHeight="1">
      <c r="A15" s="21" t="s">
        <v>50</v>
      </c>
      <c r="B15" s="21" t="s">
        <v>97</v>
      </c>
      <c r="C15" s="21">
        <v>1811014.0</v>
      </c>
      <c r="D15" s="21" t="s">
        <v>98</v>
      </c>
      <c r="E15" s="21" t="s">
        <v>53</v>
      </c>
      <c r="F15" s="21" t="s">
        <v>54</v>
      </c>
      <c r="G15" s="21" t="s">
        <v>80</v>
      </c>
      <c r="H15" s="21" t="s">
        <v>56</v>
      </c>
      <c r="I15" s="21" t="s">
        <v>57</v>
      </c>
      <c r="J15" s="21" t="s">
        <v>65</v>
      </c>
      <c r="K15" s="21" t="s">
        <v>61</v>
      </c>
      <c r="L15" s="22">
        <v>71728.944</v>
      </c>
      <c r="M15" s="23">
        <v>526.015</v>
      </c>
      <c r="N15" s="22">
        <f t="shared" si="1"/>
        <v>136.362925</v>
      </c>
      <c r="O15" s="24">
        <v>17120.364800000003</v>
      </c>
      <c r="P15" s="24">
        <v>4192.7424</v>
      </c>
      <c r="Q15" s="24">
        <f t="shared" si="2"/>
        <v>21313.1072</v>
      </c>
      <c r="R15" s="22" t="str">
        <f t="shared" si="26"/>
        <v>#REF!</v>
      </c>
      <c r="S15" s="24" t="str">
        <f t="shared" si="3"/>
        <v>#REF!</v>
      </c>
      <c r="T15" s="22" t="str">
        <f t="shared" si="4"/>
        <v>#REF!</v>
      </c>
      <c r="U15" s="22" t="str">
        <f t="shared" si="5"/>
        <v>#REF!</v>
      </c>
      <c r="V15" s="22" t="str">
        <f t="shared" si="6"/>
        <v>#REF!</v>
      </c>
      <c r="W15" s="25" t="str">
        <f t="shared" si="7"/>
        <v>#REF!</v>
      </c>
      <c r="X15" s="21">
        <v>41.0</v>
      </c>
      <c r="Y15" s="21">
        <v>56.0</v>
      </c>
      <c r="Z15" s="21">
        <v>56.0</v>
      </c>
      <c r="AA15" s="21">
        <v>91.0</v>
      </c>
      <c r="AB15" s="26">
        <v>2.0</v>
      </c>
      <c r="AC15" s="27">
        <v>1.0</v>
      </c>
      <c r="AD15" s="28">
        <f t="shared" si="8"/>
        <v>2</v>
      </c>
      <c r="AE15" s="28" t="str">
        <f t="shared" si="9"/>
        <v>1</v>
      </c>
      <c r="AF15" s="28" t="str">
        <f t="shared" si="10"/>
        <v>1</v>
      </c>
      <c r="AG15" s="28">
        <v>0.5</v>
      </c>
      <c r="AH15" s="28">
        <v>26.0</v>
      </c>
      <c r="AI15" s="28">
        <f t="shared" si="11"/>
        <v>101</v>
      </c>
      <c r="AJ15" s="26">
        <v>2.0</v>
      </c>
      <c r="AK15" s="28">
        <f t="shared" si="12"/>
        <v>52</v>
      </c>
      <c r="AL15" s="28">
        <f t="shared" si="13"/>
        <v>104</v>
      </c>
      <c r="AM15" s="28">
        <f t="shared" si="14"/>
        <v>104</v>
      </c>
      <c r="AN15" s="29">
        <f t="shared" si="15"/>
        <v>6</v>
      </c>
      <c r="AO15" s="30">
        <f t="shared" si="16"/>
        <v>0</v>
      </c>
      <c r="AP15" s="31">
        <f t="shared" si="17"/>
        <v>264.384</v>
      </c>
      <c r="AQ15" s="28">
        <f t="shared" si="18"/>
        <v>6</v>
      </c>
      <c r="AR15" s="28">
        <f t="shared" si="19"/>
        <v>0</v>
      </c>
      <c r="AS15" s="21">
        <v>1811014.0</v>
      </c>
      <c r="AT15" s="32">
        <f t="shared" si="20"/>
        <v>101</v>
      </c>
      <c r="AU15" s="33">
        <f t="shared" si="21"/>
        <v>1586.304</v>
      </c>
      <c r="AV15" s="34">
        <f t="shared" si="22"/>
        <v>63.024</v>
      </c>
      <c r="AW15" s="35">
        <f t="shared" si="23"/>
        <v>0.7151416122</v>
      </c>
      <c r="AX15" s="36">
        <f t="shared" si="24"/>
        <v>25.104</v>
      </c>
      <c r="AY15" s="36">
        <f t="shared" si="25"/>
        <v>150.624</v>
      </c>
      <c r="BR15" s="50"/>
      <c r="BS15" s="51" t="s">
        <v>99</v>
      </c>
      <c r="BT15" s="52" t="s">
        <v>100</v>
      </c>
      <c r="BU15" s="52" t="s">
        <v>101</v>
      </c>
      <c r="BV15" s="52" t="s">
        <v>102</v>
      </c>
    </row>
    <row r="16" ht="14.25" customHeight="1">
      <c r="A16" s="21" t="s">
        <v>50</v>
      </c>
      <c r="B16" s="21" t="s">
        <v>103</v>
      </c>
      <c r="C16" s="21">
        <v>1811015.0</v>
      </c>
      <c r="D16" s="21" t="s">
        <v>98</v>
      </c>
      <c r="E16" s="21" t="s">
        <v>53</v>
      </c>
      <c r="F16" s="21" t="s">
        <v>54</v>
      </c>
      <c r="G16" s="21" t="s">
        <v>80</v>
      </c>
      <c r="H16" s="21" t="s">
        <v>104</v>
      </c>
      <c r="I16" s="21" t="s">
        <v>105</v>
      </c>
      <c r="J16" s="21" t="s">
        <v>58</v>
      </c>
      <c r="K16" s="21" t="s">
        <v>66</v>
      </c>
      <c r="L16" s="22">
        <v>315478.17000000004</v>
      </c>
      <c r="M16" s="23">
        <v>2987.7312999999995</v>
      </c>
      <c r="N16" s="22">
        <f t="shared" si="1"/>
        <v>105.5912123</v>
      </c>
      <c r="O16" s="24">
        <v>73669.07680000001</v>
      </c>
      <c r="P16" s="24">
        <v>18052.5708</v>
      </c>
      <c r="Q16" s="24">
        <f t="shared" si="2"/>
        <v>91721.6476</v>
      </c>
      <c r="R16" s="22" t="str">
        <f t="shared" si="26"/>
        <v>#REF!</v>
      </c>
      <c r="S16" s="24" t="str">
        <f t="shared" si="3"/>
        <v>#REF!</v>
      </c>
      <c r="T16" s="22" t="str">
        <f t="shared" si="4"/>
        <v>#REF!</v>
      </c>
      <c r="U16" s="22" t="str">
        <f t="shared" si="5"/>
        <v>#REF!</v>
      </c>
      <c r="V16" s="22" t="str">
        <f t="shared" si="6"/>
        <v>#REF!</v>
      </c>
      <c r="W16" s="25" t="str">
        <f t="shared" si="7"/>
        <v>#REF!</v>
      </c>
      <c r="X16" s="21">
        <v>41.0</v>
      </c>
      <c r="Y16" s="21">
        <v>56.0</v>
      </c>
      <c r="Z16" s="21">
        <v>56.0</v>
      </c>
      <c r="AA16" s="21">
        <v>91.0</v>
      </c>
      <c r="AB16" s="26">
        <v>2.0</v>
      </c>
      <c r="AC16" s="27">
        <v>1.0</v>
      </c>
      <c r="AD16" s="28">
        <f t="shared" si="8"/>
        <v>2</v>
      </c>
      <c r="AE16" s="28" t="str">
        <f t="shared" si="9"/>
        <v>1</v>
      </c>
      <c r="AF16" s="28" t="str">
        <f t="shared" si="10"/>
        <v>1</v>
      </c>
      <c r="AG16" s="28">
        <v>0.5</v>
      </c>
      <c r="AH16" s="28">
        <v>26.0</v>
      </c>
      <c r="AI16" s="28">
        <f t="shared" si="11"/>
        <v>101</v>
      </c>
      <c r="AJ16" s="26">
        <v>2.0</v>
      </c>
      <c r="AK16" s="28">
        <f t="shared" si="12"/>
        <v>52</v>
      </c>
      <c r="AL16" s="28">
        <f t="shared" si="13"/>
        <v>104</v>
      </c>
      <c r="AM16" s="28">
        <f t="shared" si="14"/>
        <v>104</v>
      </c>
      <c r="AN16" s="29">
        <f t="shared" si="15"/>
        <v>29</v>
      </c>
      <c r="AO16" s="30">
        <f t="shared" si="16"/>
        <v>0</v>
      </c>
      <c r="AP16" s="31">
        <f t="shared" si="17"/>
        <v>264.384</v>
      </c>
      <c r="AQ16" s="28">
        <f t="shared" si="18"/>
        <v>29</v>
      </c>
      <c r="AR16" s="28">
        <f t="shared" si="19"/>
        <v>0</v>
      </c>
      <c r="AS16" s="21">
        <v>1811015.0</v>
      </c>
      <c r="AT16" s="32">
        <f t="shared" si="20"/>
        <v>101</v>
      </c>
      <c r="AU16" s="33">
        <f t="shared" si="21"/>
        <v>7667.136</v>
      </c>
      <c r="AV16" s="34">
        <f t="shared" si="22"/>
        <v>63.024</v>
      </c>
      <c r="AW16" s="35">
        <f t="shared" si="23"/>
        <v>0.7151416122</v>
      </c>
      <c r="AX16" s="36">
        <f t="shared" si="24"/>
        <v>25.104</v>
      </c>
      <c r="AY16" s="36">
        <f t="shared" si="25"/>
        <v>728.016</v>
      </c>
      <c r="BR16" s="53" t="s">
        <v>106</v>
      </c>
      <c r="BS16" s="54">
        <v>120.0</v>
      </c>
      <c r="BT16" s="55">
        <v>100.0</v>
      </c>
      <c r="BU16" s="55">
        <v>10.0</v>
      </c>
      <c r="BV16" s="55">
        <f>1.2*1*0.1</f>
        <v>0.12</v>
      </c>
    </row>
    <row r="17" ht="14.25" customHeight="1">
      <c r="A17" s="21" t="s">
        <v>50</v>
      </c>
      <c r="B17" s="21" t="s">
        <v>107</v>
      </c>
      <c r="C17" s="21">
        <v>1811016.0</v>
      </c>
      <c r="D17" s="21" t="s">
        <v>98</v>
      </c>
      <c r="E17" s="21" t="s">
        <v>53</v>
      </c>
      <c r="F17" s="21" t="s">
        <v>54</v>
      </c>
      <c r="G17" s="21" t="s">
        <v>80</v>
      </c>
      <c r="H17" s="21" t="s">
        <v>104</v>
      </c>
      <c r="I17" s="21" t="s">
        <v>105</v>
      </c>
      <c r="J17" s="21" t="s">
        <v>58</v>
      </c>
      <c r="K17" s="21" t="s">
        <v>59</v>
      </c>
      <c r="L17" s="22">
        <v>237876.58</v>
      </c>
      <c r="M17" s="23">
        <v>2023.6943999999999</v>
      </c>
      <c r="N17" s="22">
        <f t="shared" si="1"/>
        <v>117.5457026</v>
      </c>
      <c r="O17" s="24">
        <v>93417.28000000001</v>
      </c>
      <c r="P17" s="24">
        <v>24288.492800000004</v>
      </c>
      <c r="Q17" s="24">
        <f t="shared" si="2"/>
        <v>117705.7728</v>
      </c>
      <c r="R17" s="22" t="str">
        <f t="shared" si="26"/>
        <v>#REF!</v>
      </c>
      <c r="S17" s="24" t="str">
        <f t="shared" si="3"/>
        <v>#REF!</v>
      </c>
      <c r="T17" s="22" t="str">
        <f t="shared" si="4"/>
        <v>#REF!</v>
      </c>
      <c r="U17" s="22" t="str">
        <f t="shared" si="5"/>
        <v>#REF!</v>
      </c>
      <c r="V17" s="22" t="str">
        <f t="shared" si="6"/>
        <v>#REF!</v>
      </c>
      <c r="W17" s="25" t="str">
        <f t="shared" si="7"/>
        <v>#REF!</v>
      </c>
      <c r="X17" s="21">
        <v>45.0</v>
      </c>
      <c r="Y17" s="21">
        <v>56.0</v>
      </c>
      <c r="Z17" s="21">
        <v>56.0</v>
      </c>
      <c r="AA17" s="21">
        <v>91.0</v>
      </c>
      <c r="AB17" s="26">
        <v>2.0</v>
      </c>
      <c r="AC17" s="27">
        <v>1.0</v>
      </c>
      <c r="AD17" s="28">
        <f t="shared" si="8"/>
        <v>2</v>
      </c>
      <c r="AE17" s="28" t="str">
        <f t="shared" si="9"/>
        <v>1</v>
      </c>
      <c r="AF17" s="28" t="str">
        <f t="shared" si="10"/>
        <v>1</v>
      </c>
      <c r="AG17" s="28">
        <v>0.5</v>
      </c>
      <c r="AH17" s="28">
        <v>26.0</v>
      </c>
      <c r="AI17" s="28">
        <f t="shared" si="11"/>
        <v>101</v>
      </c>
      <c r="AJ17" s="26">
        <v>2.0</v>
      </c>
      <c r="AK17" s="28">
        <f t="shared" si="12"/>
        <v>52</v>
      </c>
      <c r="AL17" s="28">
        <f t="shared" si="13"/>
        <v>104</v>
      </c>
      <c r="AM17" s="28">
        <f t="shared" si="14"/>
        <v>104</v>
      </c>
      <c r="AN17" s="29">
        <f t="shared" si="15"/>
        <v>20</v>
      </c>
      <c r="AO17" s="30">
        <f t="shared" si="16"/>
        <v>0</v>
      </c>
      <c r="AP17" s="31">
        <f t="shared" si="17"/>
        <v>264.384</v>
      </c>
      <c r="AQ17" s="28">
        <f t="shared" si="18"/>
        <v>20</v>
      </c>
      <c r="AR17" s="28">
        <f t="shared" si="19"/>
        <v>0</v>
      </c>
      <c r="AS17" s="21">
        <v>1811016.0</v>
      </c>
      <c r="AT17" s="32">
        <f t="shared" si="20"/>
        <v>101</v>
      </c>
      <c r="AU17" s="33">
        <f t="shared" si="21"/>
        <v>5287.68</v>
      </c>
      <c r="AV17" s="34">
        <f t="shared" si="22"/>
        <v>63.024</v>
      </c>
      <c r="AW17" s="35">
        <f t="shared" si="23"/>
        <v>0.7151416122</v>
      </c>
      <c r="AX17" s="36">
        <f t="shared" si="24"/>
        <v>25.104</v>
      </c>
      <c r="AY17" s="36">
        <f t="shared" si="25"/>
        <v>502.08</v>
      </c>
      <c r="BR17" s="56" t="s">
        <v>108</v>
      </c>
      <c r="BS17" s="57">
        <v>240.0</v>
      </c>
      <c r="BT17" s="58">
        <v>1360.0</v>
      </c>
      <c r="BU17" s="58">
        <v>270.0</v>
      </c>
      <c r="BV17" s="58">
        <f>2.4*13.6*2.7</f>
        <v>88.128</v>
      </c>
    </row>
    <row r="18" ht="14.25" customHeight="1">
      <c r="A18" s="21" t="s">
        <v>50</v>
      </c>
      <c r="B18" s="21" t="s">
        <v>109</v>
      </c>
      <c r="C18" s="21">
        <v>1811017.0</v>
      </c>
      <c r="D18" s="21" t="s">
        <v>98</v>
      </c>
      <c r="E18" s="21" t="s">
        <v>53</v>
      </c>
      <c r="F18" s="21" t="s">
        <v>54</v>
      </c>
      <c r="G18" s="21" t="s">
        <v>80</v>
      </c>
      <c r="H18" s="21" t="s">
        <v>104</v>
      </c>
      <c r="I18" s="21" t="s">
        <v>105</v>
      </c>
      <c r="J18" s="21" t="s">
        <v>58</v>
      </c>
      <c r="K18" s="21" t="s">
        <v>59</v>
      </c>
      <c r="L18" s="22">
        <v>456934.61000000004</v>
      </c>
      <c r="M18" s="23">
        <v>7086.252599999999</v>
      </c>
      <c r="N18" s="22">
        <f t="shared" si="1"/>
        <v>64.48184051</v>
      </c>
      <c r="O18" s="24">
        <v>263752.57920000004</v>
      </c>
      <c r="P18" s="24">
        <v>65938.14480000001</v>
      </c>
      <c r="Q18" s="24">
        <f t="shared" si="2"/>
        <v>329690.724</v>
      </c>
      <c r="R18" s="22" t="str">
        <f t="shared" si="26"/>
        <v>#REF!</v>
      </c>
      <c r="S18" s="24" t="str">
        <f t="shared" si="3"/>
        <v>#REF!</v>
      </c>
      <c r="T18" s="22" t="str">
        <f t="shared" si="4"/>
        <v>#REF!</v>
      </c>
      <c r="U18" s="22" t="str">
        <f t="shared" si="5"/>
        <v>#REF!</v>
      </c>
      <c r="V18" s="22" t="str">
        <f t="shared" si="6"/>
        <v>#REF!</v>
      </c>
      <c r="W18" s="25" t="str">
        <f t="shared" si="7"/>
        <v>#REF!</v>
      </c>
      <c r="X18" s="21">
        <v>48.0</v>
      </c>
      <c r="Y18" s="21">
        <v>56.0</v>
      </c>
      <c r="Z18" s="21">
        <v>56.0</v>
      </c>
      <c r="AA18" s="21">
        <v>91.0</v>
      </c>
      <c r="AB18" s="26">
        <v>2.0</v>
      </c>
      <c r="AC18" s="27">
        <v>1.0</v>
      </c>
      <c r="AD18" s="28">
        <f t="shared" si="8"/>
        <v>2</v>
      </c>
      <c r="AE18" s="28" t="str">
        <f t="shared" si="9"/>
        <v>1</v>
      </c>
      <c r="AF18" s="28" t="str">
        <f t="shared" si="10"/>
        <v>1</v>
      </c>
      <c r="AG18" s="28">
        <v>0.5</v>
      </c>
      <c r="AH18" s="28">
        <v>26.0</v>
      </c>
      <c r="AI18" s="28">
        <f t="shared" si="11"/>
        <v>101</v>
      </c>
      <c r="AJ18" s="26">
        <v>2.0</v>
      </c>
      <c r="AK18" s="28">
        <f t="shared" si="12"/>
        <v>52</v>
      </c>
      <c r="AL18" s="28">
        <f t="shared" si="13"/>
        <v>104</v>
      </c>
      <c r="AM18" s="28">
        <f t="shared" si="14"/>
        <v>104</v>
      </c>
      <c r="AN18" s="29">
        <f t="shared" si="15"/>
        <v>69</v>
      </c>
      <c r="AO18" s="30">
        <f t="shared" si="16"/>
        <v>0</v>
      </c>
      <c r="AP18" s="31">
        <f t="shared" si="17"/>
        <v>264.384</v>
      </c>
      <c r="AQ18" s="28">
        <f t="shared" si="18"/>
        <v>69</v>
      </c>
      <c r="AR18" s="28">
        <f t="shared" si="19"/>
        <v>0</v>
      </c>
      <c r="AS18" s="21">
        <v>1811017.0</v>
      </c>
      <c r="AT18" s="32">
        <f t="shared" si="20"/>
        <v>101</v>
      </c>
      <c r="AU18" s="33">
        <f t="shared" si="21"/>
        <v>18242.496</v>
      </c>
      <c r="AV18" s="34">
        <f t="shared" si="22"/>
        <v>63.024</v>
      </c>
      <c r="AW18" s="35">
        <f t="shared" si="23"/>
        <v>0.7151416122</v>
      </c>
      <c r="AX18" s="36">
        <f t="shared" si="24"/>
        <v>25.104</v>
      </c>
      <c r="AY18" s="36">
        <f t="shared" si="25"/>
        <v>1732.176</v>
      </c>
    </row>
    <row r="19" ht="14.25" customHeight="1">
      <c r="A19" s="21" t="s">
        <v>50</v>
      </c>
      <c r="B19" s="21" t="s">
        <v>110</v>
      </c>
      <c r="C19" s="21">
        <v>1811018.0</v>
      </c>
      <c r="D19" s="21" t="s">
        <v>98</v>
      </c>
      <c r="E19" s="21" t="s">
        <v>53</v>
      </c>
      <c r="F19" s="21" t="s">
        <v>54</v>
      </c>
      <c r="G19" s="21" t="s">
        <v>80</v>
      </c>
      <c r="H19" s="21" t="s">
        <v>56</v>
      </c>
      <c r="I19" s="21" t="s">
        <v>57</v>
      </c>
      <c r="J19" s="21" t="s">
        <v>58</v>
      </c>
      <c r="K19" s="21" t="s">
        <v>61</v>
      </c>
      <c r="L19" s="22">
        <v>83066.742</v>
      </c>
      <c r="M19" s="23">
        <v>887.7844999999999</v>
      </c>
      <c r="N19" s="22">
        <f t="shared" si="1"/>
        <v>93.56633507</v>
      </c>
      <c r="O19" s="24">
        <v>37195.62</v>
      </c>
      <c r="P19" s="24">
        <v>9874.095000000003</v>
      </c>
      <c r="Q19" s="24">
        <f t="shared" si="2"/>
        <v>47069.715</v>
      </c>
      <c r="R19" s="22" t="str">
        <f t="shared" si="26"/>
        <v>#REF!</v>
      </c>
      <c r="S19" s="24" t="str">
        <f t="shared" si="3"/>
        <v>#REF!</v>
      </c>
      <c r="T19" s="22" t="str">
        <f t="shared" si="4"/>
        <v>#REF!</v>
      </c>
      <c r="U19" s="22" t="str">
        <f t="shared" si="5"/>
        <v>#REF!</v>
      </c>
      <c r="V19" s="22" t="str">
        <f t="shared" si="6"/>
        <v>#REF!</v>
      </c>
      <c r="W19" s="25" t="str">
        <f t="shared" si="7"/>
        <v>#REF!</v>
      </c>
      <c r="X19" s="21">
        <v>45.0</v>
      </c>
      <c r="Y19" s="21">
        <v>56.0</v>
      </c>
      <c r="Z19" s="21">
        <v>56.0</v>
      </c>
      <c r="AA19" s="21">
        <v>91.0</v>
      </c>
      <c r="AB19" s="26">
        <v>2.0</v>
      </c>
      <c r="AC19" s="27">
        <v>1.0</v>
      </c>
      <c r="AD19" s="28">
        <f t="shared" si="8"/>
        <v>2</v>
      </c>
      <c r="AE19" s="28" t="str">
        <f t="shared" si="9"/>
        <v>1</v>
      </c>
      <c r="AF19" s="28" t="str">
        <f t="shared" si="10"/>
        <v>1</v>
      </c>
      <c r="AG19" s="28">
        <v>0.5</v>
      </c>
      <c r="AH19" s="28">
        <v>26.0</v>
      </c>
      <c r="AI19" s="28">
        <f t="shared" si="11"/>
        <v>101</v>
      </c>
      <c r="AJ19" s="26">
        <v>2.0</v>
      </c>
      <c r="AK19" s="28">
        <f t="shared" si="12"/>
        <v>52</v>
      </c>
      <c r="AL19" s="28">
        <f t="shared" si="13"/>
        <v>104</v>
      </c>
      <c r="AM19" s="28">
        <f t="shared" si="14"/>
        <v>104</v>
      </c>
      <c r="AN19" s="29">
        <f t="shared" si="15"/>
        <v>9</v>
      </c>
      <c r="AO19" s="30">
        <f t="shared" si="16"/>
        <v>0</v>
      </c>
      <c r="AP19" s="31">
        <f t="shared" si="17"/>
        <v>264.384</v>
      </c>
      <c r="AQ19" s="28">
        <f t="shared" si="18"/>
        <v>9</v>
      </c>
      <c r="AR19" s="28">
        <f t="shared" si="19"/>
        <v>0</v>
      </c>
      <c r="AS19" s="21">
        <v>1811018.0</v>
      </c>
      <c r="AT19" s="32">
        <f t="shared" si="20"/>
        <v>101</v>
      </c>
      <c r="AU19" s="33">
        <f t="shared" si="21"/>
        <v>2379.456</v>
      </c>
      <c r="AV19" s="34">
        <f t="shared" si="22"/>
        <v>63.024</v>
      </c>
      <c r="AW19" s="35">
        <f t="shared" si="23"/>
        <v>0.7151416122</v>
      </c>
      <c r="AX19" s="36">
        <f t="shared" si="24"/>
        <v>25.104</v>
      </c>
      <c r="AY19" s="36">
        <f t="shared" si="25"/>
        <v>225.936</v>
      </c>
    </row>
    <row r="20" ht="14.25" customHeight="1">
      <c r="A20" s="21" t="s">
        <v>50</v>
      </c>
      <c r="B20" s="21" t="s">
        <v>111</v>
      </c>
      <c r="C20" s="21">
        <v>1811019.0</v>
      </c>
      <c r="D20" s="21" t="s">
        <v>52</v>
      </c>
      <c r="E20" s="21" t="s">
        <v>53</v>
      </c>
      <c r="F20" s="21" t="s">
        <v>54</v>
      </c>
      <c r="G20" s="21" t="s">
        <v>80</v>
      </c>
      <c r="H20" s="21" t="s">
        <v>56</v>
      </c>
      <c r="I20" s="21" t="s">
        <v>57</v>
      </c>
      <c r="J20" s="21" t="s">
        <v>58</v>
      </c>
      <c r="K20" s="21" t="s">
        <v>61</v>
      </c>
      <c r="L20" s="22">
        <v>311496.0</v>
      </c>
      <c r="M20" s="23">
        <v>2991.3472999999994</v>
      </c>
      <c r="N20" s="22">
        <f t="shared" si="1"/>
        <v>104.132342</v>
      </c>
      <c r="O20" s="24">
        <v>89152.80000000002</v>
      </c>
      <c r="P20" s="24">
        <v>22733.964000000004</v>
      </c>
      <c r="Q20" s="24">
        <f t="shared" si="2"/>
        <v>111886.764</v>
      </c>
      <c r="R20" s="22" t="str">
        <f t="shared" si="26"/>
        <v>#REF!</v>
      </c>
      <c r="S20" s="24" t="str">
        <f t="shared" si="3"/>
        <v>#REF!</v>
      </c>
      <c r="T20" s="22" t="str">
        <f t="shared" si="4"/>
        <v>#REF!</v>
      </c>
      <c r="U20" s="22" t="str">
        <f t="shared" si="5"/>
        <v>#REF!</v>
      </c>
      <c r="V20" s="22" t="str">
        <f t="shared" si="6"/>
        <v>#REF!</v>
      </c>
      <c r="W20" s="25" t="str">
        <f t="shared" si="7"/>
        <v>#REF!</v>
      </c>
      <c r="X20" s="21">
        <v>41.0</v>
      </c>
      <c r="Y20" s="21">
        <v>56.0</v>
      </c>
      <c r="Z20" s="21">
        <v>56.0</v>
      </c>
      <c r="AA20" s="21">
        <v>91.0</v>
      </c>
      <c r="AB20" s="26">
        <v>2.0</v>
      </c>
      <c r="AC20" s="27">
        <v>1.0</v>
      </c>
      <c r="AD20" s="28">
        <f t="shared" si="8"/>
        <v>2</v>
      </c>
      <c r="AE20" s="28" t="str">
        <f t="shared" si="9"/>
        <v>1</v>
      </c>
      <c r="AF20" s="28" t="str">
        <f t="shared" si="10"/>
        <v>1</v>
      </c>
      <c r="AG20" s="28">
        <v>0.5</v>
      </c>
      <c r="AH20" s="28">
        <v>26.0</v>
      </c>
      <c r="AI20" s="28">
        <f t="shared" si="11"/>
        <v>101</v>
      </c>
      <c r="AJ20" s="26">
        <v>2.0</v>
      </c>
      <c r="AK20" s="28">
        <f t="shared" si="12"/>
        <v>52</v>
      </c>
      <c r="AL20" s="28">
        <f t="shared" si="13"/>
        <v>104</v>
      </c>
      <c r="AM20" s="28">
        <f t="shared" si="14"/>
        <v>104</v>
      </c>
      <c r="AN20" s="29">
        <f t="shared" si="15"/>
        <v>29</v>
      </c>
      <c r="AO20" s="30">
        <f t="shared" si="16"/>
        <v>29</v>
      </c>
      <c r="AP20" s="31">
        <f t="shared" si="17"/>
        <v>176.256</v>
      </c>
      <c r="AQ20" s="28">
        <f t="shared" si="18"/>
        <v>0</v>
      </c>
      <c r="AR20" s="28">
        <f t="shared" si="19"/>
        <v>0</v>
      </c>
      <c r="AS20" s="21">
        <v>1811019.0</v>
      </c>
      <c r="AT20" s="32">
        <f t="shared" si="20"/>
        <v>101</v>
      </c>
      <c r="AU20" s="33">
        <f t="shared" si="21"/>
        <v>5111.424</v>
      </c>
      <c r="AV20" s="34">
        <f t="shared" si="22"/>
        <v>63.024</v>
      </c>
      <c r="AW20" s="35">
        <f t="shared" si="23"/>
        <v>0.7151416122</v>
      </c>
      <c r="AX20" s="36">
        <f t="shared" si="24"/>
        <v>25.104</v>
      </c>
      <c r="AY20" s="36">
        <f t="shared" si="25"/>
        <v>728.016</v>
      </c>
    </row>
    <row r="21" ht="14.25" customHeight="1">
      <c r="A21" s="59" t="s">
        <v>50</v>
      </c>
      <c r="B21" s="59" t="s">
        <v>112</v>
      </c>
      <c r="C21" s="59">
        <v>1811020.0</v>
      </c>
      <c r="D21" s="59" t="s">
        <v>52</v>
      </c>
      <c r="E21" s="59" t="s">
        <v>53</v>
      </c>
      <c r="F21" s="59" t="s">
        <v>54</v>
      </c>
      <c r="G21" s="59" t="s">
        <v>80</v>
      </c>
      <c r="H21" s="59" t="s">
        <v>56</v>
      </c>
      <c r="I21" s="59" t="s">
        <v>57</v>
      </c>
      <c r="J21" s="59" t="s">
        <v>58</v>
      </c>
      <c r="K21" s="59" t="s">
        <v>61</v>
      </c>
      <c r="L21" s="60">
        <v>327646.848</v>
      </c>
      <c r="M21" s="61">
        <v>2989.1663999999996</v>
      </c>
      <c r="N21" s="60">
        <f t="shared" si="1"/>
        <v>109.6114448</v>
      </c>
      <c r="O21" s="62">
        <v>91797.04160000003</v>
      </c>
      <c r="P21" s="62">
        <v>21813.158400000004</v>
      </c>
      <c r="Q21" s="62">
        <f t="shared" si="2"/>
        <v>113610.2</v>
      </c>
      <c r="R21" s="60" t="str">
        <f t="shared" si="26"/>
        <v>#REF!</v>
      </c>
      <c r="S21" s="62" t="str">
        <f t="shared" si="3"/>
        <v>#REF!</v>
      </c>
      <c r="T21" s="60" t="str">
        <f t="shared" si="4"/>
        <v>#REF!</v>
      </c>
      <c r="U21" s="60" t="str">
        <f t="shared" si="5"/>
        <v>#REF!</v>
      </c>
      <c r="V21" s="60" t="str">
        <f t="shared" si="6"/>
        <v>#REF!</v>
      </c>
      <c r="W21" s="63" t="str">
        <f t="shared" si="7"/>
        <v>#REF!</v>
      </c>
      <c r="X21" s="59">
        <v>45.0</v>
      </c>
      <c r="Y21" s="59">
        <v>56.0</v>
      </c>
      <c r="Z21" s="59">
        <v>56.0</v>
      </c>
      <c r="AA21" s="59">
        <v>91.0</v>
      </c>
      <c r="AB21" s="64">
        <v>2.0</v>
      </c>
      <c r="AC21" s="65">
        <v>1.0</v>
      </c>
      <c r="AD21" s="66">
        <f t="shared" si="8"/>
        <v>2</v>
      </c>
      <c r="AE21" s="66" t="str">
        <f t="shared" si="9"/>
        <v>1</v>
      </c>
      <c r="AF21" s="66" t="str">
        <f t="shared" si="10"/>
        <v>1</v>
      </c>
      <c r="AG21" s="66">
        <v>0.5</v>
      </c>
      <c r="AH21" s="66">
        <v>26.0</v>
      </c>
      <c r="AI21" s="66">
        <f t="shared" si="11"/>
        <v>101</v>
      </c>
      <c r="AJ21" s="64">
        <v>2.0</v>
      </c>
      <c r="AK21" s="66">
        <f t="shared" si="12"/>
        <v>52</v>
      </c>
      <c r="AL21" s="66">
        <f t="shared" si="13"/>
        <v>104</v>
      </c>
      <c r="AM21" s="66">
        <f t="shared" si="14"/>
        <v>104</v>
      </c>
      <c r="AN21" s="67">
        <f t="shared" si="15"/>
        <v>29</v>
      </c>
      <c r="AO21" s="68">
        <f t="shared" si="16"/>
        <v>29</v>
      </c>
      <c r="AP21" s="31">
        <f t="shared" si="17"/>
        <v>176.256</v>
      </c>
      <c r="AQ21" s="66">
        <f t="shared" si="18"/>
        <v>0</v>
      </c>
      <c r="AR21" s="66">
        <f t="shared" si="19"/>
        <v>0</v>
      </c>
      <c r="AS21" s="59">
        <v>1811020.0</v>
      </c>
      <c r="AT21" s="32">
        <f t="shared" si="20"/>
        <v>101</v>
      </c>
      <c r="AU21" s="69">
        <f t="shared" si="21"/>
        <v>5111.424</v>
      </c>
      <c r="AV21" s="34">
        <f t="shared" si="22"/>
        <v>63.024</v>
      </c>
      <c r="AW21" s="35">
        <f t="shared" si="23"/>
        <v>0.7151416122</v>
      </c>
      <c r="AX21" s="36">
        <f t="shared" si="24"/>
        <v>25.104</v>
      </c>
      <c r="AY21" s="36">
        <f t="shared" si="25"/>
        <v>728.016</v>
      </c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</row>
    <row r="22" ht="14.25" customHeight="1">
      <c r="A22" s="21" t="s">
        <v>62</v>
      </c>
      <c r="B22" s="21" t="s">
        <v>113</v>
      </c>
      <c r="C22" s="21">
        <v>1811021.0</v>
      </c>
      <c r="D22" s="21" t="s">
        <v>52</v>
      </c>
      <c r="E22" s="21" t="s">
        <v>53</v>
      </c>
      <c r="F22" s="21" t="s">
        <v>54</v>
      </c>
      <c r="G22" s="21" t="s">
        <v>80</v>
      </c>
      <c r="H22" s="21" t="s">
        <v>104</v>
      </c>
      <c r="I22" s="21" t="s">
        <v>105</v>
      </c>
      <c r="J22" s="21" t="s">
        <v>58</v>
      </c>
      <c r="K22" s="21" t="s">
        <v>114</v>
      </c>
      <c r="L22" s="22">
        <v>346958.41599999997</v>
      </c>
      <c r="M22" s="23">
        <v>2562.5235999999995</v>
      </c>
      <c r="N22" s="22">
        <f t="shared" si="1"/>
        <v>135.3971593</v>
      </c>
      <c r="O22" s="24">
        <v>187585.04160000003</v>
      </c>
      <c r="P22" s="24">
        <v>46422.56080000001</v>
      </c>
      <c r="Q22" s="24">
        <f t="shared" si="2"/>
        <v>234007.6024</v>
      </c>
      <c r="R22" s="22" t="str">
        <f t="shared" si="26"/>
        <v>#REF!</v>
      </c>
      <c r="S22" s="24" t="str">
        <f t="shared" si="3"/>
        <v>#REF!</v>
      </c>
      <c r="T22" s="22" t="str">
        <f t="shared" si="4"/>
        <v>#REF!</v>
      </c>
      <c r="U22" s="22" t="str">
        <f t="shared" si="5"/>
        <v>#REF!</v>
      </c>
      <c r="V22" s="22" t="str">
        <f t="shared" si="6"/>
        <v>#REF!</v>
      </c>
      <c r="W22" s="25" t="str">
        <f t="shared" si="7"/>
        <v>#REF!</v>
      </c>
      <c r="X22" s="21">
        <v>37.0</v>
      </c>
      <c r="Y22" s="21">
        <v>64.0</v>
      </c>
      <c r="Z22" s="21">
        <v>60.0</v>
      </c>
      <c r="AA22" s="21">
        <v>89.0</v>
      </c>
      <c r="AB22" s="26">
        <v>1.0</v>
      </c>
      <c r="AC22" s="27">
        <v>2.0</v>
      </c>
      <c r="AD22" s="28">
        <f t="shared" si="8"/>
        <v>2</v>
      </c>
      <c r="AE22" s="28" t="str">
        <f t="shared" si="9"/>
        <v>1</v>
      </c>
      <c r="AF22" s="28" t="str">
        <f t="shared" si="10"/>
        <v>1</v>
      </c>
      <c r="AG22" s="28">
        <v>0.5</v>
      </c>
      <c r="AH22" s="28">
        <v>26.0</v>
      </c>
      <c r="AI22" s="28">
        <f t="shared" si="11"/>
        <v>99</v>
      </c>
      <c r="AJ22" s="28">
        <v>2.0</v>
      </c>
      <c r="AK22" s="28">
        <f t="shared" si="12"/>
        <v>52</v>
      </c>
      <c r="AL22" s="28">
        <f t="shared" si="13"/>
        <v>104</v>
      </c>
      <c r="AM22" s="28">
        <f t="shared" si="14"/>
        <v>104</v>
      </c>
      <c r="AN22" s="29">
        <f t="shared" si="15"/>
        <v>25</v>
      </c>
      <c r="AO22" s="30">
        <f t="shared" si="16"/>
        <v>25</v>
      </c>
      <c r="AP22" s="31">
        <f t="shared" si="17"/>
        <v>176.256</v>
      </c>
      <c r="AQ22" s="28">
        <f t="shared" si="18"/>
        <v>0</v>
      </c>
      <c r="AR22" s="28">
        <f t="shared" si="19"/>
        <v>0</v>
      </c>
      <c r="AS22" s="21">
        <v>1811021.0</v>
      </c>
      <c r="AT22" s="32">
        <f t="shared" si="20"/>
        <v>99</v>
      </c>
      <c r="AU22" s="33">
        <f t="shared" si="21"/>
        <v>4406.4</v>
      </c>
      <c r="AV22" s="34">
        <f t="shared" si="22"/>
        <v>61.776</v>
      </c>
      <c r="AW22" s="35">
        <f t="shared" si="23"/>
        <v>0.7009803922</v>
      </c>
      <c r="AX22" s="36">
        <f t="shared" si="24"/>
        <v>26.352</v>
      </c>
      <c r="AY22" s="36">
        <f t="shared" si="25"/>
        <v>658.8</v>
      </c>
    </row>
    <row r="23" ht="14.25" customHeight="1">
      <c r="A23" s="21" t="s">
        <v>62</v>
      </c>
      <c r="B23" s="21" t="s">
        <v>115</v>
      </c>
      <c r="C23" s="21">
        <v>1811022.0</v>
      </c>
      <c r="D23" s="21" t="s">
        <v>52</v>
      </c>
      <c r="E23" s="21" t="s">
        <v>53</v>
      </c>
      <c r="F23" s="21" t="s">
        <v>54</v>
      </c>
      <c r="G23" s="21" t="s">
        <v>80</v>
      </c>
      <c r="H23" s="21" t="s">
        <v>56</v>
      </c>
      <c r="I23" s="21" t="s">
        <v>57</v>
      </c>
      <c r="J23" s="21" t="s">
        <v>116</v>
      </c>
      <c r="K23" s="21" t="s">
        <v>59</v>
      </c>
      <c r="L23" s="22">
        <v>596217.9839999999</v>
      </c>
      <c r="M23" s="23">
        <v>4051.0499999999997</v>
      </c>
      <c r="N23" s="22">
        <f t="shared" si="1"/>
        <v>147.1761603</v>
      </c>
      <c r="O23" s="24">
        <v>338709.2368000001</v>
      </c>
      <c r="P23" s="24">
        <v>88030.86600000002</v>
      </c>
      <c r="Q23" s="24">
        <f t="shared" si="2"/>
        <v>426740.1028</v>
      </c>
      <c r="R23" s="22" t="str">
        <f t="shared" si="26"/>
        <v>#REF!</v>
      </c>
      <c r="S23" s="24" t="str">
        <f t="shared" si="3"/>
        <v>#REF!</v>
      </c>
      <c r="T23" s="22" t="str">
        <f t="shared" si="4"/>
        <v>#REF!</v>
      </c>
      <c r="U23" s="22" t="str">
        <f t="shared" si="5"/>
        <v>#REF!</v>
      </c>
      <c r="V23" s="22" t="str">
        <f t="shared" si="6"/>
        <v>#REF!</v>
      </c>
      <c r="W23" s="25" t="str">
        <f t="shared" si="7"/>
        <v>#REF!</v>
      </c>
      <c r="X23" s="21">
        <v>39.0</v>
      </c>
      <c r="Y23" s="21">
        <v>64.0</v>
      </c>
      <c r="Z23" s="21">
        <v>60.0</v>
      </c>
      <c r="AA23" s="21">
        <v>89.0</v>
      </c>
      <c r="AB23" s="26">
        <v>1.0</v>
      </c>
      <c r="AC23" s="27">
        <v>2.0</v>
      </c>
      <c r="AD23" s="28">
        <f t="shared" si="8"/>
        <v>2</v>
      </c>
      <c r="AE23" s="28" t="str">
        <f t="shared" si="9"/>
        <v>1</v>
      </c>
      <c r="AF23" s="28" t="str">
        <f t="shared" si="10"/>
        <v>1</v>
      </c>
      <c r="AG23" s="28">
        <v>0.5</v>
      </c>
      <c r="AH23" s="28">
        <v>26.0</v>
      </c>
      <c r="AI23" s="28">
        <f t="shared" si="11"/>
        <v>99</v>
      </c>
      <c r="AJ23" s="28">
        <v>2.0</v>
      </c>
      <c r="AK23" s="28">
        <f t="shared" si="12"/>
        <v>52</v>
      </c>
      <c r="AL23" s="28">
        <f t="shared" si="13"/>
        <v>104</v>
      </c>
      <c r="AM23" s="28">
        <f t="shared" si="14"/>
        <v>104</v>
      </c>
      <c r="AN23" s="29">
        <f t="shared" si="15"/>
        <v>39</v>
      </c>
      <c r="AO23" s="30">
        <f t="shared" si="16"/>
        <v>39</v>
      </c>
      <c r="AP23" s="31">
        <f t="shared" si="17"/>
        <v>176.256</v>
      </c>
      <c r="AQ23" s="28">
        <f t="shared" si="18"/>
        <v>0</v>
      </c>
      <c r="AR23" s="28">
        <f t="shared" si="19"/>
        <v>0</v>
      </c>
      <c r="AS23" s="21">
        <v>1811022.0</v>
      </c>
      <c r="AT23" s="32">
        <f t="shared" si="20"/>
        <v>99</v>
      </c>
      <c r="AU23" s="33">
        <f t="shared" si="21"/>
        <v>6873.984</v>
      </c>
      <c r="AV23" s="34">
        <f t="shared" si="22"/>
        <v>61.776</v>
      </c>
      <c r="AW23" s="35">
        <f t="shared" si="23"/>
        <v>0.7009803922</v>
      </c>
      <c r="AX23" s="36">
        <f t="shared" si="24"/>
        <v>26.352</v>
      </c>
      <c r="AY23" s="36">
        <f t="shared" si="25"/>
        <v>1027.728</v>
      </c>
    </row>
    <row r="24" ht="14.25" customHeight="1">
      <c r="A24" s="21" t="s">
        <v>62</v>
      </c>
      <c r="B24" s="21" t="s">
        <v>117</v>
      </c>
      <c r="C24" s="21">
        <v>1811023.0</v>
      </c>
      <c r="D24" s="21" t="s">
        <v>52</v>
      </c>
      <c r="E24" s="21" t="s">
        <v>53</v>
      </c>
      <c r="F24" s="21" t="s">
        <v>54</v>
      </c>
      <c r="G24" s="21" t="s">
        <v>80</v>
      </c>
      <c r="H24" s="21" t="s">
        <v>118</v>
      </c>
      <c r="I24" s="21" t="s">
        <v>105</v>
      </c>
      <c r="J24" s="21" t="s">
        <v>116</v>
      </c>
      <c r="K24" s="21" t="s">
        <v>61</v>
      </c>
      <c r="L24" s="22">
        <v>435812.45399999997</v>
      </c>
      <c r="M24" s="23">
        <v>2641.6009999999997</v>
      </c>
      <c r="N24" s="22">
        <f t="shared" si="1"/>
        <v>164.9804244</v>
      </c>
      <c r="O24" s="24">
        <v>224839.75360000003</v>
      </c>
      <c r="P24" s="24">
        <v>58504.22160000001</v>
      </c>
      <c r="Q24" s="24">
        <f t="shared" si="2"/>
        <v>283343.9752</v>
      </c>
      <c r="R24" s="22" t="str">
        <f t="shared" si="26"/>
        <v>#REF!</v>
      </c>
      <c r="S24" s="24" t="str">
        <f t="shared" si="3"/>
        <v>#REF!</v>
      </c>
      <c r="T24" s="22" t="str">
        <f t="shared" si="4"/>
        <v>#REF!</v>
      </c>
      <c r="U24" s="22" t="str">
        <f t="shared" si="5"/>
        <v>#REF!</v>
      </c>
      <c r="V24" s="22" t="str">
        <f t="shared" si="6"/>
        <v>#REF!</v>
      </c>
      <c r="W24" s="25" t="str">
        <f t="shared" si="7"/>
        <v>#REF!</v>
      </c>
      <c r="X24" s="21">
        <v>40.0</v>
      </c>
      <c r="Y24" s="21">
        <v>64.0</v>
      </c>
      <c r="Z24" s="21">
        <v>60.0</v>
      </c>
      <c r="AA24" s="21">
        <v>89.0</v>
      </c>
      <c r="AB24" s="26">
        <v>1.0</v>
      </c>
      <c r="AC24" s="27">
        <v>2.0</v>
      </c>
      <c r="AD24" s="28">
        <f t="shared" si="8"/>
        <v>2</v>
      </c>
      <c r="AE24" s="28" t="str">
        <f t="shared" si="9"/>
        <v>1</v>
      </c>
      <c r="AF24" s="28" t="str">
        <f t="shared" si="10"/>
        <v>1</v>
      </c>
      <c r="AG24" s="28">
        <v>0.5</v>
      </c>
      <c r="AH24" s="28">
        <v>26.0</v>
      </c>
      <c r="AI24" s="28">
        <f t="shared" si="11"/>
        <v>99</v>
      </c>
      <c r="AJ24" s="28">
        <v>2.0</v>
      </c>
      <c r="AK24" s="28">
        <f t="shared" si="12"/>
        <v>52</v>
      </c>
      <c r="AL24" s="28">
        <f t="shared" si="13"/>
        <v>104</v>
      </c>
      <c r="AM24" s="28">
        <f t="shared" si="14"/>
        <v>104</v>
      </c>
      <c r="AN24" s="29">
        <f t="shared" si="15"/>
        <v>26</v>
      </c>
      <c r="AO24" s="30">
        <f t="shared" si="16"/>
        <v>26</v>
      </c>
      <c r="AP24" s="31">
        <f t="shared" si="17"/>
        <v>176.256</v>
      </c>
      <c r="AQ24" s="28">
        <f t="shared" si="18"/>
        <v>0</v>
      </c>
      <c r="AR24" s="28">
        <f t="shared" si="19"/>
        <v>0</v>
      </c>
      <c r="AS24" s="21">
        <v>1811023.0</v>
      </c>
      <c r="AT24" s="32">
        <f t="shared" si="20"/>
        <v>99</v>
      </c>
      <c r="AU24" s="33">
        <f t="shared" si="21"/>
        <v>4582.656</v>
      </c>
      <c r="AV24" s="34">
        <f t="shared" si="22"/>
        <v>61.776</v>
      </c>
      <c r="AW24" s="35">
        <f t="shared" si="23"/>
        <v>0.7009803922</v>
      </c>
      <c r="AX24" s="36">
        <f t="shared" si="24"/>
        <v>26.352</v>
      </c>
      <c r="AY24" s="36">
        <f t="shared" si="25"/>
        <v>685.152</v>
      </c>
    </row>
    <row r="25" ht="14.25" customHeight="1">
      <c r="A25" s="21" t="s">
        <v>62</v>
      </c>
      <c r="B25" s="21" t="s">
        <v>119</v>
      </c>
      <c r="C25" s="21">
        <v>1811024.0</v>
      </c>
      <c r="D25" s="21" t="s">
        <v>52</v>
      </c>
      <c r="E25" s="21" t="s">
        <v>53</v>
      </c>
      <c r="F25" s="21" t="s">
        <v>54</v>
      </c>
      <c r="G25" s="21" t="s">
        <v>80</v>
      </c>
      <c r="H25" s="21" t="s">
        <v>118</v>
      </c>
      <c r="I25" s="21" t="s">
        <v>105</v>
      </c>
      <c r="J25" s="21" t="s">
        <v>116</v>
      </c>
      <c r="K25" s="21" t="s">
        <v>66</v>
      </c>
      <c r="L25" s="22">
        <v>313953.79199999996</v>
      </c>
      <c r="M25" s="23">
        <v>1718.6847999999998</v>
      </c>
      <c r="N25" s="22">
        <f t="shared" si="1"/>
        <v>182.670954</v>
      </c>
      <c r="O25" s="24">
        <v>167822.47680000003</v>
      </c>
      <c r="P25" s="24">
        <v>39898.97120000001</v>
      </c>
      <c r="Q25" s="24">
        <f t="shared" si="2"/>
        <v>207721.448</v>
      </c>
      <c r="R25" s="22" t="str">
        <f t="shared" si="26"/>
        <v>#REF!</v>
      </c>
      <c r="S25" s="24" t="str">
        <f t="shared" si="3"/>
        <v>#REF!</v>
      </c>
      <c r="T25" s="22" t="str">
        <f t="shared" si="4"/>
        <v>#REF!</v>
      </c>
      <c r="U25" s="22" t="str">
        <f t="shared" si="5"/>
        <v>#REF!</v>
      </c>
      <c r="V25" s="22" t="str">
        <f t="shared" si="6"/>
        <v>#REF!</v>
      </c>
      <c r="W25" s="25" t="str">
        <f t="shared" si="7"/>
        <v>#REF!</v>
      </c>
      <c r="X25" s="21">
        <v>41.0</v>
      </c>
      <c r="Y25" s="21">
        <v>64.0</v>
      </c>
      <c r="Z25" s="21">
        <v>60.0</v>
      </c>
      <c r="AA25" s="21">
        <v>89.0</v>
      </c>
      <c r="AB25" s="26">
        <v>1.0</v>
      </c>
      <c r="AC25" s="27">
        <v>2.0</v>
      </c>
      <c r="AD25" s="28">
        <f t="shared" si="8"/>
        <v>2</v>
      </c>
      <c r="AE25" s="28" t="str">
        <f t="shared" si="9"/>
        <v>1</v>
      </c>
      <c r="AF25" s="28" t="str">
        <f t="shared" si="10"/>
        <v>1</v>
      </c>
      <c r="AG25" s="28">
        <v>0.5</v>
      </c>
      <c r="AH25" s="28">
        <v>26.0</v>
      </c>
      <c r="AI25" s="28">
        <f t="shared" si="11"/>
        <v>99</v>
      </c>
      <c r="AJ25" s="28">
        <v>2.0</v>
      </c>
      <c r="AK25" s="28">
        <f t="shared" si="12"/>
        <v>52</v>
      </c>
      <c r="AL25" s="28">
        <f t="shared" si="13"/>
        <v>104</v>
      </c>
      <c r="AM25" s="28">
        <f t="shared" si="14"/>
        <v>104</v>
      </c>
      <c r="AN25" s="29">
        <f t="shared" si="15"/>
        <v>17</v>
      </c>
      <c r="AO25" s="30">
        <f t="shared" si="16"/>
        <v>17</v>
      </c>
      <c r="AP25" s="31">
        <f t="shared" si="17"/>
        <v>176.256</v>
      </c>
      <c r="AQ25" s="28">
        <f t="shared" si="18"/>
        <v>0</v>
      </c>
      <c r="AR25" s="28">
        <f t="shared" si="19"/>
        <v>0</v>
      </c>
      <c r="AS25" s="21">
        <v>1811024.0</v>
      </c>
      <c r="AT25" s="32">
        <f t="shared" si="20"/>
        <v>99</v>
      </c>
      <c r="AU25" s="33">
        <f t="shared" si="21"/>
        <v>2996.352</v>
      </c>
      <c r="AV25" s="34">
        <f t="shared" si="22"/>
        <v>61.776</v>
      </c>
      <c r="AW25" s="35">
        <f t="shared" si="23"/>
        <v>0.7009803922</v>
      </c>
      <c r="AX25" s="36">
        <f t="shared" si="24"/>
        <v>26.352</v>
      </c>
      <c r="AY25" s="36">
        <f t="shared" si="25"/>
        <v>447.984</v>
      </c>
    </row>
    <row r="26" ht="14.25" customHeight="1">
      <c r="A26" s="21" t="s">
        <v>62</v>
      </c>
      <c r="B26" s="21" t="s">
        <v>120</v>
      </c>
      <c r="C26" s="21">
        <v>1811025.0</v>
      </c>
      <c r="D26" s="21" t="s">
        <v>64</v>
      </c>
      <c r="E26" s="21" t="s">
        <v>53</v>
      </c>
      <c r="F26" s="21" t="s">
        <v>54</v>
      </c>
      <c r="G26" s="21" t="s">
        <v>80</v>
      </c>
      <c r="H26" s="21" t="s">
        <v>118</v>
      </c>
      <c r="I26" s="21" t="s">
        <v>105</v>
      </c>
      <c r="J26" s="21" t="s">
        <v>116</v>
      </c>
      <c r="K26" s="21" t="s">
        <v>66</v>
      </c>
      <c r="L26" s="22">
        <v>5603.818</v>
      </c>
      <c r="M26" s="23">
        <v>86.7388</v>
      </c>
      <c r="N26" s="22">
        <f t="shared" si="1"/>
        <v>64.60566667</v>
      </c>
      <c r="O26" s="24">
        <v>2094.1008000000006</v>
      </c>
      <c r="P26" s="24">
        <v>502.9948000000001</v>
      </c>
      <c r="Q26" s="24">
        <f t="shared" si="2"/>
        <v>2597.0956</v>
      </c>
      <c r="R26" s="22" t="str">
        <f t="shared" si="26"/>
        <v>#REF!</v>
      </c>
      <c r="S26" s="24" t="str">
        <f t="shared" si="3"/>
        <v>#REF!</v>
      </c>
      <c r="T26" s="22" t="str">
        <f t="shared" si="4"/>
        <v>#REF!</v>
      </c>
      <c r="U26" s="22" t="str">
        <f t="shared" si="5"/>
        <v>#REF!</v>
      </c>
      <c r="V26" s="22" t="str">
        <f t="shared" si="6"/>
        <v>#REF!</v>
      </c>
      <c r="W26" s="25" t="str">
        <f t="shared" si="7"/>
        <v>#REF!</v>
      </c>
      <c r="X26" s="21">
        <v>37.0</v>
      </c>
      <c r="Y26" s="21">
        <v>64.0</v>
      </c>
      <c r="Z26" s="21">
        <v>60.0</v>
      </c>
      <c r="AA26" s="21">
        <v>89.0</v>
      </c>
      <c r="AB26" s="26">
        <v>1.0</v>
      </c>
      <c r="AC26" s="27">
        <v>2.0</v>
      </c>
      <c r="AD26" s="28">
        <f t="shared" si="8"/>
        <v>2</v>
      </c>
      <c r="AE26" s="28" t="str">
        <f t="shared" si="9"/>
        <v>1</v>
      </c>
      <c r="AF26" s="28" t="str">
        <f t="shared" si="10"/>
        <v>1</v>
      </c>
      <c r="AG26" s="28">
        <v>0.5</v>
      </c>
      <c r="AH26" s="28">
        <v>26.0</v>
      </c>
      <c r="AI26" s="28">
        <f t="shared" si="11"/>
        <v>99</v>
      </c>
      <c r="AJ26" s="28">
        <v>2.0</v>
      </c>
      <c r="AK26" s="28">
        <f t="shared" si="12"/>
        <v>52</v>
      </c>
      <c r="AL26" s="28">
        <f t="shared" si="13"/>
        <v>104</v>
      </c>
      <c r="AM26" s="28">
        <f t="shared" si="14"/>
        <v>104</v>
      </c>
      <c r="AN26" s="29">
        <f t="shared" si="15"/>
        <v>1</v>
      </c>
      <c r="AO26" s="30">
        <f t="shared" si="16"/>
        <v>0</v>
      </c>
      <c r="AP26" s="31">
        <f t="shared" si="17"/>
        <v>352.512</v>
      </c>
      <c r="AQ26" s="28">
        <f t="shared" si="18"/>
        <v>0</v>
      </c>
      <c r="AR26" s="28">
        <f t="shared" si="19"/>
        <v>1</v>
      </c>
      <c r="AS26" s="21">
        <v>1811025.0</v>
      </c>
      <c r="AT26" s="32">
        <f t="shared" si="20"/>
        <v>99</v>
      </c>
      <c r="AU26" s="33">
        <f t="shared" si="21"/>
        <v>352.512</v>
      </c>
      <c r="AV26" s="34">
        <f t="shared" si="22"/>
        <v>61.776</v>
      </c>
      <c r="AW26" s="35">
        <f t="shared" si="23"/>
        <v>0.7009803922</v>
      </c>
      <c r="AX26" s="36">
        <f t="shared" si="24"/>
        <v>26.352</v>
      </c>
      <c r="AY26" s="36">
        <f t="shared" si="25"/>
        <v>26.352</v>
      </c>
    </row>
    <row r="27" ht="14.25" customHeight="1">
      <c r="A27" s="21" t="s">
        <v>62</v>
      </c>
      <c r="B27" s="21" t="s">
        <v>121</v>
      </c>
      <c r="C27" s="21">
        <v>1811026.0</v>
      </c>
      <c r="D27" s="21" t="s">
        <v>64</v>
      </c>
      <c r="E27" s="21" t="s">
        <v>53</v>
      </c>
      <c r="F27" s="21" t="s">
        <v>54</v>
      </c>
      <c r="G27" s="21" t="s">
        <v>80</v>
      </c>
      <c r="H27" s="21" t="s">
        <v>118</v>
      </c>
      <c r="I27" s="21" t="s">
        <v>105</v>
      </c>
      <c r="J27" s="21" t="s">
        <v>116</v>
      </c>
      <c r="K27" s="21" t="s">
        <v>66</v>
      </c>
      <c r="L27" s="22">
        <v>135997.38900000002</v>
      </c>
      <c r="M27" s="23">
        <v>2383.1699999999996</v>
      </c>
      <c r="N27" s="22">
        <f t="shared" si="1"/>
        <v>57.06575234</v>
      </c>
      <c r="O27" s="24">
        <v>94084.452</v>
      </c>
      <c r="P27" s="24">
        <v>21729.0282</v>
      </c>
      <c r="Q27" s="24">
        <f t="shared" si="2"/>
        <v>115813.4802</v>
      </c>
      <c r="R27" s="22" t="str">
        <f t="shared" si="26"/>
        <v>#REF!</v>
      </c>
      <c r="S27" s="24" t="str">
        <f t="shared" si="3"/>
        <v>#REF!</v>
      </c>
      <c r="T27" s="22" t="str">
        <f t="shared" si="4"/>
        <v>#REF!</v>
      </c>
      <c r="U27" s="22" t="str">
        <f t="shared" si="5"/>
        <v>#REF!</v>
      </c>
      <c r="V27" s="22" t="str">
        <f t="shared" si="6"/>
        <v>#REF!</v>
      </c>
      <c r="W27" s="25" t="str">
        <f t="shared" si="7"/>
        <v>#REF!</v>
      </c>
      <c r="X27" s="21">
        <v>39.0</v>
      </c>
      <c r="Y27" s="21">
        <v>64.0</v>
      </c>
      <c r="Z27" s="21">
        <v>60.0</v>
      </c>
      <c r="AA27" s="21">
        <v>89.0</v>
      </c>
      <c r="AB27" s="26">
        <v>1.0</v>
      </c>
      <c r="AC27" s="27">
        <v>2.0</v>
      </c>
      <c r="AD27" s="28">
        <f t="shared" si="8"/>
        <v>2</v>
      </c>
      <c r="AE27" s="28" t="str">
        <f t="shared" si="9"/>
        <v>1</v>
      </c>
      <c r="AF27" s="28" t="str">
        <f t="shared" si="10"/>
        <v>1</v>
      </c>
      <c r="AG27" s="28">
        <v>0.5</v>
      </c>
      <c r="AH27" s="28">
        <v>26.0</v>
      </c>
      <c r="AI27" s="28">
        <f t="shared" si="11"/>
        <v>99</v>
      </c>
      <c r="AJ27" s="28">
        <v>2.0</v>
      </c>
      <c r="AK27" s="28">
        <f t="shared" si="12"/>
        <v>52</v>
      </c>
      <c r="AL27" s="28">
        <f t="shared" si="13"/>
        <v>104</v>
      </c>
      <c r="AM27" s="28">
        <f t="shared" si="14"/>
        <v>104</v>
      </c>
      <c r="AN27" s="29">
        <f t="shared" si="15"/>
        <v>23</v>
      </c>
      <c r="AO27" s="30">
        <f t="shared" si="16"/>
        <v>0</v>
      </c>
      <c r="AP27" s="31">
        <f t="shared" si="17"/>
        <v>352.512</v>
      </c>
      <c r="AQ27" s="28">
        <f t="shared" si="18"/>
        <v>0</v>
      </c>
      <c r="AR27" s="28">
        <f t="shared" si="19"/>
        <v>23</v>
      </c>
      <c r="AS27" s="21">
        <v>1811026.0</v>
      </c>
      <c r="AT27" s="32">
        <f t="shared" si="20"/>
        <v>99</v>
      </c>
      <c r="AU27" s="33">
        <f t="shared" si="21"/>
        <v>8107.776</v>
      </c>
      <c r="AV27" s="34">
        <f t="shared" si="22"/>
        <v>61.776</v>
      </c>
      <c r="AW27" s="35">
        <f t="shared" si="23"/>
        <v>0.7009803922</v>
      </c>
      <c r="AX27" s="36">
        <f t="shared" si="24"/>
        <v>26.352</v>
      </c>
      <c r="AY27" s="36">
        <f t="shared" si="25"/>
        <v>606.096</v>
      </c>
    </row>
    <row r="28" ht="14.25" customHeight="1">
      <c r="A28" s="21" t="s">
        <v>62</v>
      </c>
      <c r="B28" s="21" t="s">
        <v>122</v>
      </c>
      <c r="C28" s="21">
        <v>1811027.0</v>
      </c>
      <c r="D28" s="21" t="s">
        <v>64</v>
      </c>
      <c r="E28" s="21" t="s">
        <v>53</v>
      </c>
      <c r="F28" s="21" t="s">
        <v>54</v>
      </c>
      <c r="G28" s="21" t="s">
        <v>80</v>
      </c>
      <c r="H28" s="21" t="s">
        <v>118</v>
      </c>
      <c r="I28" s="21" t="s">
        <v>105</v>
      </c>
      <c r="J28" s="21" t="s">
        <v>58</v>
      </c>
      <c r="K28" s="21" t="s">
        <v>123</v>
      </c>
      <c r="L28" s="22">
        <v>123497.78100000002</v>
      </c>
      <c r="M28" s="23">
        <v>1601.7975999999999</v>
      </c>
      <c r="N28" s="22">
        <f t="shared" si="1"/>
        <v>77.09949185</v>
      </c>
      <c r="O28" s="24">
        <v>75693.44640000002</v>
      </c>
      <c r="P28" s="24">
        <v>18377.495400000003</v>
      </c>
      <c r="Q28" s="24">
        <f t="shared" si="2"/>
        <v>94070.9418</v>
      </c>
      <c r="R28" s="22" t="str">
        <f t="shared" si="26"/>
        <v>#REF!</v>
      </c>
      <c r="S28" s="24" t="str">
        <f t="shared" si="3"/>
        <v>#REF!</v>
      </c>
      <c r="T28" s="22" t="str">
        <f t="shared" si="4"/>
        <v>#REF!</v>
      </c>
      <c r="U28" s="22" t="str">
        <f t="shared" si="5"/>
        <v>#REF!</v>
      </c>
      <c r="V28" s="22" t="str">
        <f t="shared" si="6"/>
        <v>#REF!</v>
      </c>
      <c r="W28" s="25" t="str">
        <f t="shared" si="7"/>
        <v>#REF!</v>
      </c>
      <c r="X28" s="21">
        <v>40.0</v>
      </c>
      <c r="Y28" s="21">
        <v>64.0</v>
      </c>
      <c r="Z28" s="21">
        <v>60.0</v>
      </c>
      <c r="AA28" s="21">
        <v>89.0</v>
      </c>
      <c r="AB28" s="26">
        <v>1.0</v>
      </c>
      <c r="AC28" s="27">
        <v>2.0</v>
      </c>
      <c r="AD28" s="28">
        <f t="shared" si="8"/>
        <v>2</v>
      </c>
      <c r="AE28" s="28" t="str">
        <f t="shared" si="9"/>
        <v>1</v>
      </c>
      <c r="AF28" s="28" t="str">
        <f t="shared" si="10"/>
        <v>1</v>
      </c>
      <c r="AG28" s="28">
        <v>0.5</v>
      </c>
      <c r="AH28" s="28">
        <v>26.0</v>
      </c>
      <c r="AI28" s="28">
        <f t="shared" si="11"/>
        <v>99</v>
      </c>
      <c r="AJ28" s="28">
        <v>2.0</v>
      </c>
      <c r="AK28" s="28">
        <f t="shared" si="12"/>
        <v>52</v>
      </c>
      <c r="AL28" s="28">
        <f t="shared" si="13"/>
        <v>104</v>
      </c>
      <c r="AM28" s="28">
        <f t="shared" si="14"/>
        <v>104</v>
      </c>
      <c r="AN28" s="29">
        <f t="shared" si="15"/>
        <v>16</v>
      </c>
      <c r="AO28" s="30">
        <f t="shared" si="16"/>
        <v>0</v>
      </c>
      <c r="AP28" s="31">
        <f t="shared" si="17"/>
        <v>352.512</v>
      </c>
      <c r="AQ28" s="28">
        <f t="shared" si="18"/>
        <v>0</v>
      </c>
      <c r="AR28" s="28">
        <f t="shared" si="19"/>
        <v>16</v>
      </c>
      <c r="AS28" s="21">
        <v>1811027.0</v>
      </c>
      <c r="AT28" s="32">
        <f t="shared" si="20"/>
        <v>99</v>
      </c>
      <c r="AU28" s="33">
        <f t="shared" si="21"/>
        <v>5640.192</v>
      </c>
      <c r="AV28" s="34">
        <f t="shared" si="22"/>
        <v>61.776</v>
      </c>
      <c r="AW28" s="35">
        <f t="shared" si="23"/>
        <v>0.7009803922</v>
      </c>
      <c r="AX28" s="36">
        <f t="shared" si="24"/>
        <v>26.352</v>
      </c>
      <c r="AY28" s="36">
        <f t="shared" si="25"/>
        <v>421.632</v>
      </c>
    </row>
    <row r="29" ht="14.25" customHeight="1">
      <c r="A29" s="21" t="s">
        <v>62</v>
      </c>
      <c r="B29" s="21" t="s">
        <v>124</v>
      </c>
      <c r="C29" s="21">
        <v>1811028.0</v>
      </c>
      <c r="D29" s="21" t="s">
        <v>64</v>
      </c>
      <c r="E29" s="21" t="s">
        <v>53</v>
      </c>
      <c r="F29" s="21" t="s">
        <v>54</v>
      </c>
      <c r="G29" s="21" t="s">
        <v>80</v>
      </c>
      <c r="H29" s="21" t="s">
        <v>118</v>
      </c>
      <c r="I29" s="21" t="s">
        <v>105</v>
      </c>
      <c r="J29" s="21" t="s">
        <v>58</v>
      </c>
      <c r="K29" s="21" t="s">
        <v>123</v>
      </c>
      <c r="L29" s="22">
        <v>136417.73200000002</v>
      </c>
      <c r="M29" s="23">
        <v>1360.52</v>
      </c>
      <c r="N29" s="22">
        <f t="shared" si="1"/>
        <v>100.2688178</v>
      </c>
      <c r="O29" s="24">
        <v>82303.76000000001</v>
      </c>
      <c r="P29" s="24">
        <v>20164.4212</v>
      </c>
      <c r="Q29" s="24">
        <f t="shared" si="2"/>
        <v>102468.1812</v>
      </c>
      <c r="R29" s="22" t="str">
        <f t="shared" si="26"/>
        <v>#REF!</v>
      </c>
      <c r="S29" s="24" t="str">
        <f t="shared" si="3"/>
        <v>#REF!</v>
      </c>
      <c r="T29" s="22" t="str">
        <f t="shared" si="4"/>
        <v>#REF!</v>
      </c>
      <c r="U29" s="22" t="str">
        <f t="shared" si="5"/>
        <v>#REF!</v>
      </c>
      <c r="V29" s="22" t="str">
        <f t="shared" si="6"/>
        <v>#REF!</v>
      </c>
      <c r="W29" s="25" t="str">
        <f t="shared" si="7"/>
        <v>#REF!</v>
      </c>
      <c r="X29" s="21">
        <v>41.0</v>
      </c>
      <c r="Y29" s="21">
        <v>64.0</v>
      </c>
      <c r="Z29" s="21">
        <v>60.0</v>
      </c>
      <c r="AA29" s="21">
        <v>89.0</v>
      </c>
      <c r="AB29" s="26">
        <v>1.0</v>
      </c>
      <c r="AC29" s="27">
        <v>2.0</v>
      </c>
      <c r="AD29" s="28">
        <f t="shared" si="8"/>
        <v>2</v>
      </c>
      <c r="AE29" s="28" t="str">
        <f t="shared" si="9"/>
        <v>1</v>
      </c>
      <c r="AF29" s="28" t="str">
        <f t="shared" si="10"/>
        <v>1</v>
      </c>
      <c r="AG29" s="28">
        <v>0.5</v>
      </c>
      <c r="AH29" s="28">
        <v>26.0</v>
      </c>
      <c r="AI29" s="28">
        <f t="shared" si="11"/>
        <v>99</v>
      </c>
      <c r="AJ29" s="28">
        <v>2.0</v>
      </c>
      <c r="AK29" s="28">
        <f t="shared" si="12"/>
        <v>52</v>
      </c>
      <c r="AL29" s="28">
        <f t="shared" si="13"/>
        <v>104</v>
      </c>
      <c r="AM29" s="28">
        <f t="shared" si="14"/>
        <v>104</v>
      </c>
      <c r="AN29" s="29">
        <f t="shared" si="15"/>
        <v>14</v>
      </c>
      <c r="AO29" s="30">
        <f t="shared" si="16"/>
        <v>0</v>
      </c>
      <c r="AP29" s="31">
        <f t="shared" si="17"/>
        <v>352.512</v>
      </c>
      <c r="AQ29" s="28">
        <f t="shared" si="18"/>
        <v>0</v>
      </c>
      <c r="AR29" s="28">
        <f t="shared" si="19"/>
        <v>14</v>
      </c>
      <c r="AS29" s="21">
        <v>1811028.0</v>
      </c>
      <c r="AT29" s="32">
        <f t="shared" si="20"/>
        <v>99</v>
      </c>
      <c r="AU29" s="33">
        <f t="shared" si="21"/>
        <v>4935.168</v>
      </c>
      <c r="AV29" s="34">
        <f t="shared" si="22"/>
        <v>61.776</v>
      </c>
      <c r="AW29" s="35">
        <f t="shared" si="23"/>
        <v>0.7009803922</v>
      </c>
      <c r="AX29" s="36">
        <f t="shared" si="24"/>
        <v>26.352</v>
      </c>
      <c r="AY29" s="36">
        <f t="shared" si="25"/>
        <v>368.928</v>
      </c>
    </row>
    <row r="30" ht="14.25" customHeight="1">
      <c r="A30" s="21" t="s">
        <v>62</v>
      </c>
      <c r="B30" s="21" t="s">
        <v>125</v>
      </c>
      <c r="C30" s="21">
        <v>1811029.0</v>
      </c>
      <c r="D30" s="21" t="s">
        <v>98</v>
      </c>
      <c r="E30" s="21" t="s">
        <v>53</v>
      </c>
      <c r="F30" s="21" t="s">
        <v>54</v>
      </c>
      <c r="G30" s="21" t="s">
        <v>80</v>
      </c>
      <c r="H30" s="21" t="s">
        <v>118</v>
      </c>
      <c r="I30" s="21" t="s">
        <v>105</v>
      </c>
      <c r="J30" s="21" t="s">
        <v>58</v>
      </c>
      <c r="K30" s="21" t="s">
        <v>114</v>
      </c>
      <c r="L30" s="22">
        <v>103006.464</v>
      </c>
      <c r="M30" s="23">
        <v>1014.6157</v>
      </c>
      <c r="N30" s="22">
        <f t="shared" si="1"/>
        <v>101.5226396</v>
      </c>
      <c r="O30" s="24">
        <v>64441.608000000015</v>
      </c>
      <c r="P30" s="24">
        <v>15189.807600000004</v>
      </c>
      <c r="Q30" s="24">
        <f t="shared" si="2"/>
        <v>79631.4156</v>
      </c>
      <c r="R30" s="22" t="str">
        <f t="shared" si="26"/>
        <v>#REF!</v>
      </c>
      <c r="S30" s="24" t="str">
        <f t="shared" si="3"/>
        <v>#REF!</v>
      </c>
      <c r="T30" s="22" t="str">
        <f t="shared" si="4"/>
        <v>#REF!</v>
      </c>
      <c r="U30" s="22" t="str">
        <f t="shared" si="5"/>
        <v>#REF!</v>
      </c>
      <c r="V30" s="22" t="str">
        <f t="shared" si="6"/>
        <v>#REF!</v>
      </c>
      <c r="W30" s="25" t="str">
        <f t="shared" si="7"/>
        <v>#REF!</v>
      </c>
      <c r="X30" s="21">
        <v>37.0</v>
      </c>
      <c r="Y30" s="21">
        <v>64.0</v>
      </c>
      <c r="Z30" s="21">
        <v>60.0</v>
      </c>
      <c r="AA30" s="21">
        <v>89.0</v>
      </c>
      <c r="AB30" s="26">
        <v>1.0</v>
      </c>
      <c r="AC30" s="27">
        <v>2.0</v>
      </c>
      <c r="AD30" s="28">
        <f t="shared" si="8"/>
        <v>2</v>
      </c>
      <c r="AE30" s="28" t="str">
        <f t="shared" si="9"/>
        <v>1</v>
      </c>
      <c r="AF30" s="28" t="str">
        <f t="shared" si="10"/>
        <v>1</v>
      </c>
      <c r="AG30" s="28">
        <v>0.5</v>
      </c>
      <c r="AH30" s="28">
        <v>26.0</v>
      </c>
      <c r="AI30" s="28">
        <f t="shared" si="11"/>
        <v>99</v>
      </c>
      <c r="AJ30" s="28">
        <v>2.0</v>
      </c>
      <c r="AK30" s="28">
        <f t="shared" si="12"/>
        <v>52</v>
      </c>
      <c r="AL30" s="28">
        <f t="shared" si="13"/>
        <v>104</v>
      </c>
      <c r="AM30" s="28">
        <f t="shared" si="14"/>
        <v>104</v>
      </c>
      <c r="AN30" s="29">
        <f t="shared" si="15"/>
        <v>10</v>
      </c>
      <c r="AO30" s="30">
        <f t="shared" si="16"/>
        <v>0</v>
      </c>
      <c r="AP30" s="31">
        <f t="shared" si="17"/>
        <v>264.384</v>
      </c>
      <c r="AQ30" s="28">
        <f t="shared" si="18"/>
        <v>10</v>
      </c>
      <c r="AR30" s="28">
        <f t="shared" si="19"/>
        <v>0</v>
      </c>
      <c r="AS30" s="21">
        <v>1811029.0</v>
      </c>
      <c r="AT30" s="32">
        <f t="shared" si="20"/>
        <v>99</v>
      </c>
      <c r="AU30" s="33">
        <f t="shared" si="21"/>
        <v>2643.84</v>
      </c>
      <c r="AV30" s="34">
        <f t="shared" si="22"/>
        <v>61.776</v>
      </c>
      <c r="AW30" s="35">
        <f t="shared" si="23"/>
        <v>0.7009803922</v>
      </c>
      <c r="AX30" s="36">
        <f t="shared" si="24"/>
        <v>26.352</v>
      </c>
      <c r="AY30" s="36">
        <f t="shared" si="25"/>
        <v>263.52</v>
      </c>
    </row>
    <row r="31" ht="14.25" customHeight="1">
      <c r="A31" s="21" t="s">
        <v>62</v>
      </c>
      <c r="B31" s="21" t="s">
        <v>126</v>
      </c>
      <c r="C31" s="21">
        <v>1811030.0</v>
      </c>
      <c r="D31" s="21" t="s">
        <v>98</v>
      </c>
      <c r="E31" s="21" t="s">
        <v>53</v>
      </c>
      <c r="F31" s="21" t="s">
        <v>54</v>
      </c>
      <c r="G31" s="21" t="s">
        <v>80</v>
      </c>
      <c r="H31" s="21" t="s">
        <v>56</v>
      </c>
      <c r="I31" s="21" t="s">
        <v>57</v>
      </c>
      <c r="J31" s="21" t="s">
        <v>58</v>
      </c>
      <c r="K31" s="21" t="s">
        <v>59</v>
      </c>
      <c r="L31" s="22">
        <v>160774.90000000002</v>
      </c>
      <c r="M31" s="23">
        <v>1090.676</v>
      </c>
      <c r="N31" s="22">
        <f t="shared" si="1"/>
        <v>147.4084879</v>
      </c>
      <c r="O31" s="24">
        <v>101830.34400000001</v>
      </c>
      <c r="P31" s="24">
        <v>25215.132800000003</v>
      </c>
      <c r="Q31" s="24">
        <f t="shared" si="2"/>
        <v>127045.4768</v>
      </c>
      <c r="R31" s="22" t="str">
        <f t="shared" si="26"/>
        <v>#REF!</v>
      </c>
      <c r="S31" s="24" t="str">
        <f t="shared" si="3"/>
        <v>#REF!</v>
      </c>
      <c r="T31" s="22" t="str">
        <f t="shared" si="4"/>
        <v>#REF!</v>
      </c>
      <c r="U31" s="22" t="str">
        <f t="shared" si="5"/>
        <v>#REF!</v>
      </c>
      <c r="V31" s="22" t="str">
        <f t="shared" si="6"/>
        <v>#REF!</v>
      </c>
      <c r="W31" s="25" t="str">
        <f t="shared" si="7"/>
        <v>#REF!</v>
      </c>
      <c r="X31" s="21">
        <v>39.0</v>
      </c>
      <c r="Y31" s="21">
        <v>64.0</v>
      </c>
      <c r="Z31" s="21">
        <v>60.0</v>
      </c>
      <c r="AA31" s="21">
        <v>89.0</v>
      </c>
      <c r="AB31" s="26">
        <v>1.0</v>
      </c>
      <c r="AC31" s="27">
        <v>2.0</v>
      </c>
      <c r="AD31" s="28">
        <f t="shared" si="8"/>
        <v>2</v>
      </c>
      <c r="AE31" s="28" t="str">
        <f t="shared" si="9"/>
        <v>1</v>
      </c>
      <c r="AF31" s="28" t="str">
        <f t="shared" si="10"/>
        <v>1</v>
      </c>
      <c r="AG31" s="28">
        <v>0.5</v>
      </c>
      <c r="AH31" s="28">
        <v>26.0</v>
      </c>
      <c r="AI31" s="28">
        <f t="shared" si="11"/>
        <v>99</v>
      </c>
      <c r="AJ31" s="28">
        <v>2.0</v>
      </c>
      <c r="AK31" s="28">
        <f t="shared" si="12"/>
        <v>52</v>
      </c>
      <c r="AL31" s="28">
        <f t="shared" si="13"/>
        <v>104</v>
      </c>
      <c r="AM31" s="28">
        <f t="shared" si="14"/>
        <v>104</v>
      </c>
      <c r="AN31" s="29">
        <f t="shared" si="15"/>
        <v>11</v>
      </c>
      <c r="AO31" s="30">
        <f t="shared" si="16"/>
        <v>0</v>
      </c>
      <c r="AP31" s="31">
        <f t="shared" si="17"/>
        <v>264.384</v>
      </c>
      <c r="AQ31" s="28">
        <f t="shared" si="18"/>
        <v>11</v>
      </c>
      <c r="AR31" s="28">
        <f t="shared" si="19"/>
        <v>0</v>
      </c>
      <c r="AS31" s="21">
        <v>1811030.0</v>
      </c>
      <c r="AT31" s="32">
        <f t="shared" si="20"/>
        <v>99</v>
      </c>
      <c r="AU31" s="33">
        <f t="shared" si="21"/>
        <v>2908.224</v>
      </c>
      <c r="AV31" s="34">
        <f t="shared" si="22"/>
        <v>61.776</v>
      </c>
      <c r="AW31" s="35">
        <f t="shared" si="23"/>
        <v>0.7009803922</v>
      </c>
      <c r="AX31" s="36">
        <f t="shared" si="24"/>
        <v>26.352</v>
      </c>
      <c r="AY31" s="36">
        <f t="shared" si="25"/>
        <v>289.872</v>
      </c>
    </row>
    <row r="32" ht="14.25" customHeight="1">
      <c r="A32" s="21" t="s">
        <v>62</v>
      </c>
      <c r="B32" s="21" t="s">
        <v>127</v>
      </c>
      <c r="C32" s="21">
        <v>1811031.0</v>
      </c>
      <c r="D32" s="21" t="s">
        <v>98</v>
      </c>
      <c r="E32" s="21" t="s">
        <v>53</v>
      </c>
      <c r="F32" s="21" t="s">
        <v>54</v>
      </c>
      <c r="G32" s="21" t="s">
        <v>80</v>
      </c>
      <c r="H32" s="21" t="s">
        <v>56</v>
      </c>
      <c r="I32" s="21" t="s">
        <v>57</v>
      </c>
      <c r="J32" s="21" t="s">
        <v>58</v>
      </c>
      <c r="K32" s="21" t="s">
        <v>61</v>
      </c>
      <c r="L32" s="22">
        <v>140804.914</v>
      </c>
      <c r="M32" s="23">
        <v>841.8047999999999</v>
      </c>
      <c r="N32" s="22">
        <f t="shared" si="1"/>
        <v>167.2655157</v>
      </c>
      <c r="O32" s="24">
        <v>74385.4496</v>
      </c>
      <c r="P32" s="24">
        <v>18412.24</v>
      </c>
      <c r="Q32" s="24">
        <f t="shared" si="2"/>
        <v>92797.6896</v>
      </c>
      <c r="R32" s="22" t="str">
        <f t="shared" si="26"/>
        <v>#REF!</v>
      </c>
      <c r="S32" s="24" t="str">
        <f t="shared" si="3"/>
        <v>#REF!</v>
      </c>
      <c r="T32" s="22" t="str">
        <f t="shared" si="4"/>
        <v>#REF!</v>
      </c>
      <c r="U32" s="22" t="str">
        <f t="shared" si="5"/>
        <v>#REF!</v>
      </c>
      <c r="V32" s="22" t="str">
        <f t="shared" si="6"/>
        <v>#REF!</v>
      </c>
      <c r="W32" s="25" t="str">
        <f t="shared" si="7"/>
        <v>#REF!</v>
      </c>
      <c r="X32" s="21">
        <v>40.0</v>
      </c>
      <c r="Y32" s="21">
        <v>64.0</v>
      </c>
      <c r="Z32" s="21">
        <v>60.0</v>
      </c>
      <c r="AA32" s="21">
        <v>89.0</v>
      </c>
      <c r="AB32" s="26">
        <v>1.0</v>
      </c>
      <c r="AC32" s="27">
        <v>2.0</v>
      </c>
      <c r="AD32" s="28">
        <f t="shared" si="8"/>
        <v>2</v>
      </c>
      <c r="AE32" s="28" t="str">
        <f t="shared" si="9"/>
        <v>1</v>
      </c>
      <c r="AF32" s="28" t="str">
        <f t="shared" si="10"/>
        <v>1</v>
      </c>
      <c r="AG32" s="28">
        <v>0.5</v>
      </c>
      <c r="AH32" s="28">
        <v>26.0</v>
      </c>
      <c r="AI32" s="28">
        <f t="shared" si="11"/>
        <v>99</v>
      </c>
      <c r="AJ32" s="28">
        <v>2.0</v>
      </c>
      <c r="AK32" s="28">
        <f t="shared" si="12"/>
        <v>52</v>
      </c>
      <c r="AL32" s="28">
        <f t="shared" si="13"/>
        <v>104</v>
      </c>
      <c r="AM32" s="28">
        <f t="shared" si="14"/>
        <v>104</v>
      </c>
      <c r="AN32" s="29">
        <f t="shared" si="15"/>
        <v>9</v>
      </c>
      <c r="AO32" s="30">
        <f t="shared" si="16"/>
        <v>0</v>
      </c>
      <c r="AP32" s="31">
        <f t="shared" si="17"/>
        <v>264.384</v>
      </c>
      <c r="AQ32" s="28">
        <f t="shared" si="18"/>
        <v>9</v>
      </c>
      <c r="AR32" s="28">
        <f t="shared" si="19"/>
        <v>0</v>
      </c>
      <c r="AS32" s="21">
        <v>1811031.0</v>
      </c>
      <c r="AT32" s="32">
        <f t="shared" si="20"/>
        <v>99</v>
      </c>
      <c r="AU32" s="33">
        <f t="shared" si="21"/>
        <v>2379.456</v>
      </c>
      <c r="AV32" s="34">
        <f t="shared" si="22"/>
        <v>61.776</v>
      </c>
      <c r="AW32" s="35">
        <f t="shared" si="23"/>
        <v>0.7009803922</v>
      </c>
      <c r="AX32" s="36">
        <f t="shared" si="24"/>
        <v>26.352</v>
      </c>
      <c r="AY32" s="36">
        <f t="shared" si="25"/>
        <v>237.168</v>
      </c>
    </row>
    <row r="33" ht="14.25" customHeight="1">
      <c r="A33" s="21" t="s">
        <v>62</v>
      </c>
      <c r="B33" s="21" t="s">
        <v>128</v>
      </c>
      <c r="C33" s="21">
        <v>1811032.0</v>
      </c>
      <c r="D33" s="21" t="s">
        <v>98</v>
      </c>
      <c r="E33" s="21" t="s">
        <v>53</v>
      </c>
      <c r="F33" s="21" t="s">
        <v>54</v>
      </c>
      <c r="G33" s="21" t="s">
        <v>80</v>
      </c>
      <c r="H33" s="21" t="s">
        <v>56</v>
      </c>
      <c r="I33" s="21" t="s">
        <v>57</v>
      </c>
      <c r="J33" s="21" t="s">
        <v>58</v>
      </c>
      <c r="K33" s="21" t="s">
        <v>123</v>
      </c>
      <c r="L33" s="22">
        <v>558524.868</v>
      </c>
      <c r="M33" s="23">
        <v>6872.8295</v>
      </c>
      <c r="N33" s="22">
        <f t="shared" si="1"/>
        <v>81.2656371</v>
      </c>
      <c r="O33" s="24">
        <v>289528.50960000005</v>
      </c>
      <c r="P33" s="24">
        <v>74575.5252</v>
      </c>
      <c r="Q33" s="24">
        <f t="shared" si="2"/>
        <v>364104.0348</v>
      </c>
      <c r="R33" s="22" t="str">
        <f t="shared" si="26"/>
        <v>#REF!</v>
      </c>
      <c r="S33" s="24" t="str">
        <f t="shared" si="3"/>
        <v>#REF!</v>
      </c>
      <c r="T33" s="22" t="str">
        <f t="shared" si="4"/>
        <v>#REF!</v>
      </c>
      <c r="U33" s="22" t="str">
        <f t="shared" si="5"/>
        <v>#REF!</v>
      </c>
      <c r="V33" s="22" t="str">
        <f t="shared" si="6"/>
        <v>#REF!</v>
      </c>
      <c r="W33" s="25" t="str">
        <f t="shared" si="7"/>
        <v>#REF!</v>
      </c>
      <c r="X33" s="21">
        <v>41.0</v>
      </c>
      <c r="Y33" s="21">
        <v>64.0</v>
      </c>
      <c r="Z33" s="21">
        <v>60.0</v>
      </c>
      <c r="AA33" s="21">
        <v>89.0</v>
      </c>
      <c r="AB33" s="26">
        <v>1.0</v>
      </c>
      <c r="AC33" s="27">
        <v>2.0</v>
      </c>
      <c r="AD33" s="28">
        <f t="shared" si="8"/>
        <v>2</v>
      </c>
      <c r="AE33" s="28" t="str">
        <f t="shared" si="9"/>
        <v>1</v>
      </c>
      <c r="AF33" s="28" t="str">
        <f t="shared" si="10"/>
        <v>1</v>
      </c>
      <c r="AG33" s="28">
        <v>0.5</v>
      </c>
      <c r="AH33" s="28">
        <v>26.0</v>
      </c>
      <c r="AI33" s="28">
        <f t="shared" si="11"/>
        <v>99</v>
      </c>
      <c r="AJ33" s="28">
        <v>2.0</v>
      </c>
      <c r="AK33" s="28">
        <f t="shared" si="12"/>
        <v>52</v>
      </c>
      <c r="AL33" s="28">
        <f t="shared" si="13"/>
        <v>104</v>
      </c>
      <c r="AM33" s="28">
        <f t="shared" si="14"/>
        <v>104</v>
      </c>
      <c r="AN33" s="29">
        <f t="shared" si="15"/>
        <v>67</v>
      </c>
      <c r="AO33" s="30">
        <f t="shared" si="16"/>
        <v>0</v>
      </c>
      <c r="AP33" s="31">
        <f t="shared" si="17"/>
        <v>264.384</v>
      </c>
      <c r="AQ33" s="28">
        <f t="shared" si="18"/>
        <v>67</v>
      </c>
      <c r="AR33" s="28">
        <f t="shared" si="19"/>
        <v>0</v>
      </c>
      <c r="AS33" s="21">
        <v>1811032.0</v>
      </c>
      <c r="AT33" s="32">
        <f t="shared" si="20"/>
        <v>99</v>
      </c>
      <c r="AU33" s="33">
        <f t="shared" si="21"/>
        <v>17713.728</v>
      </c>
      <c r="AV33" s="34">
        <f t="shared" si="22"/>
        <v>61.776</v>
      </c>
      <c r="AW33" s="35">
        <f t="shared" si="23"/>
        <v>0.7009803922</v>
      </c>
      <c r="AX33" s="36">
        <f t="shared" si="24"/>
        <v>26.352</v>
      </c>
      <c r="AY33" s="36">
        <f t="shared" si="25"/>
        <v>1765.584</v>
      </c>
    </row>
    <row r="34" ht="14.25" customHeight="1">
      <c r="A34" s="21" t="s">
        <v>62</v>
      </c>
      <c r="B34" s="21" t="s">
        <v>129</v>
      </c>
      <c r="C34" s="21">
        <v>1811033.0</v>
      </c>
      <c r="D34" s="21" t="s">
        <v>64</v>
      </c>
      <c r="E34" s="21" t="s">
        <v>53</v>
      </c>
      <c r="F34" s="21" t="s">
        <v>54</v>
      </c>
      <c r="G34" s="21" t="s">
        <v>80</v>
      </c>
      <c r="H34" s="21" t="s">
        <v>56</v>
      </c>
      <c r="I34" s="21" t="s">
        <v>57</v>
      </c>
      <c r="J34" s="21" t="s">
        <v>58</v>
      </c>
      <c r="K34" s="21" t="s">
        <v>66</v>
      </c>
      <c r="L34" s="22">
        <v>1279699.296</v>
      </c>
      <c r="M34" s="23">
        <v>30075.402</v>
      </c>
      <c r="N34" s="22">
        <f t="shared" si="1"/>
        <v>42.54969879</v>
      </c>
      <c r="O34" s="24">
        <v>727125.52</v>
      </c>
      <c r="P34" s="24">
        <v>185417.0076</v>
      </c>
      <c r="Q34" s="24">
        <f t="shared" si="2"/>
        <v>912542.5276</v>
      </c>
      <c r="R34" s="22" t="str">
        <f t="shared" si="26"/>
        <v>#REF!</v>
      </c>
      <c r="S34" s="24" t="str">
        <f t="shared" si="3"/>
        <v>#REF!</v>
      </c>
      <c r="T34" s="22" t="str">
        <f t="shared" si="4"/>
        <v>#REF!</v>
      </c>
      <c r="U34" s="22" t="str">
        <f t="shared" si="5"/>
        <v>#REF!</v>
      </c>
      <c r="V34" s="22" t="str">
        <f t="shared" si="6"/>
        <v>#REF!</v>
      </c>
      <c r="W34" s="25" t="str">
        <f t="shared" si="7"/>
        <v>#REF!</v>
      </c>
      <c r="X34" s="21">
        <v>37.0</v>
      </c>
      <c r="Y34" s="21">
        <v>64.0</v>
      </c>
      <c r="Z34" s="21">
        <v>60.0</v>
      </c>
      <c r="AA34" s="21">
        <v>89.0</v>
      </c>
      <c r="AB34" s="26">
        <v>1.0</v>
      </c>
      <c r="AC34" s="27">
        <v>2.0</v>
      </c>
      <c r="AD34" s="28">
        <f t="shared" si="8"/>
        <v>2</v>
      </c>
      <c r="AE34" s="28" t="str">
        <f t="shared" si="9"/>
        <v>1</v>
      </c>
      <c r="AF34" s="28" t="str">
        <f t="shared" si="10"/>
        <v>1</v>
      </c>
      <c r="AG34" s="28">
        <v>0.5</v>
      </c>
      <c r="AH34" s="28">
        <v>26.0</v>
      </c>
      <c r="AI34" s="28">
        <f t="shared" si="11"/>
        <v>99</v>
      </c>
      <c r="AJ34" s="28">
        <v>2.0</v>
      </c>
      <c r="AK34" s="28">
        <f t="shared" si="12"/>
        <v>52</v>
      </c>
      <c r="AL34" s="28">
        <f t="shared" si="13"/>
        <v>104</v>
      </c>
      <c r="AM34" s="28">
        <f t="shared" si="14"/>
        <v>104</v>
      </c>
      <c r="AN34" s="29">
        <f t="shared" si="15"/>
        <v>290</v>
      </c>
      <c r="AO34" s="30">
        <f t="shared" si="16"/>
        <v>0</v>
      </c>
      <c r="AP34" s="31">
        <f t="shared" si="17"/>
        <v>352.512</v>
      </c>
      <c r="AQ34" s="28">
        <f t="shared" si="18"/>
        <v>0</v>
      </c>
      <c r="AR34" s="28">
        <f t="shared" si="19"/>
        <v>290</v>
      </c>
      <c r="AS34" s="21">
        <v>1811033.0</v>
      </c>
      <c r="AT34" s="32">
        <f t="shared" si="20"/>
        <v>99</v>
      </c>
      <c r="AU34" s="33">
        <f t="shared" si="21"/>
        <v>102228.48</v>
      </c>
      <c r="AV34" s="34">
        <f t="shared" si="22"/>
        <v>61.776</v>
      </c>
      <c r="AW34" s="35">
        <f t="shared" si="23"/>
        <v>0.7009803922</v>
      </c>
      <c r="AX34" s="36">
        <f t="shared" si="24"/>
        <v>26.352</v>
      </c>
      <c r="AY34" s="36">
        <f t="shared" si="25"/>
        <v>7642.08</v>
      </c>
    </row>
    <row r="35" ht="14.25" customHeight="1">
      <c r="A35" s="21" t="s">
        <v>62</v>
      </c>
      <c r="B35" s="21" t="s">
        <v>130</v>
      </c>
      <c r="C35" s="21">
        <v>1811034.0</v>
      </c>
      <c r="D35" s="21" t="s">
        <v>64</v>
      </c>
      <c r="E35" s="21" t="s">
        <v>53</v>
      </c>
      <c r="F35" s="21" t="s">
        <v>54</v>
      </c>
      <c r="G35" s="21" t="s">
        <v>80</v>
      </c>
      <c r="H35" s="21" t="s">
        <v>104</v>
      </c>
      <c r="I35" s="21" t="s">
        <v>105</v>
      </c>
      <c r="J35" s="21" t="s">
        <v>58</v>
      </c>
      <c r="K35" s="21" t="s">
        <v>66</v>
      </c>
      <c r="L35" s="22">
        <v>279465.88800000004</v>
      </c>
      <c r="M35" s="23">
        <v>2581.3154999999997</v>
      </c>
      <c r="N35" s="22">
        <f t="shared" si="1"/>
        <v>108.2649091</v>
      </c>
      <c r="O35" s="24">
        <v>69188.6272</v>
      </c>
      <c r="P35" s="24">
        <v>17297.1568</v>
      </c>
      <c r="Q35" s="24">
        <f t="shared" si="2"/>
        <v>86485.784</v>
      </c>
      <c r="R35" s="22" t="str">
        <f t="shared" si="26"/>
        <v>#REF!</v>
      </c>
      <c r="S35" s="24" t="str">
        <f t="shared" si="3"/>
        <v>#REF!</v>
      </c>
      <c r="T35" s="22" t="str">
        <f t="shared" si="4"/>
        <v>#REF!</v>
      </c>
      <c r="U35" s="22" t="str">
        <f t="shared" si="5"/>
        <v>#REF!</v>
      </c>
      <c r="V35" s="22" t="str">
        <f t="shared" si="6"/>
        <v>#REF!</v>
      </c>
      <c r="W35" s="25" t="str">
        <f t="shared" si="7"/>
        <v>#REF!</v>
      </c>
      <c r="X35" s="21">
        <v>39.0</v>
      </c>
      <c r="Y35" s="21">
        <v>64.0</v>
      </c>
      <c r="Z35" s="21">
        <v>60.0</v>
      </c>
      <c r="AA35" s="21">
        <v>89.0</v>
      </c>
      <c r="AB35" s="26">
        <v>1.0</v>
      </c>
      <c r="AC35" s="27">
        <v>2.0</v>
      </c>
      <c r="AD35" s="28">
        <f t="shared" si="8"/>
        <v>2</v>
      </c>
      <c r="AE35" s="28" t="str">
        <f t="shared" si="9"/>
        <v>1</v>
      </c>
      <c r="AF35" s="28" t="str">
        <f t="shared" si="10"/>
        <v>1</v>
      </c>
      <c r="AG35" s="28">
        <v>0.5</v>
      </c>
      <c r="AH35" s="28">
        <v>26.0</v>
      </c>
      <c r="AI35" s="28">
        <f t="shared" si="11"/>
        <v>99</v>
      </c>
      <c r="AJ35" s="28">
        <v>2.0</v>
      </c>
      <c r="AK35" s="28">
        <f t="shared" si="12"/>
        <v>52</v>
      </c>
      <c r="AL35" s="28">
        <f t="shared" si="13"/>
        <v>104</v>
      </c>
      <c r="AM35" s="28">
        <f t="shared" si="14"/>
        <v>104</v>
      </c>
      <c r="AN35" s="29">
        <f t="shared" si="15"/>
        <v>25</v>
      </c>
      <c r="AO35" s="30">
        <f t="shared" si="16"/>
        <v>0</v>
      </c>
      <c r="AP35" s="31">
        <f t="shared" si="17"/>
        <v>352.512</v>
      </c>
      <c r="AQ35" s="28">
        <f t="shared" si="18"/>
        <v>0</v>
      </c>
      <c r="AR35" s="28">
        <f t="shared" si="19"/>
        <v>25</v>
      </c>
      <c r="AS35" s="21">
        <v>1811034.0</v>
      </c>
      <c r="AT35" s="32">
        <f t="shared" si="20"/>
        <v>99</v>
      </c>
      <c r="AU35" s="33">
        <f t="shared" si="21"/>
        <v>8812.8</v>
      </c>
      <c r="AV35" s="34">
        <f t="shared" si="22"/>
        <v>61.776</v>
      </c>
      <c r="AW35" s="35">
        <f t="shared" si="23"/>
        <v>0.7009803922</v>
      </c>
      <c r="AX35" s="36">
        <f t="shared" si="24"/>
        <v>26.352</v>
      </c>
      <c r="AY35" s="36">
        <f t="shared" si="25"/>
        <v>658.8</v>
      </c>
    </row>
    <row r="36" ht="14.25" customHeight="1">
      <c r="A36" s="21" t="s">
        <v>62</v>
      </c>
      <c r="B36" s="21" t="s">
        <v>131</v>
      </c>
      <c r="C36" s="21">
        <v>1811035.0</v>
      </c>
      <c r="D36" s="21" t="s">
        <v>64</v>
      </c>
      <c r="E36" s="21" t="s">
        <v>53</v>
      </c>
      <c r="F36" s="21" t="s">
        <v>54</v>
      </c>
      <c r="G36" s="21" t="s">
        <v>80</v>
      </c>
      <c r="H36" s="21" t="s">
        <v>104</v>
      </c>
      <c r="I36" s="21" t="s">
        <v>105</v>
      </c>
      <c r="J36" s="21" t="s">
        <v>58</v>
      </c>
      <c r="K36" s="21" t="s">
        <v>123</v>
      </c>
      <c r="L36" s="22">
        <v>158129.74099999998</v>
      </c>
      <c r="M36" s="23">
        <v>3334.0423999999994</v>
      </c>
      <c r="N36" s="22">
        <f t="shared" si="1"/>
        <v>47.42883324</v>
      </c>
      <c r="O36" s="24">
        <v>78126.25920000001</v>
      </c>
      <c r="P36" s="24">
        <v>20752.287600000003</v>
      </c>
      <c r="Q36" s="24">
        <f t="shared" si="2"/>
        <v>98878.5468</v>
      </c>
      <c r="R36" s="22" t="str">
        <f t="shared" si="26"/>
        <v>#REF!</v>
      </c>
      <c r="S36" s="24" t="str">
        <f t="shared" si="3"/>
        <v>#REF!</v>
      </c>
      <c r="T36" s="22" t="str">
        <f t="shared" si="4"/>
        <v>#REF!</v>
      </c>
      <c r="U36" s="22" t="str">
        <f t="shared" si="5"/>
        <v>#REF!</v>
      </c>
      <c r="V36" s="22" t="str">
        <f t="shared" si="6"/>
        <v>#REF!</v>
      </c>
      <c r="W36" s="25" t="str">
        <f t="shared" si="7"/>
        <v>#REF!</v>
      </c>
      <c r="X36" s="21">
        <v>40.0</v>
      </c>
      <c r="Y36" s="21">
        <v>64.0</v>
      </c>
      <c r="Z36" s="21">
        <v>60.0</v>
      </c>
      <c r="AA36" s="21">
        <v>89.0</v>
      </c>
      <c r="AB36" s="26">
        <v>1.0</v>
      </c>
      <c r="AC36" s="27">
        <v>2.0</v>
      </c>
      <c r="AD36" s="28">
        <f t="shared" si="8"/>
        <v>2</v>
      </c>
      <c r="AE36" s="28" t="str">
        <f t="shared" si="9"/>
        <v>1</v>
      </c>
      <c r="AF36" s="28" t="str">
        <f t="shared" si="10"/>
        <v>1</v>
      </c>
      <c r="AG36" s="28">
        <v>0.5</v>
      </c>
      <c r="AH36" s="28">
        <v>26.0</v>
      </c>
      <c r="AI36" s="28">
        <f t="shared" si="11"/>
        <v>99</v>
      </c>
      <c r="AJ36" s="28">
        <v>2.0</v>
      </c>
      <c r="AK36" s="28">
        <f t="shared" si="12"/>
        <v>52</v>
      </c>
      <c r="AL36" s="28">
        <f t="shared" si="13"/>
        <v>104</v>
      </c>
      <c r="AM36" s="28">
        <f t="shared" si="14"/>
        <v>104</v>
      </c>
      <c r="AN36" s="29">
        <f t="shared" si="15"/>
        <v>33</v>
      </c>
      <c r="AO36" s="30">
        <f t="shared" si="16"/>
        <v>0</v>
      </c>
      <c r="AP36" s="31">
        <f t="shared" si="17"/>
        <v>352.512</v>
      </c>
      <c r="AQ36" s="28">
        <f t="shared" si="18"/>
        <v>0</v>
      </c>
      <c r="AR36" s="28">
        <f t="shared" si="19"/>
        <v>33</v>
      </c>
      <c r="AS36" s="21">
        <v>1811035.0</v>
      </c>
      <c r="AT36" s="32">
        <f t="shared" si="20"/>
        <v>99</v>
      </c>
      <c r="AU36" s="33">
        <f t="shared" si="21"/>
        <v>11632.896</v>
      </c>
      <c r="AV36" s="34">
        <f t="shared" si="22"/>
        <v>61.776</v>
      </c>
      <c r="AW36" s="35">
        <f t="shared" si="23"/>
        <v>0.7009803922</v>
      </c>
      <c r="AX36" s="36">
        <f t="shared" si="24"/>
        <v>26.352</v>
      </c>
      <c r="AY36" s="36">
        <f t="shared" si="25"/>
        <v>869.616</v>
      </c>
    </row>
    <row r="37" ht="14.25" customHeight="1">
      <c r="A37" s="21" t="s">
        <v>62</v>
      </c>
      <c r="B37" s="21" t="s">
        <v>132</v>
      </c>
      <c r="C37" s="21">
        <v>1811036.0</v>
      </c>
      <c r="D37" s="21" t="s">
        <v>64</v>
      </c>
      <c r="E37" s="21" t="s">
        <v>53</v>
      </c>
      <c r="F37" s="21" t="s">
        <v>54</v>
      </c>
      <c r="G37" s="21" t="s">
        <v>80</v>
      </c>
      <c r="H37" s="21" t="s">
        <v>104</v>
      </c>
      <c r="I37" s="21" t="s">
        <v>105</v>
      </c>
      <c r="J37" s="21" t="s">
        <v>58</v>
      </c>
      <c r="K37" s="21" t="s">
        <v>61</v>
      </c>
      <c r="L37" s="22">
        <v>2862.7439999999997</v>
      </c>
      <c r="M37" s="23">
        <v>65.76599999999999</v>
      </c>
      <c r="N37" s="22">
        <f t="shared" si="1"/>
        <v>43.52924003</v>
      </c>
      <c r="O37" s="24">
        <v>1721.2800000000004</v>
      </c>
      <c r="P37" s="24">
        <v>438.9264000000001</v>
      </c>
      <c r="Q37" s="24">
        <f t="shared" si="2"/>
        <v>2160.2064</v>
      </c>
      <c r="R37" s="22" t="str">
        <f t="shared" si="26"/>
        <v>#REF!</v>
      </c>
      <c r="S37" s="24" t="str">
        <f t="shared" si="3"/>
        <v>#REF!</v>
      </c>
      <c r="T37" s="22" t="str">
        <f t="shared" si="4"/>
        <v>#REF!</v>
      </c>
      <c r="U37" s="22" t="str">
        <f t="shared" si="5"/>
        <v>#REF!</v>
      </c>
      <c r="V37" s="22" t="str">
        <f t="shared" si="6"/>
        <v>#REF!</v>
      </c>
      <c r="W37" s="25" t="str">
        <f t="shared" si="7"/>
        <v>#REF!</v>
      </c>
      <c r="X37" s="21">
        <v>41.0</v>
      </c>
      <c r="Y37" s="21">
        <v>64.0</v>
      </c>
      <c r="Z37" s="21">
        <v>60.0</v>
      </c>
      <c r="AA37" s="21">
        <v>89.0</v>
      </c>
      <c r="AB37" s="26">
        <v>1.0</v>
      </c>
      <c r="AC37" s="27">
        <v>2.0</v>
      </c>
      <c r="AD37" s="28">
        <f t="shared" si="8"/>
        <v>2</v>
      </c>
      <c r="AE37" s="28" t="str">
        <f t="shared" si="9"/>
        <v>1</v>
      </c>
      <c r="AF37" s="28" t="str">
        <f t="shared" si="10"/>
        <v>1</v>
      </c>
      <c r="AG37" s="28">
        <v>0.5</v>
      </c>
      <c r="AH37" s="28">
        <v>26.0</v>
      </c>
      <c r="AI37" s="28">
        <f t="shared" si="11"/>
        <v>99</v>
      </c>
      <c r="AJ37" s="28">
        <v>2.0</v>
      </c>
      <c r="AK37" s="28">
        <f t="shared" si="12"/>
        <v>52</v>
      </c>
      <c r="AL37" s="28">
        <f t="shared" si="13"/>
        <v>104</v>
      </c>
      <c r="AM37" s="28">
        <f t="shared" si="14"/>
        <v>104</v>
      </c>
      <c r="AN37" s="29">
        <f t="shared" si="15"/>
        <v>1</v>
      </c>
      <c r="AO37" s="30">
        <f t="shared" si="16"/>
        <v>0</v>
      </c>
      <c r="AP37" s="31">
        <f t="shared" si="17"/>
        <v>352.512</v>
      </c>
      <c r="AQ37" s="28">
        <f t="shared" si="18"/>
        <v>0</v>
      </c>
      <c r="AR37" s="28">
        <f t="shared" si="19"/>
        <v>1</v>
      </c>
      <c r="AS37" s="21">
        <v>1811036.0</v>
      </c>
      <c r="AT37" s="32">
        <f t="shared" si="20"/>
        <v>99</v>
      </c>
      <c r="AU37" s="33">
        <f t="shared" si="21"/>
        <v>352.512</v>
      </c>
      <c r="AV37" s="34">
        <f t="shared" si="22"/>
        <v>61.776</v>
      </c>
      <c r="AW37" s="35">
        <f t="shared" si="23"/>
        <v>0.7009803922</v>
      </c>
      <c r="AX37" s="36">
        <f t="shared" si="24"/>
        <v>26.352</v>
      </c>
      <c r="AY37" s="36">
        <f t="shared" si="25"/>
        <v>26.352</v>
      </c>
    </row>
    <row r="38" ht="14.25" customHeight="1">
      <c r="A38" s="21" t="s">
        <v>62</v>
      </c>
      <c r="B38" s="21" t="s">
        <v>133</v>
      </c>
      <c r="C38" s="21">
        <v>1811037.0</v>
      </c>
      <c r="D38" s="21" t="s">
        <v>52</v>
      </c>
      <c r="E38" s="21" t="s">
        <v>53</v>
      </c>
      <c r="F38" s="21" t="s">
        <v>54</v>
      </c>
      <c r="G38" s="21" t="s">
        <v>80</v>
      </c>
      <c r="H38" s="21" t="s">
        <v>104</v>
      </c>
      <c r="I38" s="21" t="s">
        <v>105</v>
      </c>
      <c r="J38" s="21" t="s">
        <v>116</v>
      </c>
      <c r="K38" s="21" t="s">
        <v>61</v>
      </c>
      <c r="L38" s="22">
        <v>10772.322</v>
      </c>
      <c r="M38" s="23">
        <v>195.7725</v>
      </c>
      <c r="N38" s="22">
        <f t="shared" si="1"/>
        <v>55.02469448</v>
      </c>
      <c r="O38" s="24">
        <v>7442.820000000001</v>
      </c>
      <c r="P38" s="24">
        <v>1789.8210000000001</v>
      </c>
      <c r="Q38" s="24">
        <f t="shared" si="2"/>
        <v>9232.641</v>
      </c>
      <c r="R38" s="22" t="str">
        <f t="shared" si="26"/>
        <v>#REF!</v>
      </c>
      <c r="S38" s="24" t="str">
        <f t="shared" si="3"/>
        <v>#REF!</v>
      </c>
      <c r="T38" s="22" t="str">
        <f t="shared" si="4"/>
        <v>#REF!</v>
      </c>
      <c r="U38" s="22" t="str">
        <f t="shared" si="5"/>
        <v>#REF!</v>
      </c>
      <c r="V38" s="22" t="str">
        <f t="shared" si="6"/>
        <v>#REF!</v>
      </c>
      <c r="W38" s="25" t="str">
        <f t="shared" si="7"/>
        <v>#REF!</v>
      </c>
      <c r="X38" s="21">
        <v>37.0</v>
      </c>
      <c r="Y38" s="21">
        <v>64.0</v>
      </c>
      <c r="Z38" s="21">
        <v>60.0</v>
      </c>
      <c r="AA38" s="21">
        <v>89.0</v>
      </c>
      <c r="AB38" s="26">
        <v>1.0</v>
      </c>
      <c r="AC38" s="27">
        <v>2.0</v>
      </c>
      <c r="AD38" s="28">
        <f t="shared" si="8"/>
        <v>2</v>
      </c>
      <c r="AE38" s="28" t="str">
        <f t="shared" si="9"/>
        <v>1</v>
      </c>
      <c r="AF38" s="28" t="str">
        <f t="shared" si="10"/>
        <v>1</v>
      </c>
      <c r="AG38" s="28">
        <v>0.5</v>
      </c>
      <c r="AH38" s="28">
        <v>26.0</v>
      </c>
      <c r="AI38" s="28">
        <f t="shared" si="11"/>
        <v>99</v>
      </c>
      <c r="AJ38" s="28">
        <v>2.0</v>
      </c>
      <c r="AK38" s="28">
        <f t="shared" si="12"/>
        <v>52</v>
      </c>
      <c r="AL38" s="28">
        <f t="shared" si="13"/>
        <v>104</v>
      </c>
      <c r="AM38" s="28">
        <f t="shared" si="14"/>
        <v>104</v>
      </c>
      <c r="AN38" s="29">
        <f t="shared" si="15"/>
        <v>2</v>
      </c>
      <c r="AO38" s="30">
        <f t="shared" si="16"/>
        <v>2</v>
      </c>
      <c r="AP38" s="31">
        <f t="shared" si="17"/>
        <v>176.256</v>
      </c>
      <c r="AQ38" s="28">
        <f t="shared" si="18"/>
        <v>0</v>
      </c>
      <c r="AR38" s="28">
        <f t="shared" si="19"/>
        <v>0</v>
      </c>
      <c r="AS38" s="21">
        <v>1811037.0</v>
      </c>
      <c r="AT38" s="32">
        <f t="shared" si="20"/>
        <v>99</v>
      </c>
      <c r="AU38" s="33">
        <f t="shared" si="21"/>
        <v>352.512</v>
      </c>
      <c r="AV38" s="34">
        <f t="shared" si="22"/>
        <v>61.776</v>
      </c>
      <c r="AW38" s="35">
        <f t="shared" si="23"/>
        <v>0.7009803922</v>
      </c>
      <c r="AX38" s="36">
        <f t="shared" si="24"/>
        <v>26.352</v>
      </c>
      <c r="AY38" s="36">
        <f t="shared" si="25"/>
        <v>52.704</v>
      </c>
    </row>
    <row r="39" ht="14.25" customHeight="1">
      <c r="A39" s="21" t="s">
        <v>62</v>
      </c>
      <c r="B39" s="21" t="s">
        <v>134</v>
      </c>
      <c r="C39" s="21">
        <v>1811038.0</v>
      </c>
      <c r="D39" s="21" t="s">
        <v>52</v>
      </c>
      <c r="E39" s="21" t="s">
        <v>53</v>
      </c>
      <c r="F39" s="21" t="s">
        <v>54</v>
      </c>
      <c r="G39" s="21" t="s">
        <v>80</v>
      </c>
      <c r="H39" s="21" t="s">
        <v>104</v>
      </c>
      <c r="I39" s="21" t="s">
        <v>105</v>
      </c>
      <c r="J39" s="21" t="s">
        <v>116</v>
      </c>
      <c r="K39" s="21"/>
      <c r="L39" s="22">
        <v>108686.65500000001</v>
      </c>
      <c r="M39" s="23">
        <v>1252.8422999999998</v>
      </c>
      <c r="N39" s="22">
        <f t="shared" si="1"/>
        <v>86.75206369</v>
      </c>
      <c r="O39" s="24">
        <v>45973.1888</v>
      </c>
      <c r="P39" s="24">
        <v>12204.222800000003</v>
      </c>
      <c r="Q39" s="24">
        <f t="shared" si="2"/>
        <v>58177.4116</v>
      </c>
      <c r="R39" s="22" t="str">
        <f t="shared" si="26"/>
        <v>#REF!</v>
      </c>
      <c r="S39" s="24" t="str">
        <f t="shared" si="3"/>
        <v>#REF!</v>
      </c>
      <c r="T39" s="22" t="str">
        <f t="shared" si="4"/>
        <v>#REF!</v>
      </c>
      <c r="U39" s="22" t="str">
        <f t="shared" si="5"/>
        <v>#REF!</v>
      </c>
      <c r="V39" s="22" t="str">
        <f t="shared" si="6"/>
        <v>#REF!</v>
      </c>
      <c r="W39" s="25" t="str">
        <f t="shared" si="7"/>
        <v>#REF!</v>
      </c>
      <c r="X39" s="21">
        <v>39.0</v>
      </c>
      <c r="Y39" s="21">
        <v>64.0</v>
      </c>
      <c r="Z39" s="21">
        <v>60.0</v>
      </c>
      <c r="AA39" s="21">
        <v>89.0</v>
      </c>
      <c r="AB39" s="26">
        <v>1.0</v>
      </c>
      <c r="AC39" s="27">
        <v>2.0</v>
      </c>
      <c r="AD39" s="28">
        <f t="shared" si="8"/>
        <v>2</v>
      </c>
      <c r="AE39" s="28" t="str">
        <f t="shared" si="9"/>
        <v>1</v>
      </c>
      <c r="AF39" s="28" t="str">
        <f t="shared" si="10"/>
        <v>1</v>
      </c>
      <c r="AG39" s="28">
        <v>0.5</v>
      </c>
      <c r="AH39" s="28">
        <v>26.0</v>
      </c>
      <c r="AI39" s="28">
        <f t="shared" si="11"/>
        <v>99</v>
      </c>
      <c r="AJ39" s="28">
        <v>2.0</v>
      </c>
      <c r="AK39" s="28">
        <f t="shared" si="12"/>
        <v>52</v>
      </c>
      <c r="AL39" s="28">
        <f t="shared" si="13"/>
        <v>104</v>
      </c>
      <c r="AM39" s="28">
        <f t="shared" si="14"/>
        <v>104</v>
      </c>
      <c r="AN39" s="29">
        <f t="shared" si="15"/>
        <v>13</v>
      </c>
      <c r="AO39" s="30">
        <f t="shared" si="16"/>
        <v>13</v>
      </c>
      <c r="AP39" s="31">
        <f t="shared" si="17"/>
        <v>176.256</v>
      </c>
      <c r="AQ39" s="28">
        <f t="shared" si="18"/>
        <v>0</v>
      </c>
      <c r="AR39" s="28">
        <f t="shared" si="19"/>
        <v>0</v>
      </c>
      <c r="AS39" s="21">
        <v>1811038.0</v>
      </c>
      <c r="AT39" s="32">
        <f t="shared" si="20"/>
        <v>99</v>
      </c>
      <c r="AU39" s="33">
        <f t="shared" si="21"/>
        <v>2291.328</v>
      </c>
      <c r="AV39" s="34">
        <f t="shared" si="22"/>
        <v>61.776</v>
      </c>
      <c r="AW39" s="35">
        <f t="shared" si="23"/>
        <v>0.7009803922</v>
      </c>
      <c r="AX39" s="36">
        <f t="shared" si="24"/>
        <v>26.352</v>
      </c>
      <c r="AY39" s="36">
        <f t="shared" si="25"/>
        <v>342.576</v>
      </c>
    </row>
    <row r="40" ht="14.25" customHeight="1">
      <c r="A40" s="21" t="s">
        <v>62</v>
      </c>
      <c r="B40" s="21" t="s">
        <v>135</v>
      </c>
      <c r="C40" s="21">
        <v>1811039.0</v>
      </c>
      <c r="D40" s="21" t="s">
        <v>52</v>
      </c>
      <c r="E40" s="21" t="s">
        <v>53</v>
      </c>
      <c r="F40" s="21" t="s">
        <v>54</v>
      </c>
      <c r="G40" s="21" t="s">
        <v>80</v>
      </c>
      <c r="H40" s="21" t="s">
        <v>104</v>
      </c>
      <c r="I40" s="21" t="s">
        <v>105</v>
      </c>
      <c r="J40" s="21" t="s">
        <v>116</v>
      </c>
      <c r="K40" s="21"/>
      <c r="L40" s="22">
        <v>129931.204</v>
      </c>
      <c r="M40" s="23">
        <v>1780.4279999999997</v>
      </c>
      <c r="N40" s="22">
        <f t="shared" si="1"/>
        <v>72.97751103</v>
      </c>
      <c r="O40" s="24">
        <v>47578.60800000001</v>
      </c>
      <c r="P40" s="24">
        <v>11894.652000000002</v>
      </c>
      <c r="Q40" s="24">
        <f t="shared" si="2"/>
        <v>59473.26</v>
      </c>
      <c r="R40" s="22" t="str">
        <f t="shared" si="26"/>
        <v>#REF!</v>
      </c>
      <c r="S40" s="24" t="str">
        <f t="shared" si="3"/>
        <v>#REF!</v>
      </c>
      <c r="T40" s="22" t="str">
        <f t="shared" si="4"/>
        <v>#REF!</v>
      </c>
      <c r="U40" s="22" t="str">
        <f t="shared" si="5"/>
        <v>#REF!</v>
      </c>
      <c r="V40" s="22" t="str">
        <f t="shared" si="6"/>
        <v>#REF!</v>
      </c>
      <c r="W40" s="25" t="str">
        <f t="shared" si="7"/>
        <v>#REF!</v>
      </c>
      <c r="X40" s="21">
        <v>40.0</v>
      </c>
      <c r="Y40" s="21">
        <v>64.0</v>
      </c>
      <c r="Z40" s="21">
        <v>60.0</v>
      </c>
      <c r="AA40" s="21">
        <v>89.0</v>
      </c>
      <c r="AB40" s="26">
        <v>1.0</v>
      </c>
      <c r="AC40" s="27">
        <v>2.0</v>
      </c>
      <c r="AD40" s="28">
        <f t="shared" si="8"/>
        <v>2</v>
      </c>
      <c r="AE40" s="28" t="str">
        <f t="shared" si="9"/>
        <v>1</v>
      </c>
      <c r="AF40" s="28" t="str">
        <f t="shared" si="10"/>
        <v>1</v>
      </c>
      <c r="AG40" s="28">
        <v>0.5</v>
      </c>
      <c r="AH40" s="28">
        <v>26.0</v>
      </c>
      <c r="AI40" s="28">
        <f t="shared" si="11"/>
        <v>99</v>
      </c>
      <c r="AJ40" s="28">
        <v>2.0</v>
      </c>
      <c r="AK40" s="28">
        <f t="shared" si="12"/>
        <v>52</v>
      </c>
      <c r="AL40" s="28">
        <f t="shared" si="13"/>
        <v>104</v>
      </c>
      <c r="AM40" s="28">
        <f t="shared" si="14"/>
        <v>104</v>
      </c>
      <c r="AN40" s="29">
        <f t="shared" si="15"/>
        <v>18</v>
      </c>
      <c r="AO40" s="30">
        <f t="shared" si="16"/>
        <v>18</v>
      </c>
      <c r="AP40" s="31">
        <f t="shared" si="17"/>
        <v>176.256</v>
      </c>
      <c r="AQ40" s="28">
        <f t="shared" si="18"/>
        <v>0</v>
      </c>
      <c r="AR40" s="28">
        <f t="shared" si="19"/>
        <v>0</v>
      </c>
      <c r="AS40" s="21">
        <v>1811039.0</v>
      </c>
      <c r="AT40" s="32">
        <f t="shared" si="20"/>
        <v>99</v>
      </c>
      <c r="AU40" s="33">
        <f t="shared" si="21"/>
        <v>3172.608</v>
      </c>
      <c r="AV40" s="34">
        <f t="shared" si="22"/>
        <v>61.776</v>
      </c>
      <c r="AW40" s="35">
        <f t="shared" si="23"/>
        <v>0.7009803922</v>
      </c>
      <c r="AX40" s="36">
        <f t="shared" si="24"/>
        <v>26.352</v>
      </c>
      <c r="AY40" s="36">
        <f t="shared" si="25"/>
        <v>474.336</v>
      </c>
    </row>
    <row r="41" ht="14.25" customHeight="1">
      <c r="A41" s="21" t="s">
        <v>62</v>
      </c>
      <c r="B41" s="21" t="s">
        <v>136</v>
      </c>
      <c r="C41" s="21">
        <v>1811040.0</v>
      </c>
      <c r="D41" s="21" t="s">
        <v>52</v>
      </c>
      <c r="E41" s="21" t="s">
        <v>53</v>
      </c>
      <c r="F41" s="21" t="s">
        <v>54</v>
      </c>
      <c r="G41" s="21" t="s">
        <v>80</v>
      </c>
      <c r="H41" s="21" t="s">
        <v>104</v>
      </c>
      <c r="I41" s="21" t="s">
        <v>105</v>
      </c>
      <c r="J41" s="21" t="s">
        <v>116</v>
      </c>
      <c r="K41" s="21" t="s">
        <v>59</v>
      </c>
      <c r="L41" s="22">
        <v>208184.9</v>
      </c>
      <c r="M41" s="23">
        <v>2177.1484</v>
      </c>
      <c r="N41" s="22">
        <f t="shared" si="1"/>
        <v>95.62274212</v>
      </c>
      <c r="O41" s="24">
        <v>65381.016800000005</v>
      </c>
      <c r="P41" s="24">
        <v>16992.591000000004</v>
      </c>
      <c r="Q41" s="24">
        <f t="shared" si="2"/>
        <v>82373.6078</v>
      </c>
      <c r="R41" s="22" t="str">
        <f t="shared" si="26"/>
        <v>#REF!</v>
      </c>
      <c r="S41" s="24" t="str">
        <f t="shared" si="3"/>
        <v>#REF!</v>
      </c>
      <c r="T41" s="22" t="str">
        <f t="shared" si="4"/>
        <v>#REF!</v>
      </c>
      <c r="U41" s="22" t="str">
        <f t="shared" si="5"/>
        <v>#REF!</v>
      </c>
      <c r="V41" s="22" t="str">
        <f t="shared" si="6"/>
        <v>#REF!</v>
      </c>
      <c r="W41" s="25" t="str">
        <f t="shared" si="7"/>
        <v>#REF!</v>
      </c>
      <c r="X41" s="21">
        <v>41.0</v>
      </c>
      <c r="Y41" s="21">
        <v>64.0</v>
      </c>
      <c r="Z41" s="21">
        <v>60.0</v>
      </c>
      <c r="AA41" s="21">
        <v>89.0</v>
      </c>
      <c r="AB41" s="26">
        <v>1.0</v>
      </c>
      <c r="AC41" s="27">
        <v>2.0</v>
      </c>
      <c r="AD41" s="28">
        <f t="shared" si="8"/>
        <v>2</v>
      </c>
      <c r="AE41" s="28" t="str">
        <f t="shared" si="9"/>
        <v>1</v>
      </c>
      <c r="AF41" s="28" t="str">
        <f t="shared" si="10"/>
        <v>1</v>
      </c>
      <c r="AG41" s="28">
        <v>0.5</v>
      </c>
      <c r="AH41" s="28">
        <v>26.0</v>
      </c>
      <c r="AI41" s="28">
        <f t="shared" si="11"/>
        <v>99</v>
      </c>
      <c r="AJ41" s="28">
        <v>2.0</v>
      </c>
      <c r="AK41" s="28">
        <f t="shared" si="12"/>
        <v>52</v>
      </c>
      <c r="AL41" s="28">
        <f t="shared" si="13"/>
        <v>104</v>
      </c>
      <c r="AM41" s="28">
        <f t="shared" si="14"/>
        <v>104</v>
      </c>
      <c r="AN41" s="29">
        <f t="shared" si="15"/>
        <v>21</v>
      </c>
      <c r="AO41" s="30">
        <f t="shared" si="16"/>
        <v>21</v>
      </c>
      <c r="AP41" s="31">
        <f t="shared" si="17"/>
        <v>176.256</v>
      </c>
      <c r="AQ41" s="28">
        <f t="shared" si="18"/>
        <v>0</v>
      </c>
      <c r="AR41" s="28">
        <f t="shared" si="19"/>
        <v>0</v>
      </c>
      <c r="AS41" s="21">
        <v>1811040.0</v>
      </c>
      <c r="AT41" s="32">
        <f t="shared" si="20"/>
        <v>99</v>
      </c>
      <c r="AU41" s="33">
        <f t="shared" si="21"/>
        <v>3701.376</v>
      </c>
      <c r="AV41" s="34">
        <f t="shared" si="22"/>
        <v>61.776</v>
      </c>
      <c r="AW41" s="35">
        <f t="shared" si="23"/>
        <v>0.7009803922</v>
      </c>
      <c r="AX41" s="36">
        <f t="shared" si="24"/>
        <v>26.352</v>
      </c>
      <c r="AY41" s="36">
        <f t="shared" si="25"/>
        <v>553.392</v>
      </c>
    </row>
    <row r="42" ht="14.25" customHeight="1">
      <c r="A42" s="21" t="s">
        <v>62</v>
      </c>
      <c r="B42" s="21" t="s">
        <v>137</v>
      </c>
      <c r="C42" s="21">
        <v>1811041.0</v>
      </c>
      <c r="D42" s="21" t="s">
        <v>98</v>
      </c>
      <c r="E42" s="21" t="s">
        <v>53</v>
      </c>
      <c r="F42" s="21" t="s">
        <v>54</v>
      </c>
      <c r="G42" s="21" t="s">
        <v>80</v>
      </c>
      <c r="H42" s="21" t="s">
        <v>104</v>
      </c>
      <c r="I42" s="21" t="s">
        <v>105</v>
      </c>
      <c r="J42" s="21" t="s">
        <v>116</v>
      </c>
      <c r="K42" s="21"/>
      <c r="L42" s="22">
        <v>113520.33000000002</v>
      </c>
      <c r="M42" s="23">
        <v>1519.3528</v>
      </c>
      <c r="N42" s="22">
        <f t="shared" si="1"/>
        <v>74.71624102</v>
      </c>
      <c r="O42" s="24">
        <v>43639.4464</v>
      </c>
      <c r="P42" s="24">
        <v>11584.698400000001</v>
      </c>
      <c r="Q42" s="24">
        <f t="shared" si="2"/>
        <v>55224.1448</v>
      </c>
      <c r="R42" s="22" t="str">
        <f t="shared" si="26"/>
        <v>#REF!</v>
      </c>
      <c r="S42" s="24" t="str">
        <f t="shared" si="3"/>
        <v>#REF!</v>
      </c>
      <c r="T42" s="22" t="str">
        <f t="shared" si="4"/>
        <v>#REF!</v>
      </c>
      <c r="U42" s="22" t="str">
        <f t="shared" si="5"/>
        <v>#REF!</v>
      </c>
      <c r="V42" s="22" t="str">
        <f t="shared" si="6"/>
        <v>#REF!</v>
      </c>
      <c r="W42" s="25" t="str">
        <f t="shared" si="7"/>
        <v>#REF!</v>
      </c>
      <c r="X42" s="21">
        <v>37.0</v>
      </c>
      <c r="Y42" s="21">
        <v>64.0</v>
      </c>
      <c r="Z42" s="21">
        <v>60.0</v>
      </c>
      <c r="AA42" s="21">
        <v>89.0</v>
      </c>
      <c r="AB42" s="26">
        <v>1.0</v>
      </c>
      <c r="AC42" s="27">
        <v>2.0</v>
      </c>
      <c r="AD42" s="28">
        <f t="shared" si="8"/>
        <v>2</v>
      </c>
      <c r="AE42" s="28" t="str">
        <f t="shared" si="9"/>
        <v>1</v>
      </c>
      <c r="AF42" s="28" t="str">
        <f t="shared" si="10"/>
        <v>1</v>
      </c>
      <c r="AG42" s="28">
        <v>0.5</v>
      </c>
      <c r="AH42" s="28">
        <v>26.0</v>
      </c>
      <c r="AI42" s="28">
        <f t="shared" si="11"/>
        <v>99</v>
      </c>
      <c r="AJ42" s="28">
        <v>2.0</v>
      </c>
      <c r="AK42" s="28">
        <f t="shared" si="12"/>
        <v>52</v>
      </c>
      <c r="AL42" s="28">
        <f t="shared" si="13"/>
        <v>104</v>
      </c>
      <c r="AM42" s="28">
        <f t="shared" si="14"/>
        <v>104</v>
      </c>
      <c r="AN42" s="29">
        <f t="shared" si="15"/>
        <v>15</v>
      </c>
      <c r="AO42" s="30">
        <f t="shared" si="16"/>
        <v>0</v>
      </c>
      <c r="AP42" s="31">
        <f t="shared" si="17"/>
        <v>264.384</v>
      </c>
      <c r="AQ42" s="28">
        <f t="shared" si="18"/>
        <v>15</v>
      </c>
      <c r="AR42" s="28">
        <f t="shared" si="19"/>
        <v>0</v>
      </c>
      <c r="AS42" s="21">
        <v>1811041.0</v>
      </c>
      <c r="AT42" s="32">
        <f t="shared" si="20"/>
        <v>99</v>
      </c>
      <c r="AU42" s="33">
        <f t="shared" si="21"/>
        <v>3965.76</v>
      </c>
      <c r="AV42" s="34">
        <f t="shared" si="22"/>
        <v>61.776</v>
      </c>
      <c r="AW42" s="35">
        <f t="shared" si="23"/>
        <v>0.7009803922</v>
      </c>
      <c r="AX42" s="36">
        <f t="shared" si="24"/>
        <v>26.352</v>
      </c>
      <c r="AY42" s="36">
        <f t="shared" si="25"/>
        <v>395.28</v>
      </c>
    </row>
    <row r="43" ht="14.25" customHeight="1">
      <c r="A43" s="21" t="s">
        <v>62</v>
      </c>
      <c r="B43" s="21" t="s">
        <v>138</v>
      </c>
      <c r="C43" s="21">
        <v>1811042.0</v>
      </c>
      <c r="D43" s="21" t="s">
        <v>98</v>
      </c>
      <c r="E43" s="21" t="s">
        <v>53</v>
      </c>
      <c r="F43" s="21" t="s">
        <v>54</v>
      </c>
      <c r="G43" s="21" t="s">
        <v>80</v>
      </c>
      <c r="H43" s="21" t="s">
        <v>118</v>
      </c>
      <c r="I43" s="21" t="s">
        <v>105</v>
      </c>
      <c r="J43" s="21" t="s">
        <v>116</v>
      </c>
      <c r="K43" s="21"/>
      <c r="L43" s="22">
        <v>42837.625</v>
      </c>
      <c r="M43" s="23">
        <v>692.1927999999999</v>
      </c>
      <c r="N43" s="22">
        <f t="shared" si="1"/>
        <v>61.88683991</v>
      </c>
      <c r="O43" s="24">
        <v>19223.820000000003</v>
      </c>
      <c r="P43" s="24">
        <v>5058.9000000000015</v>
      </c>
      <c r="Q43" s="24">
        <f t="shared" si="2"/>
        <v>24282.72</v>
      </c>
      <c r="R43" s="22" t="str">
        <f t="shared" si="26"/>
        <v>#REF!</v>
      </c>
      <c r="S43" s="24" t="str">
        <f t="shared" si="3"/>
        <v>#REF!</v>
      </c>
      <c r="T43" s="22" t="str">
        <f t="shared" si="4"/>
        <v>#REF!</v>
      </c>
      <c r="U43" s="22" t="str">
        <f t="shared" si="5"/>
        <v>#REF!</v>
      </c>
      <c r="V43" s="22" t="str">
        <f t="shared" si="6"/>
        <v>#REF!</v>
      </c>
      <c r="W43" s="25" t="str">
        <f t="shared" si="7"/>
        <v>#REF!</v>
      </c>
      <c r="X43" s="21">
        <v>39.0</v>
      </c>
      <c r="Y43" s="21">
        <v>64.0</v>
      </c>
      <c r="Z43" s="21">
        <v>60.0</v>
      </c>
      <c r="AA43" s="21">
        <v>89.0</v>
      </c>
      <c r="AB43" s="26">
        <v>1.0</v>
      </c>
      <c r="AC43" s="27">
        <v>2.0</v>
      </c>
      <c r="AD43" s="28">
        <f t="shared" si="8"/>
        <v>2</v>
      </c>
      <c r="AE43" s="28" t="str">
        <f t="shared" si="9"/>
        <v>1</v>
      </c>
      <c r="AF43" s="28" t="str">
        <f t="shared" si="10"/>
        <v>1</v>
      </c>
      <c r="AG43" s="28">
        <v>0.5</v>
      </c>
      <c r="AH43" s="28">
        <v>26.0</v>
      </c>
      <c r="AI43" s="28">
        <f t="shared" si="11"/>
        <v>99</v>
      </c>
      <c r="AJ43" s="28">
        <v>2.0</v>
      </c>
      <c r="AK43" s="28">
        <f t="shared" si="12"/>
        <v>52</v>
      </c>
      <c r="AL43" s="28">
        <f t="shared" si="13"/>
        <v>104</v>
      </c>
      <c r="AM43" s="28">
        <f t="shared" si="14"/>
        <v>104</v>
      </c>
      <c r="AN43" s="29">
        <f t="shared" si="15"/>
        <v>7</v>
      </c>
      <c r="AO43" s="30">
        <f t="shared" si="16"/>
        <v>0</v>
      </c>
      <c r="AP43" s="31">
        <f t="shared" si="17"/>
        <v>264.384</v>
      </c>
      <c r="AQ43" s="28">
        <f t="shared" si="18"/>
        <v>7</v>
      </c>
      <c r="AR43" s="28">
        <f t="shared" si="19"/>
        <v>0</v>
      </c>
      <c r="AS43" s="21">
        <v>1811042.0</v>
      </c>
      <c r="AT43" s="32">
        <f t="shared" si="20"/>
        <v>99</v>
      </c>
      <c r="AU43" s="33">
        <f t="shared" si="21"/>
        <v>1850.688</v>
      </c>
      <c r="AV43" s="34">
        <f t="shared" si="22"/>
        <v>61.776</v>
      </c>
      <c r="AW43" s="35">
        <f t="shared" si="23"/>
        <v>0.7009803922</v>
      </c>
      <c r="AX43" s="36">
        <f t="shared" si="24"/>
        <v>26.352</v>
      </c>
      <c r="AY43" s="36">
        <f t="shared" si="25"/>
        <v>184.464</v>
      </c>
    </row>
    <row r="44" ht="14.25" customHeight="1">
      <c r="A44" s="59" t="s">
        <v>62</v>
      </c>
      <c r="B44" s="59" t="s">
        <v>139</v>
      </c>
      <c r="C44" s="59">
        <v>1811043.0</v>
      </c>
      <c r="D44" s="59" t="s">
        <v>98</v>
      </c>
      <c r="E44" s="59" t="s">
        <v>53</v>
      </c>
      <c r="F44" s="59" t="s">
        <v>54</v>
      </c>
      <c r="G44" s="59" t="s">
        <v>80</v>
      </c>
      <c r="H44" s="59" t="s">
        <v>118</v>
      </c>
      <c r="I44" s="59" t="s">
        <v>105</v>
      </c>
      <c r="J44" s="59" t="s">
        <v>58</v>
      </c>
      <c r="K44" s="59" t="s">
        <v>123</v>
      </c>
      <c r="L44" s="60">
        <v>939525.0800000001</v>
      </c>
      <c r="M44" s="61">
        <v>9299.3124</v>
      </c>
      <c r="N44" s="60">
        <f t="shared" si="1"/>
        <v>101.031672</v>
      </c>
      <c r="O44" s="62">
        <v>233667.72</v>
      </c>
      <c r="P44" s="62">
        <v>60135.075000000004</v>
      </c>
      <c r="Q44" s="62">
        <f t="shared" si="2"/>
        <v>293802.795</v>
      </c>
      <c r="R44" s="60" t="str">
        <f t="shared" si="26"/>
        <v>#REF!</v>
      </c>
      <c r="S44" s="62" t="str">
        <f t="shared" si="3"/>
        <v>#REF!</v>
      </c>
      <c r="T44" s="60" t="str">
        <f t="shared" si="4"/>
        <v>#REF!</v>
      </c>
      <c r="U44" s="60" t="str">
        <f t="shared" si="5"/>
        <v>#REF!</v>
      </c>
      <c r="V44" s="60" t="str">
        <f t="shared" si="6"/>
        <v>#REF!</v>
      </c>
      <c r="W44" s="63" t="str">
        <f t="shared" si="7"/>
        <v>#REF!</v>
      </c>
      <c r="X44" s="59">
        <v>40.0</v>
      </c>
      <c r="Y44" s="59">
        <v>64.0</v>
      </c>
      <c r="Z44" s="59">
        <v>60.0</v>
      </c>
      <c r="AA44" s="59">
        <v>89.0</v>
      </c>
      <c r="AB44" s="64">
        <v>1.0</v>
      </c>
      <c r="AC44" s="65">
        <v>2.0</v>
      </c>
      <c r="AD44" s="66">
        <f t="shared" si="8"/>
        <v>2</v>
      </c>
      <c r="AE44" s="66" t="str">
        <f t="shared" si="9"/>
        <v>1</v>
      </c>
      <c r="AF44" s="66" t="str">
        <f t="shared" si="10"/>
        <v>1</v>
      </c>
      <c r="AG44" s="66">
        <v>0.5</v>
      </c>
      <c r="AH44" s="66">
        <v>26.0</v>
      </c>
      <c r="AI44" s="66">
        <f t="shared" si="11"/>
        <v>99</v>
      </c>
      <c r="AJ44" s="66">
        <v>2.0</v>
      </c>
      <c r="AK44" s="66">
        <f t="shared" si="12"/>
        <v>52</v>
      </c>
      <c r="AL44" s="66">
        <f t="shared" si="13"/>
        <v>104</v>
      </c>
      <c r="AM44" s="66">
        <f t="shared" si="14"/>
        <v>104</v>
      </c>
      <c r="AN44" s="67">
        <f t="shared" si="15"/>
        <v>90</v>
      </c>
      <c r="AO44" s="68">
        <f t="shared" si="16"/>
        <v>0</v>
      </c>
      <c r="AP44" s="31">
        <f t="shared" si="17"/>
        <v>264.384</v>
      </c>
      <c r="AQ44" s="66">
        <f t="shared" si="18"/>
        <v>90</v>
      </c>
      <c r="AR44" s="66">
        <f t="shared" si="19"/>
        <v>0</v>
      </c>
      <c r="AS44" s="59">
        <v>1811043.0</v>
      </c>
      <c r="AT44" s="32">
        <f t="shared" si="20"/>
        <v>99</v>
      </c>
      <c r="AU44" s="69">
        <f t="shared" si="21"/>
        <v>23794.56</v>
      </c>
      <c r="AV44" s="34">
        <f t="shared" si="22"/>
        <v>61.776</v>
      </c>
      <c r="AW44" s="35">
        <f t="shared" si="23"/>
        <v>0.7009803922</v>
      </c>
      <c r="AX44" s="36">
        <f t="shared" si="24"/>
        <v>26.352</v>
      </c>
      <c r="AY44" s="36">
        <f t="shared" si="25"/>
        <v>2371.68</v>
      </c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</row>
    <row r="45" ht="14.25" customHeight="1">
      <c r="A45" s="21" t="s">
        <v>67</v>
      </c>
      <c r="B45" s="21" t="s">
        <v>140</v>
      </c>
      <c r="C45" s="21">
        <v>1811044.0</v>
      </c>
      <c r="D45" s="21" t="s">
        <v>52</v>
      </c>
      <c r="E45" s="21" t="s">
        <v>53</v>
      </c>
      <c r="F45" s="21" t="s">
        <v>54</v>
      </c>
      <c r="G45" s="21" t="s">
        <v>80</v>
      </c>
      <c r="H45" s="21" t="s">
        <v>56</v>
      </c>
      <c r="I45" s="21" t="s">
        <v>57</v>
      </c>
      <c r="J45" s="21" t="s">
        <v>116</v>
      </c>
      <c r="K45" s="21" t="s">
        <v>66</v>
      </c>
      <c r="L45" s="22">
        <v>604891.248</v>
      </c>
      <c r="M45" s="23">
        <v>6651.7901999999995</v>
      </c>
      <c r="N45" s="22">
        <f t="shared" si="1"/>
        <v>90.93660952</v>
      </c>
      <c r="O45" s="24">
        <v>280225.52800000005</v>
      </c>
      <c r="P45" s="24">
        <v>77430.73800000001</v>
      </c>
      <c r="Q45" s="24">
        <f t="shared" si="2"/>
        <v>357656.266</v>
      </c>
      <c r="R45" s="22" t="str">
        <f t="shared" si="26"/>
        <v>#REF!</v>
      </c>
      <c r="S45" s="24" t="str">
        <f t="shared" si="3"/>
        <v>#REF!</v>
      </c>
      <c r="T45" s="22" t="str">
        <f t="shared" si="4"/>
        <v>#REF!</v>
      </c>
      <c r="U45" s="22" t="str">
        <f t="shared" si="5"/>
        <v>#REF!</v>
      </c>
      <c r="V45" s="22" t="str">
        <f t="shared" si="6"/>
        <v>#REF!</v>
      </c>
      <c r="W45" s="25" t="str">
        <f t="shared" si="7"/>
        <v>#REF!</v>
      </c>
      <c r="X45" s="21">
        <v>43.0</v>
      </c>
      <c r="Y45" s="21">
        <v>66.0</v>
      </c>
      <c r="Z45" s="21">
        <v>58.0</v>
      </c>
      <c r="AA45" s="21">
        <v>95.0</v>
      </c>
      <c r="AB45" s="26">
        <v>1.0</v>
      </c>
      <c r="AC45" s="27">
        <v>2.0</v>
      </c>
      <c r="AD45" s="28">
        <f t="shared" si="8"/>
        <v>2</v>
      </c>
      <c r="AE45" s="28" t="str">
        <f t="shared" si="9"/>
        <v>1</v>
      </c>
      <c r="AF45" s="28" t="str">
        <f t="shared" si="10"/>
        <v>1</v>
      </c>
      <c r="AG45" s="28">
        <v>0.5</v>
      </c>
      <c r="AH45" s="28">
        <v>26.0</v>
      </c>
      <c r="AI45" s="28">
        <f t="shared" si="11"/>
        <v>105</v>
      </c>
      <c r="AJ45" s="26">
        <v>2.0</v>
      </c>
      <c r="AK45" s="28">
        <f t="shared" si="12"/>
        <v>52</v>
      </c>
      <c r="AL45" s="28">
        <f t="shared" si="13"/>
        <v>104</v>
      </c>
      <c r="AM45" s="28">
        <f t="shared" si="14"/>
        <v>104</v>
      </c>
      <c r="AN45" s="29">
        <f t="shared" si="15"/>
        <v>64</v>
      </c>
      <c r="AO45" s="30">
        <f t="shared" si="16"/>
        <v>64</v>
      </c>
      <c r="AP45" s="31">
        <f t="shared" si="17"/>
        <v>176.256</v>
      </c>
      <c r="AQ45" s="28">
        <f t="shared" si="18"/>
        <v>0</v>
      </c>
      <c r="AR45" s="28">
        <f t="shared" si="19"/>
        <v>0</v>
      </c>
      <c r="AS45" s="21">
        <v>1811044.0</v>
      </c>
      <c r="AT45" s="32">
        <f t="shared" si="20"/>
        <v>105</v>
      </c>
      <c r="AU45" s="33">
        <f t="shared" si="21"/>
        <v>11280.384</v>
      </c>
      <c r="AV45" s="34">
        <f t="shared" si="22"/>
        <v>65.52</v>
      </c>
      <c r="AW45" s="35">
        <f t="shared" si="23"/>
        <v>0.7434640523</v>
      </c>
      <c r="AX45" s="36">
        <f t="shared" si="24"/>
        <v>22.608</v>
      </c>
      <c r="AY45" s="36">
        <f t="shared" si="25"/>
        <v>1446.912</v>
      </c>
    </row>
    <row r="46" ht="14.25" customHeight="1">
      <c r="A46" s="21" t="s">
        <v>67</v>
      </c>
      <c r="B46" s="21" t="s">
        <v>141</v>
      </c>
      <c r="C46" s="21">
        <v>1811045.0</v>
      </c>
      <c r="D46" s="21" t="s">
        <v>52</v>
      </c>
      <c r="E46" s="21" t="s">
        <v>53</v>
      </c>
      <c r="F46" s="21" t="s">
        <v>54</v>
      </c>
      <c r="G46" s="21" t="s">
        <v>80</v>
      </c>
      <c r="H46" s="21" t="s">
        <v>56</v>
      </c>
      <c r="I46" s="21" t="s">
        <v>57</v>
      </c>
      <c r="J46" s="21" t="s">
        <v>116</v>
      </c>
      <c r="K46" s="21" t="s">
        <v>66</v>
      </c>
      <c r="L46" s="22">
        <v>5871.6</v>
      </c>
      <c r="M46" s="23">
        <v>97.54159999999999</v>
      </c>
      <c r="N46" s="22">
        <f t="shared" si="1"/>
        <v>60.1958549</v>
      </c>
      <c r="O46" s="24">
        <v>2818.904000000001</v>
      </c>
      <c r="P46" s="24">
        <v>649.9900000000001</v>
      </c>
      <c r="Q46" s="24">
        <f t="shared" si="2"/>
        <v>3468.894</v>
      </c>
      <c r="R46" s="22" t="str">
        <f t="shared" si="26"/>
        <v>#REF!</v>
      </c>
      <c r="S46" s="24" t="str">
        <f t="shared" si="3"/>
        <v>#REF!</v>
      </c>
      <c r="T46" s="22" t="str">
        <f t="shared" si="4"/>
        <v>#REF!</v>
      </c>
      <c r="U46" s="22" t="str">
        <f t="shared" si="5"/>
        <v>#REF!</v>
      </c>
      <c r="V46" s="22" t="str">
        <f t="shared" si="6"/>
        <v>#REF!</v>
      </c>
      <c r="W46" s="25" t="str">
        <f t="shared" si="7"/>
        <v>#REF!</v>
      </c>
      <c r="X46" s="21">
        <v>46.0</v>
      </c>
      <c r="Y46" s="21">
        <v>66.0</v>
      </c>
      <c r="Z46" s="21">
        <v>58.0</v>
      </c>
      <c r="AA46" s="21">
        <v>95.0</v>
      </c>
      <c r="AB46" s="26">
        <v>1.0</v>
      </c>
      <c r="AC46" s="27">
        <v>2.0</v>
      </c>
      <c r="AD46" s="28">
        <f t="shared" si="8"/>
        <v>2</v>
      </c>
      <c r="AE46" s="28" t="str">
        <f t="shared" si="9"/>
        <v>1</v>
      </c>
      <c r="AF46" s="28" t="str">
        <f t="shared" si="10"/>
        <v>1</v>
      </c>
      <c r="AG46" s="28">
        <v>0.5</v>
      </c>
      <c r="AH46" s="28">
        <v>26.0</v>
      </c>
      <c r="AI46" s="28">
        <f t="shared" si="11"/>
        <v>105</v>
      </c>
      <c r="AJ46" s="26">
        <v>2.0</v>
      </c>
      <c r="AK46" s="28">
        <f t="shared" si="12"/>
        <v>52</v>
      </c>
      <c r="AL46" s="28">
        <f t="shared" si="13"/>
        <v>104</v>
      </c>
      <c r="AM46" s="28">
        <f t="shared" si="14"/>
        <v>104</v>
      </c>
      <c r="AN46" s="29">
        <f t="shared" si="15"/>
        <v>1</v>
      </c>
      <c r="AO46" s="30">
        <f t="shared" si="16"/>
        <v>1</v>
      </c>
      <c r="AP46" s="31">
        <f t="shared" si="17"/>
        <v>176.256</v>
      </c>
      <c r="AQ46" s="28">
        <f t="shared" si="18"/>
        <v>0</v>
      </c>
      <c r="AR46" s="28">
        <f t="shared" si="19"/>
        <v>0</v>
      </c>
      <c r="AS46" s="21">
        <v>1811045.0</v>
      </c>
      <c r="AT46" s="32">
        <f t="shared" si="20"/>
        <v>105</v>
      </c>
      <c r="AU46" s="33">
        <f t="shared" si="21"/>
        <v>176.256</v>
      </c>
      <c r="AV46" s="34">
        <f t="shared" si="22"/>
        <v>65.52</v>
      </c>
      <c r="AW46" s="35">
        <f t="shared" si="23"/>
        <v>0.7434640523</v>
      </c>
      <c r="AX46" s="36">
        <f t="shared" si="24"/>
        <v>22.608</v>
      </c>
      <c r="AY46" s="36">
        <f t="shared" si="25"/>
        <v>22.608</v>
      </c>
    </row>
    <row r="47" ht="14.25" customHeight="1">
      <c r="A47" s="21" t="s">
        <v>67</v>
      </c>
      <c r="B47" s="21" t="s">
        <v>142</v>
      </c>
      <c r="C47" s="21">
        <v>1811046.0</v>
      </c>
      <c r="D47" s="21" t="s">
        <v>52</v>
      </c>
      <c r="E47" s="21" t="s">
        <v>53</v>
      </c>
      <c r="F47" s="21" t="s">
        <v>54</v>
      </c>
      <c r="G47" s="21" t="s">
        <v>80</v>
      </c>
      <c r="H47" s="21" t="s">
        <v>56</v>
      </c>
      <c r="I47" s="21" t="s">
        <v>57</v>
      </c>
      <c r="J47" s="21" t="s">
        <v>116</v>
      </c>
      <c r="K47" s="21" t="s">
        <v>123</v>
      </c>
      <c r="L47" s="22">
        <v>42097.127</v>
      </c>
      <c r="M47" s="23">
        <v>579.6899999999999</v>
      </c>
      <c r="N47" s="22">
        <f t="shared" si="1"/>
        <v>72.62006762</v>
      </c>
      <c r="O47" s="24">
        <v>21231.724800000004</v>
      </c>
      <c r="P47" s="24">
        <v>5001.7044000000005</v>
      </c>
      <c r="Q47" s="24">
        <f t="shared" si="2"/>
        <v>26233.4292</v>
      </c>
      <c r="R47" s="22" t="str">
        <f t="shared" si="26"/>
        <v>#REF!</v>
      </c>
      <c r="S47" s="24" t="str">
        <f t="shared" si="3"/>
        <v>#REF!</v>
      </c>
      <c r="T47" s="22" t="str">
        <f t="shared" si="4"/>
        <v>#REF!</v>
      </c>
      <c r="U47" s="22" t="str">
        <f t="shared" si="5"/>
        <v>#REF!</v>
      </c>
      <c r="V47" s="22" t="str">
        <f t="shared" si="6"/>
        <v>#REF!</v>
      </c>
      <c r="W47" s="25" t="str">
        <f t="shared" si="7"/>
        <v>#REF!</v>
      </c>
      <c r="X47" s="21">
        <v>47.0</v>
      </c>
      <c r="Y47" s="21">
        <v>66.0</v>
      </c>
      <c r="Z47" s="21">
        <v>58.0</v>
      </c>
      <c r="AA47" s="21">
        <v>95.0</v>
      </c>
      <c r="AB47" s="26">
        <v>1.0</v>
      </c>
      <c r="AC47" s="27">
        <v>2.0</v>
      </c>
      <c r="AD47" s="28">
        <f t="shared" si="8"/>
        <v>2</v>
      </c>
      <c r="AE47" s="28" t="str">
        <f t="shared" si="9"/>
        <v>1</v>
      </c>
      <c r="AF47" s="28" t="str">
        <f t="shared" si="10"/>
        <v>1</v>
      </c>
      <c r="AG47" s="28">
        <v>0.5</v>
      </c>
      <c r="AH47" s="28">
        <v>26.0</v>
      </c>
      <c r="AI47" s="28">
        <f t="shared" si="11"/>
        <v>105</v>
      </c>
      <c r="AJ47" s="26">
        <v>2.0</v>
      </c>
      <c r="AK47" s="28">
        <f t="shared" si="12"/>
        <v>52</v>
      </c>
      <c r="AL47" s="28">
        <f t="shared" si="13"/>
        <v>104</v>
      </c>
      <c r="AM47" s="28">
        <f t="shared" si="14"/>
        <v>104</v>
      </c>
      <c r="AN47" s="29">
        <f t="shared" si="15"/>
        <v>6</v>
      </c>
      <c r="AO47" s="30">
        <f t="shared" si="16"/>
        <v>6</v>
      </c>
      <c r="AP47" s="31">
        <f t="shared" si="17"/>
        <v>176.256</v>
      </c>
      <c r="AQ47" s="28">
        <f t="shared" si="18"/>
        <v>0</v>
      </c>
      <c r="AR47" s="28">
        <f t="shared" si="19"/>
        <v>0</v>
      </c>
      <c r="AS47" s="21">
        <v>1811046.0</v>
      </c>
      <c r="AT47" s="32">
        <f t="shared" si="20"/>
        <v>105</v>
      </c>
      <c r="AU47" s="33">
        <f t="shared" si="21"/>
        <v>1057.536</v>
      </c>
      <c r="AV47" s="34">
        <f t="shared" si="22"/>
        <v>65.52</v>
      </c>
      <c r="AW47" s="35">
        <f t="shared" si="23"/>
        <v>0.7434640523</v>
      </c>
      <c r="AX47" s="36">
        <f t="shared" si="24"/>
        <v>22.608</v>
      </c>
      <c r="AY47" s="36">
        <f t="shared" si="25"/>
        <v>135.648</v>
      </c>
    </row>
    <row r="48" ht="14.25" customHeight="1">
      <c r="A48" s="21" t="s">
        <v>67</v>
      </c>
      <c r="B48" s="21" t="s">
        <v>143</v>
      </c>
      <c r="C48" s="21">
        <v>1811047.0</v>
      </c>
      <c r="D48" s="21" t="s">
        <v>64</v>
      </c>
      <c r="E48" s="21" t="s">
        <v>53</v>
      </c>
      <c r="F48" s="21" t="s">
        <v>54</v>
      </c>
      <c r="G48" s="21" t="s">
        <v>80</v>
      </c>
      <c r="H48" s="21" t="s">
        <v>118</v>
      </c>
      <c r="I48" s="21" t="s">
        <v>105</v>
      </c>
      <c r="J48" s="21" t="s">
        <v>116</v>
      </c>
      <c r="K48" s="21" t="s">
        <v>123</v>
      </c>
      <c r="L48" s="22">
        <v>86166.71</v>
      </c>
      <c r="M48" s="23">
        <v>970.0484999999999</v>
      </c>
      <c r="N48" s="22">
        <f t="shared" si="1"/>
        <v>88.82721843</v>
      </c>
      <c r="O48" s="24">
        <v>42492.208000000006</v>
      </c>
      <c r="P48" s="24">
        <v>11389.664000000002</v>
      </c>
      <c r="Q48" s="24">
        <f t="shared" si="2"/>
        <v>53881.872</v>
      </c>
      <c r="R48" s="22" t="str">
        <f t="shared" si="26"/>
        <v>#REF!</v>
      </c>
      <c r="S48" s="24" t="str">
        <f t="shared" si="3"/>
        <v>#REF!</v>
      </c>
      <c r="T48" s="22" t="str">
        <f t="shared" si="4"/>
        <v>#REF!</v>
      </c>
      <c r="U48" s="22" t="str">
        <f t="shared" si="5"/>
        <v>#REF!</v>
      </c>
      <c r="V48" s="22" t="str">
        <f t="shared" si="6"/>
        <v>#REF!</v>
      </c>
      <c r="W48" s="25" t="str">
        <f t="shared" si="7"/>
        <v>#REF!</v>
      </c>
      <c r="X48" s="21">
        <v>43.0</v>
      </c>
      <c r="Y48" s="21">
        <v>66.0</v>
      </c>
      <c r="Z48" s="21">
        <v>58.0</v>
      </c>
      <c r="AA48" s="21">
        <v>95.0</v>
      </c>
      <c r="AB48" s="26">
        <v>1.0</v>
      </c>
      <c r="AC48" s="27">
        <v>2.0</v>
      </c>
      <c r="AD48" s="28">
        <f t="shared" si="8"/>
        <v>2</v>
      </c>
      <c r="AE48" s="28" t="str">
        <f t="shared" si="9"/>
        <v>1</v>
      </c>
      <c r="AF48" s="28" t="str">
        <f t="shared" si="10"/>
        <v>1</v>
      </c>
      <c r="AG48" s="28">
        <v>0.5</v>
      </c>
      <c r="AH48" s="28">
        <v>26.0</v>
      </c>
      <c r="AI48" s="28">
        <f t="shared" si="11"/>
        <v>105</v>
      </c>
      <c r="AJ48" s="26">
        <v>2.0</v>
      </c>
      <c r="AK48" s="28">
        <f t="shared" si="12"/>
        <v>52</v>
      </c>
      <c r="AL48" s="28">
        <f t="shared" si="13"/>
        <v>104</v>
      </c>
      <c r="AM48" s="28">
        <f t="shared" si="14"/>
        <v>104</v>
      </c>
      <c r="AN48" s="29">
        <f t="shared" si="15"/>
        <v>10</v>
      </c>
      <c r="AO48" s="30">
        <f t="shared" si="16"/>
        <v>0</v>
      </c>
      <c r="AP48" s="31">
        <f t="shared" si="17"/>
        <v>352.512</v>
      </c>
      <c r="AQ48" s="28">
        <f t="shared" si="18"/>
        <v>0</v>
      </c>
      <c r="AR48" s="28">
        <f t="shared" si="19"/>
        <v>10</v>
      </c>
      <c r="AS48" s="21">
        <v>1811047.0</v>
      </c>
      <c r="AT48" s="32">
        <f t="shared" si="20"/>
        <v>105</v>
      </c>
      <c r="AU48" s="33">
        <f t="shared" si="21"/>
        <v>3525.12</v>
      </c>
      <c r="AV48" s="34">
        <f t="shared" si="22"/>
        <v>65.52</v>
      </c>
      <c r="AW48" s="35">
        <f t="shared" si="23"/>
        <v>0.7434640523</v>
      </c>
      <c r="AX48" s="36">
        <f t="shared" si="24"/>
        <v>22.608</v>
      </c>
      <c r="AY48" s="36">
        <f t="shared" si="25"/>
        <v>226.08</v>
      </c>
    </row>
    <row r="49" ht="14.25" customHeight="1">
      <c r="A49" s="21" t="s">
        <v>67</v>
      </c>
      <c r="B49" s="21" t="s">
        <v>144</v>
      </c>
      <c r="C49" s="21">
        <v>1811048.0</v>
      </c>
      <c r="D49" s="21" t="s">
        <v>64</v>
      </c>
      <c r="E49" s="21" t="s">
        <v>53</v>
      </c>
      <c r="F49" s="21" t="s">
        <v>54</v>
      </c>
      <c r="G49" s="21" t="s">
        <v>80</v>
      </c>
      <c r="H49" s="21" t="s">
        <v>56</v>
      </c>
      <c r="I49" s="21" t="s">
        <v>57</v>
      </c>
      <c r="J49" s="21" t="s">
        <v>58</v>
      </c>
      <c r="K49" s="21"/>
      <c r="L49" s="22">
        <v>104924.31799999998</v>
      </c>
      <c r="M49" s="23">
        <v>1477.1359999999997</v>
      </c>
      <c r="N49" s="22">
        <f t="shared" si="1"/>
        <v>71.03226649</v>
      </c>
      <c r="O49" s="24">
        <v>47870.45120000001</v>
      </c>
      <c r="P49" s="24">
        <v>11852.539600000002</v>
      </c>
      <c r="Q49" s="24">
        <f t="shared" si="2"/>
        <v>59722.9908</v>
      </c>
      <c r="R49" s="22" t="str">
        <f t="shared" si="26"/>
        <v>#REF!</v>
      </c>
      <c r="S49" s="24" t="str">
        <f t="shared" si="3"/>
        <v>#REF!</v>
      </c>
      <c r="T49" s="22" t="str">
        <f t="shared" si="4"/>
        <v>#REF!</v>
      </c>
      <c r="U49" s="22" t="str">
        <f t="shared" si="5"/>
        <v>#REF!</v>
      </c>
      <c r="V49" s="22" t="str">
        <f t="shared" si="6"/>
        <v>#REF!</v>
      </c>
      <c r="W49" s="25" t="str">
        <f t="shared" si="7"/>
        <v>#REF!</v>
      </c>
      <c r="X49" s="21">
        <v>46.0</v>
      </c>
      <c r="Y49" s="21">
        <v>66.0</v>
      </c>
      <c r="Z49" s="21">
        <v>58.0</v>
      </c>
      <c r="AA49" s="21">
        <v>95.0</v>
      </c>
      <c r="AB49" s="26">
        <v>1.0</v>
      </c>
      <c r="AC49" s="27">
        <v>2.0</v>
      </c>
      <c r="AD49" s="28">
        <f t="shared" si="8"/>
        <v>2</v>
      </c>
      <c r="AE49" s="28" t="str">
        <f t="shared" si="9"/>
        <v>1</v>
      </c>
      <c r="AF49" s="28" t="str">
        <f t="shared" si="10"/>
        <v>1</v>
      </c>
      <c r="AG49" s="28">
        <v>0.5</v>
      </c>
      <c r="AH49" s="28">
        <v>26.0</v>
      </c>
      <c r="AI49" s="28">
        <f t="shared" si="11"/>
        <v>105</v>
      </c>
      <c r="AJ49" s="26">
        <v>2.0</v>
      </c>
      <c r="AK49" s="28">
        <f t="shared" si="12"/>
        <v>52</v>
      </c>
      <c r="AL49" s="28">
        <f t="shared" si="13"/>
        <v>104</v>
      </c>
      <c r="AM49" s="28">
        <f t="shared" si="14"/>
        <v>104</v>
      </c>
      <c r="AN49" s="29">
        <f t="shared" si="15"/>
        <v>15</v>
      </c>
      <c r="AO49" s="30">
        <f t="shared" si="16"/>
        <v>0</v>
      </c>
      <c r="AP49" s="31">
        <f t="shared" si="17"/>
        <v>352.512</v>
      </c>
      <c r="AQ49" s="28">
        <f t="shared" si="18"/>
        <v>0</v>
      </c>
      <c r="AR49" s="28">
        <f t="shared" si="19"/>
        <v>15</v>
      </c>
      <c r="AS49" s="21">
        <v>1811048.0</v>
      </c>
      <c r="AT49" s="32">
        <f t="shared" si="20"/>
        <v>105</v>
      </c>
      <c r="AU49" s="33">
        <f t="shared" si="21"/>
        <v>5287.68</v>
      </c>
      <c r="AV49" s="34">
        <f t="shared" si="22"/>
        <v>65.52</v>
      </c>
      <c r="AW49" s="35">
        <f t="shared" si="23"/>
        <v>0.7434640523</v>
      </c>
      <c r="AX49" s="36">
        <f t="shared" si="24"/>
        <v>22.608</v>
      </c>
      <c r="AY49" s="36">
        <f t="shared" si="25"/>
        <v>339.12</v>
      </c>
    </row>
    <row r="50" ht="14.25" customHeight="1">
      <c r="A50" s="21" t="s">
        <v>67</v>
      </c>
      <c r="B50" s="21" t="s">
        <v>145</v>
      </c>
      <c r="C50" s="21">
        <v>1811049.0</v>
      </c>
      <c r="D50" s="21" t="s">
        <v>64</v>
      </c>
      <c r="E50" s="21" t="s">
        <v>53</v>
      </c>
      <c r="F50" s="21" t="s">
        <v>54</v>
      </c>
      <c r="G50" s="21" t="s">
        <v>80</v>
      </c>
      <c r="H50" s="21" t="s">
        <v>56</v>
      </c>
      <c r="I50" s="21" t="s">
        <v>57</v>
      </c>
      <c r="J50" s="21" t="s">
        <v>58</v>
      </c>
      <c r="K50" s="21" t="s">
        <v>123</v>
      </c>
      <c r="L50" s="22">
        <v>8749.44</v>
      </c>
      <c r="M50" s="23">
        <v>125.59949999999998</v>
      </c>
      <c r="N50" s="22">
        <f t="shared" si="1"/>
        <v>69.66142381</v>
      </c>
      <c r="O50" s="24">
        <v>3734.3680000000004</v>
      </c>
      <c r="P50" s="24">
        <v>861.08</v>
      </c>
      <c r="Q50" s="24">
        <f t="shared" si="2"/>
        <v>4595.448</v>
      </c>
      <c r="R50" s="22" t="str">
        <f t="shared" si="26"/>
        <v>#REF!</v>
      </c>
      <c r="S50" s="24" t="str">
        <f t="shared" si="3"/>
        <v>#REF!</v>
      </c>
      <c r="T50" s="22" t="str">
        <f t="shared" si="4"/>
        <v>#REF!</v>
      </c>
      <c r="U50" s="22" t="str">
        <f t="shared" si="5"/>
        <v>#REF!</v>
      </c>
      <c r="V50" s="22" t="str">
        <f t="shared" si="6"/>
        <v>#REF!</v>
      </c>
      <c r="W50" s="25" t="str">
        <f t="shared" si="7"/>
        <v>#REF!</v>
      </c>
      <c r="X50" s="21">
        <v>47.0</v>
      </c>
      <c r="Y50" s="21">
        <v>66.0</v>
      </c>
      <c r="Z50" s="21">
        <v>58.0</v>
      </c>
      <c r="AA50" s="21">
        <v>95.0</v>
      </c>
      <c r="AB50" s="26">
        <v>1.0</v>
      </c>
      <c r="AC50" s="27">
        <v>2.0</v>
      </c>
      <c r="AD50" s="28">
        <f t="shared" si="8"/>
        <v>2</v>
      </c>
      <c r="AE50" s="28" t="str">
        <f t="shared" si="9"/>
        <v>1</v>
      </c>
      <c r="AF50" s="28" t="str">
        <f t="shared" si="10"/>
        <v>1</v>
      </c>
      <c r="AG50" s="28">
        <v>0.5</v>
      </c>
      <c r="AH50" s="28">
        <v>26.0</v>
      </c>
      <c r="AI50" s="28">
        <f t="shared" si="11"/>
        <v>105</v>
      </c>
      <c r="AJ50" s="26">
        <v>2.0</v>
      </c>
      <c r="AK50" s="28">
        <f t="shared" si="12"/>
        <v>52</v>
      </c>
      <c r="AL50" s="28">
        <f t="shared" si="13"/>
        <v>104</v>
      </c>
      <c r="AM50" s="28">
        <f t="shared" si="14"/>
        <v>104</v>
      </c>
      <c r="AN50" s="29">
        <f t="shared" si="15"/>
        <v>2</v>
      </c>
      <c r="AO50" s="30">
        <f t="shared" si="16"/>
        <v>0</v>
      </c>
      <c r="AP50" s="31">
        <f t="shared" si="17"/>
        <v>352.512</v>
      </c>
      <c r="AQ50" s="28">
        <f t="shared" si="18"/>
        <v>0</v>
      </c>
      <c r="AR50" s="28">
        <f t="shared" si="19"/>
        <v>2</v>
      </c>
      <c r="AS50" s="21">
        <v>1811049.0</v>
      </c>
      <c r="AT50" s="32">
        <f t="shared" si="20"/>
        <v>105</v>
      </c>
      <c r="AU50" s="33">
        <f t="shared" si="21"/>
        <v>705.024</v>
      </c>
      <c r="AV50" s="34">
        <f t="shared" si="22"/>
        <v>65.52</v>
      </c>
      <c r="AW50" s="35">
        <f t="shared" si="23"/>
        <v>0.7434640523</v>
      </c>
      <c r="AX50" s="36">
        <f t="shared" si="24"/>
        <v>22.608</v>
      </c>
      <c r="AY50" s="36">
        <f t="shared" si="25"/>
        <v>45.216</v>
      </c>
    </row>
    <row r="51" ht="14.25" customHeight="1">
      <c r="A51" s="21" t="s">
        <v>67</v>
      </c>
      <c r="B51" s="21" t="s">
        <v>146</v>
      </c>
      <c r="C51" s="21">
        <v>1811050.0</v>
      </c>
      <c r="D51" s="21" t="s">
        <v>98</v>
      </c>
      <c r="E51" s="21" t="s">
        <v>53</v>
      </c>
      <c r="F51" s="21" t="s">
        <v>54</v>
      </c>
      <c r="G51" s="21" t="s">
        <v>80</v>
      </c>
      <c r="H51" s="21" t="s">
        <v>56</v>
      </c>
      <c r="I51" s="21" t="s">
        <v>57</v>
      </c>
      <c r="J51" s="21" t="s">
        <v>58</v>
      </c>
      <c r="K51" s="21" t="s">
        <v>123</v>
      </c>
      <c r="L51" s="22">
        <v>1230674.778</v>
      </c>
      <c r="M51" s="23">
        <v>19515.371199999998</v>
      </c>
      <c r="N51" s="22">
        <f t="shared" si="1"/>
        <v>63.06181755</v>
      </c>
      <c r="O51" s="24">
        <v>394846.1352</v>
      </c>
      <c r="P51" s="24">
        <v>98711.5338</v>
      </c>
      <c r="Q51" s="24">
        <f t="shared" si="2"/>
        <v>493557.669</v>
      </c>
      <c r="R51" s="22" t="str">
        <f t="shared" si="26"/>
        <v>#REF!</v>
      </c>
      <c r="S51" s="24" t="str">
        <f t="shared" si="3"/>
        <v>#REF!</v>
      </c>
      <c r="T51" s="22" t="str">
        <f t="shared" si="4"/>
        <v>#REF!</v>
      </c>
      <c r="U51" s="22" t="str">
        <f t="shared" si="5"/>
        <v>#REF!</v>
      </c>
      <c r="V51" s="22" t="str">
        <f t="shared" si="6"/>
        <v>#REF!</v>
      </c>
      <c r="W51" s="25" t="str">
        <f t="shared" si="7"/>
        <v>#REF!</v>
      </c>
      <c r="X51" s="21">
        <v>43.0</v>
      </c>
      <c r="Y51" s="21">
        <v>66.0</v>
      </c>
      <c r="Z51" s="21">
        <v>58.0</v>
      </c>
      <c r="AA51" s="21">
        <v>95.0</v>
      </c>
      <c r="AB51" s="26">
        <v>1.0</v>
      </c>
      <c r="AC51" s="27">
        <v>2.0</v>
      </c>
      <c r="AD51" s="28">
        <f t="shared" si="8"/>
        <v>2</v>
      </c>
      <c r="AE51" s="28" t="str">
        <f t="shared" si="9"/>
        <v>1</v>
      </c>
      <c r="AF51" s="28" t="str">
        <f t="shared" si="10"/>
        <v>1</v>
      </c>
      <c r="AG51" s="28">
        <v>0.5</v>
      </c>
      <c r="AH51" s="28">
        <v>26.0</v>
      </c>
      <c r="AI51" s="28">
        <f t="shared" si="11"/>
        <v>105</v>
      </c>
      <c r="AJ51" s="26">
        <v>2.0</v>
      </c>
      <c r="AK51" s="28">
        <f t="shared" si="12"/>
        <v>52</v>
      </c>
      <c r="AL51" s="28">
        <f t="shared" si="13"/>
        <v>104</v>
      </c>
      <c r="AM51" s="28">
        <f t="shared" si="14"/>
        <v>104</v>
      </c>
      <c r="AN51" s="29">
        <f t="shared" si="15"/>
        <v>188</v>
      </c>
      <c r="AO51" s="30">
        <f t="shared" si="16"/>
        <v>0</v>
      </c>
      <c r="AP51" s="31">
        <f t="shared" si="17"/>
        <v>264.384</v>
      </c>
      <c r="AQ51" s="28">
        <f t="shared" si="18"/>
        <v>188</v>
      </c>
      <c r="AR51" s="28">
        <f t="shared" si="19"/>
        <v>0</v>
      </c>
      <c r="AS51" s="21">
        <v>1811050.0</v>
      </c>
      <c r="AT51" s="32">
        <f t="shared" si="20"/>
        <v>105</v>
      </c>
      <c r="AU51" s="33">
        <f t="shared" si="21"/>
        <v>49704.192</v>
      </c>
      <c r="AV51" s="34">
        <f t="shared" si="22"/>
        <v>65.52</v>
      </c>
      <c r="AW51" s="35">
        <f t="shared" si="23"/>
        <v>0.7434640523</v>
      </c>
      <c r="AX51" s="36">
        <f t="shared" si="24"/>
        <v>22.608</v>
      </c>
      <c r="AY51" s="36">
        <f t="shared" si="25"/>
        <v>4250.304</v>
      </c>
    </row>
    <row r="52" ht="14.25" customHeight="1">
      <c r="A52" s="21" t="s">
        <v>67</v>
      </c>
      <c r="B52" s="21" t="s">
        <v>147</v>
      </c>
      <c r="C52" s="21">
        <v>1811051.0</v>
      </c>
      <c r="D52" s="21" t="s">
        <v>98</v>
      </c>
      <c r="E52" s="21" t="s">
        <v>53</v>
      </c>
      <c r="F52" s="21" t="s">
        <v>54</v>
      </c>
      <c r="G52" s="21" t="s">
        <v>80</v>
      </c>
      <c r="H52" s="21" t="s">
        <v>56</v>
      </c>
      <c r="I52" s="21" t="s">
        <v>57</v>
      </c>
      <c r="J52" s="21" t="s">
        <v>58</v>
      </c>
      <c r="K52" s="21"/>
      <c r="L52" s="22">
        <v>14092.832999999999</v>
      </c>
      <c r="M52" s="23">
        <v>166.6298</v>
      </c>
      <c r="N52" s="22">
        <f t="shared" si="1"/>
        <v>84.57570615</v>
      </c>
      <c r="O52" s="24">
        <v>7630.022400000002</v>
      </c>
      <c r="P52" s="24">
        <v>1815.7986000000003</v>
      </c>
      <c r="Q52" s="24">
        <f t="shared" si="2"/>
        <v>9445.821</v>
      </c>
      <c r="R52" s="22" t="str">
        <f t="shared" si="26"/>
        <v>#REF!</v>
      </c>
      <c r="S52" s="24" t="str">
        <f t="shared" si="3"/>
        <v>#REF!</v>
      </c>
      <c r="T52" s="22" t="str">
        <f t="shared" si="4"/>
        <v>#REF!</v>
      </c>
      <c r="U52" s="22" t="str">
        <f t="shared" si="5"/>
        <v>#REF!</v>
      </c>
      <c r="V52" s="22" t="str">
        <f t="shared" si="6"/>
        <v>#REF!</v>
      </c>
      <c r="W52" s="25" t="str">
        <f t="shared" si="7"/>
        <v>#REF!</v>
      </c>
      <c r="X52" s="21">
        <v>46.0</v>
      </c>
      <c r="Y52" s="21">
        <v>66.0</v>
      </c>
      <c r="Z52" s="21">
        <v>58.0</v>
      </c>
      <c r="AA52" s="21">
        <v>95.0</v>
      </c>
      <c r="AB52" s="26">
        <v>1.0</v>
      </c>
      <c r="AC52" s="27">
        <v>2.0</v>
      </c>
      <c r="AD52" s="28">
        <f t="shared" si="8"/>
        <v>2</v>
      </c>
      <c r="AE52" s="28" t="str">
        <f t="shared" si="9"/>
        <v>1</v>
      </c>
      <c r="AF52" s="28" t="str">
        <f t="shared" si="10"/>
        <v>1</v>
      </c>
      <c r="AG52" s="28">
        <v>0.5</v>
      </c>
      <c r="AH52" s="28">
        <v>26.0</v>
      </c>
      <c r="AI52" s="28">
        <f t="shared" si="11"/>
        <v>105</v>
      </c>
      <c r="AJ52" s="26">
        <v>2.0</v>
      </c>
      <c r="AK52" s="28">
        <f t="shared" si="12"/>
        <v>52</v>
      </c>
      <c r="AL52" s="28">
        <f t="shared" si="13"/>
        <v>104</v>
      </c>
      <c r="AM52" s="28">
        <f t="shared" si="14"/>
        <v>104</v>
      </c>
      <c r="AN52" s="29">
        <f t="shared" si="15"/>
        <v>2</v>
      </c>
      <c r="AO52" s="30">
        <f t="shared" si="16"/>
        <v>0</v>
      </c>
      <c r="AP52" s="31">
        <f t="shared" si="17"/>
        <v>264.384</v>
      </c>
      <c r="AQ52" s="28">
        <f t="shared" si="18"/>
        <v>2</v>
      </c>
      <c r="AR52" s="28">
        <f t="shared" si="19"/>
        <v>0</v>
      </c>
      <c r="AS52" s="21">
        <v>1811051.0</v>
      </c>
      <c r="AT52" s="32">
        <f t="shared" si="20"/>
        <v>105</v>
      </c>
      <c r="AU52" s="33">
        <f t="shared" si="21"/>
        <v>528.768</v>
      </c>
      <c r="AV52" s="34">
        <f t="shared" si="22"/>
        <v>65.52</v>
      </c>
      <c r="AW52" s="35">
        <f t="shared" si="23"/>
        <v>0.7434640523</v>
      </c>
      <c r="AX52" s="36">
        <f t="shared" si="24"/>
        <v>22.608</v>
      </c>
      <c r="AY52" s="36">
        <f t="shared" si="25"/>
        <v>45.216</v>
      </c>
    </row>
    <row r="53" ht="14.25" customHeight="1">
      <c r="A53" s="21" t="s">
        <v>67</v>
      </c>
      <c r="B53" s="21" t="s">
        <v>148</v>
      </c>
      <c r="C53" s="21">
        <v>1811052.0</v>
      </c>
      <c r="D53" s="21" t="s">
        <v>98</v>
      </c>
      <c r="E53" s="21" t="s">
        <v>53</v>
      </c>
      <c r="F53" s="21" t="s">
        <v>54</v>
      </c>
      <c r="G53" s="21" t="s">
        <v>80</v>
      </c>
      <c r="H53" s="21" t="s">
        <v>56</v>
      </c>
      <c r="I53" s="21" t="s">
        <v>57</v>
      </c>
      <c r="J53" s="71" t="s">
        <v>58</v>
      </c>
      <c r="K53" s="21" t="s">
        <v>61</v>
      </c>
      <c r="L53" s="22">
        <v>430584.952</v>
      </c>
      <c r="M53" s="23">
        <v>8259.1135</v>
      </c>
      <c r="N53" s="22">
        <f t="shared" si="1"/>
        <v>52.13452412</v>
      </c>
      <c r="O53" s="24">
        <v>158227.6608</v>
      </c>
      <c r="P53" s="24">
        <v>40381.0176</v>
      </c>
      <c r="Q53" s="24">
        <f t="shared" si="2"/>
        <v>198608.6784</v>
      </c>
      <c r="R53" s="22" t="str">
        <f t="shared" si="26"/>
        <v>#REF!</v>
      </c>
      <c r="S53" s="24" t="str">
        <f t="shared" si="3"/>
        <v>#REF!</v>
      </c>
      <c r="T53" s="22" t="str">
        <f t="shared" si="4"/>
        <v>#REF!</v>
      </c>
      <c r="U53" s="22" t="str">
        <f t="shared" si="5"/>
        <v>#REF!</v>
      </c>
      <c r="V53" s="22" t="str">
        <f t="shared" si="6"/>
        <v>#REF!</v>
      </c>
      <c r="W53" s="25" t="str">
        <f t="shared" si="7"/>
        <v>#REF!</v>
      </c>
      <c r="X53" s="21">
        <v>47.0</v>
      </c>
      <c r="Y53" s="21">
        <v>66.0</v>
      </c>
      <c r="Z53" s="21">
        <v>58.0</v>
      </c>
      <c r="AA53" s="21">
        <v>95.0</v>
      </c>
      <c r="AB53" s="26">
        <v>1.0</v>
      </c>
      <c r="AC53" s="27">
        <v>2.0</v>
      </c>
      <c r="AD53" s="28">
        <f t="shared" si="8"/>
        <v>2</v>
      </c>
      <c r="AE53" s="28" t="str">
        <f t="shared" si="9"/>
        <v>1</v>
      </c>
      <c r="AF53" s="28" t="str">
        <f t="shared" si="10"/>
        <v>1</v>
      </c>
      <c r="AG53" s="28">
        <v>0.5</v>
      </c>
      <c r="AH53" s="28">
        <v>26.0</v>
      </c>
      <c r="AI53" s="28">
        <f t="shared" si="11"/>
        <v>105</v>
      </c>
      <c r="AJ53" s="26">
        <v>2.0</v>
      </c>
      <c r="AK53" s="28">
        <f t="shared" si="12"/>
        <v>52</v>
      </c>
      <c r="AL53" s="28">
        <f t="shared" si="13"/>
        <v>104</v>
      </c>
      <c r="AM53" s="28">
        <f t="shared" si="14"/>
        <v>104</v>
      </c>
      <c r="AN53" s="29">
        <f t="shared" si="15"/>
        <v>80</v>
      </c>
      <c r="AO53" s="30">
        <f t="shared" si="16"/>
        <v>0</v>
      </c>
      <c r="AP53" s="31">
        <f t="shared" si="17"/>
        <v>264.384</v>
      </c>
      <c r="AQ53" s="28">
        <f t="shared" si="18"/>
        <v>80</v>
      </c>
      <c r="AR53" s="28">
        <f t="shared" si="19"/>
        <v>0</v>
      </c>
      <c r="AS53" s="21">
        <v>1811052.0</v>
      </c>
      <c r="AT53" s="32">
        <f t="shared" si="20"/>
        <v>105</v>
      </c>
      <c r="AU53" s="33">
        <f t="shared" si="21"/>
        <v>21150.72</v>
      </c>
      <c r="AV53" s="34">
        <f t="shared" si="22"/>
        <v>65.52</v>
      </c>
      <c r="AW53" s="35">
        <f t="shared" si="23"/>
        <v>0.7434640523</v>
      </c>
      <c r="AX53" s="36">
        <f t="shared" si="24"/>
        <v>22.608</v>
      </c>
      <c r="AY53" s="36">
        <f t="shared" si="25"/>
        <v>1808.64</v>
      </c>
    </row>
    <row r="54" ht="14.25" customHeight="1">
      <c r="A54" s="21" t="s">
        <v>67</v>
      </c>
      <c r="B54" s="21" t="s">
        <v>149</v>
      </c>
      <c r="C54" s="21">
        <v>1811053.0</v>
      </c>
      <c r="D54" s="21" t="s">
        <v>52</v>
      </c>
      <c r="E54" s="21" t="s">
        <v>53</v>
      </c>
      <c r="F54" s="21" t="s">
        <v>54</v>
      </c>
      <c r="G54" s="21" t="s">
        <v>80</v>
      </c>
      <c r="H54" s="21" t="s">
        <v>118</v>
      </c>
      <c r="I54" s="21" t="s">
        <v>105</v>
      </c>
      <c r="J54" s="21" t="s">
        <v>116</v>
      </c>
      <c r="K54" s="21" t="s">
        <v>61</v>
      </c>
      <c r="L54" s="22">
        <v>233078.466</v>
      </c>
      <c r="M54" s="23">
        <v>3422.1032999999998</v>
      </c>
      <c r="N54" s="22">
        <f t="shared" si="1"/>
        <v>68.10971077</v>
      </c>
      <c r="O54" s="24">
        <v>66243.43440000001</v>
      </c>
      <c r="P54" s="24">
        <v>17229.984200000003</v>
      </c>
      <c r="Q54" s="24">
        <f t="shared" si="2"/>
        <v>83473.4186</v>
      </c>
      <c r="R54" s="22" t="str">
        <f t="shared" si="26"/>
        <v>#REF!</v>
      </c>
      <c r="S54" s="24" t="str">
        <f t="shared" si="3"/>
        <v>#REF!</v>
      </c>
      <c r="T54" s="22" t="str">
        <f t="shared" si="4"/>
        <v>#REF!</v>
      </c>
      <c r="U54" s="22" t="str">
        <f t="shared" si="5"/>
        <v>#REF!</v>
      </c>
      <c r="V54" s="22" t="str">
        <f t="shared" si="6"/>
        <v>#REF!</v>
      </c>
      <c r="W54" s="25" t="str">
        <f t="shared" si="7"/>
        <v>#REF!</v>
      </c>
      <c r="X54" s="21">
        <v>52.0</v>
      </c>
      <c r="Y54" s="21">
        <v>66.0</v>
      </c>
      <c r="Z54" s="21">
        <v>58.0</v>
      </c>
      <c r="AA54" s="21">
        <v>95.0</v>
      </c>
      <c r="AB54" s="26">
        <v>1.0</v>
      </c>
      <c r="AC54" s="27">
        <v>2.0</v>
      </c>
      <c r="AD54" s="28">
        <f t="shared" si="8"/>
        <v>2</v>
      </c>
      <c r="AE54" s="28" t="str">
        <f t="shared" si="9"/>
        <v>1</v>
      </c>
      <c r="AF54" s="28" t="str">
        <f t="shared" si="10"/>
        <v>1</v>
      </c>
      <c r="AG54" s="28">
        <v>0.5</v>
      </c>
      <c r="AH54" s="28">
        <v>26.0</v>
      </c>
      <c r="AI54" s="28">
        <f t="shared" si="11"/>
        <v>105</v>
      </c>
      <c r="AJ54" s="26">
        <v>2.0</v>
      </c>
      <c r="AK54" s="28">
        <f t="shared" si="12"/>
        <v>52</v>
      </c>
      <c r="AL54" s="28">
        <f t="shared" si="13"/>
        <v>104</v>
      </c>
      <c r="AM54" s="28">
        <f t="shared" si="14"/>
        <v>104</v>
      </c>
      <c r="AN54" s="29">
        <f t="shared" si="15"/>
        <v>33</v>
      </c>
      <c r="AO54" s="30">
        <f t="shared" si="16"/>
        <v>33</v>
      </c>
      <c r="AP54" s="31">
        <f t="shared" si="17"/>
        <v>176.256</v>
      </c>
      <c r="AQ54" s="28">
        <f t="shared" si="18"/>
        <v>0</v>
      </c>
      <c r="AR54" s="28">
        <f t="shared" si="19"/>
        <v>0</v>
      </c>
      <c r="AS54" s="21">
        <v>1811053.0</v>
      </c>
      <c r="AT54" s="32">
        <f t="shared" si="20"/>
        <v>105</v>
      </c>
      <c r="AU54" s="33">
        <f t="shared" si="21"/>
        <v>5816.448</v>
      </c>
      <c r="AV54" s="34">
        <f t="shared" si="22"/>
        <v>65.52</v>
      </c>
      <c r="AW54" s="35">
        <f t="shared" si="23"/>
        <v>0.7434640523</v>
      </c>
      <c r="AX54" s="36">
        <f t="shared" si="24"/>
        <v>22.608</v>
      </c>
      <c r="AY54" s="36">
        <f t="shared" si="25"/>
        <v>746.064</v>
      </c>
    </row>
    <row r="55" ht="14.25" customHeight="1">
      <c r="A55" s="21" t="s">
        <v>67</v>
      </c>
      <c r="B55" s="21" t="s">
        <v>150</v>
      </c>
      <c r="C55" s="21">
        <v>1811054.0</v>
      </c>
      <c r="D55" s="21" t="s">
        <v>64</v>
      </c>
      <c r="E55" s="21" t="s">
        <v>53</v>
      </c>
      <c r="F55" s="21" t="s">
        <v>54</v>
      </c>
      <c r="G55" s="21" t="s">
        <v>80</v>
      </c>
      <c r="H55" s="21" t="s">
        <v>118</v>
      </c>
      <c r="I55" s="21" t="s">
        <v>105</v>
      </c>
      <c r="J55" s="21" t="s">
        <v>116</v>
      </c>
      <c r="K55" s="21" t="s">
        <v>61</v>
      </c>
      <c r="L55" s="22">
        <v>1162854.84</v>
      </c>
      <c r="M55" s="23">
        <v>13761.659799999998</v>
      </c>
      <c r="N55" s="22">
        <f t="shared" si="1"/>
        <v>84.49960665</v>
      </c>
      <c r="O55" s="24">
        <v>384627.83040000004</v>
      </c>
      <c r="P55" s="24">
        <v>92271.828</v>
      </c>
      <c r="Q55" s="24">
        <f t="shared" si="2"/>
        <v>476899.6584</v>
      </c>
      <c r="R55" s="22" t="str">
        <f t="shared" si="26"/>
        <v>#REF!</v>
      </c>
      <c r="S55" s="24" t="str">
        <f t="shared" si="3"/>
        <v>#REF!</v>
      </c>
      <c r="T55" s="22" t="str">
        <f t="shared" si="4"/>
        <v>#REF!</v>
      </c>
      <c r="U55" s="22" t="str">
        <f t="shared" si="5"/>
        <v>#REF!</v>
      </c>
      <c r="V55" s="22" t="str">
        <f t="shared" si="6"/>
        <v>#REF!</v>
      </c>
      <c r="W55" s="25" t="str">
        <f t="shared" si="7"/>
        <v>#REF!</v>
      </c>
      <c r="X55" s="21">
        <v>52.0</v>
      </c>
      <c r="Y55" s="21">
        <v>66.0</v>
      </c>
      <c r="Z55" s="21">
        <v>58.0</v>
      </c>
      <c r="AA55" s="21">
        <v>95.0</v>
      </c>
      <c r="AB55" s="26">
        <v>1.0</v>
      </c>
      <c r="AC55" s="27">
        <v>2.0</v>
      </c>
      <c r="AD55" s="28">
        <f t="shared" si="8"/>
        <v>2</v>
      </c>
      <c r="AE55" s="28" t="str">
        <f t="shared" si="9"/>
        <v>1</v>
      </c>
      <c r="AF55" s="28" t="str">
        <f t="shared" si="10"/>
        <v>1</v>
      </c>
      <c r="AG55" s="28">
        <v>0.5</v>
      </c>
      <c r="AH55" s="28">
        <v>26.0</v>
      </c>
      <c r="AI55" s="28">
        <f t="shared" si="11"/>
        <v>105</v>
      </c>
      <c r="AJ55" s="26">
        <v>2.0</v>
      </c>
      <c r="AK55" s="28">
        <f t="shared" si="12"/>
        <v>52</v>
      </c>
      <c r="AL55" s="28">
        <f t="shared" si="13"/>
        <v>104</v>
      </c>
      <c r="AM55" s="28">
        <f t="shared" si="14"/>
        <v>104</v>
      </c>
      <c r="AN55" s="29">
        <f t="shared" si="15"/>
        <v>133</v>
      </c>
      <c r="AO55" s="30">
        <f t="shared" si="16"/>
        <v>0</v>
      </c>
      <c r="AP55" s="31">
        <f t="shared" si="17"/>
        <v>352.512</v>
      </c>
      <c r="AQ55" s="28">
        <f t="shared" si="18"/>
        <v>0</v>
      </c>
      <c r="AR55" s="28">
        <f t="shared" si="19"/>
        <v>133</v>
      </c>
      <c r="AS55" s="21">
        <v>1811054.0</v>
      </c>
      <c r="AT55" s="32">
        <f t="shared" si="20"/>
        <v>105</v>
      </c>
      <c r="AU55" s="33">
        <f t="shared" si="21"/>
        <v>46884.096</v>
      </c>
      <c r="AV55" s="34">
        <f t="shared" si="22"/>
        <v>65.52</v>
      </c>
      <c r="AW55" s="35">
        <f t="shared" si="23"/>
        <v>0.7434640523</v>
      </c>
      <c r="AX55" s="36">
        <f t="shared" si="24"/>
        <v>22.608</v>
      </c>
      <c r="AY55" s="36">
        <f t="shared" si="25"/>
        <v>3006.864</v>
      </c>
    </row>
    <row r="56" ht="14.25" customHeight="1">
      <c r="A56" s="21" t="s">
        <v>67</v>
      </c>
      <c r="B56" s="21" t="s">
        <v>151</v>
      </c>
      <c r="C56" s="21">
        <v>1811055.0</v>
      </c>
      <c r="D56" s="21" t="s">
        <v>152</v>
      </c>
      <c r="E56" s="21" t="s">
        <v>53</v>
      </c>
      <c r="F56" s="21" t="s">
        <v>54</v>
      </c>
      <c r="G56" s="21" t="s">
        <v>80</v>
      </c>
      <c r="H56" s="21" t="s">
        <v>104</v>
      </c>
      <c r="I56" s="21" t="s">
        <v>105</v>
      </c>
      <c r="J56" s="21" t="s">
        <v>116</v>
      </c>
      <c r="K56" s="21" t="s">
        <v>59</v>
      </c>
      <c r="L56" s="22">
        <v>339337.105</v>
      </c>
      <c r="M56" s="23">
        <v>3820.5299999999993</v>
      </c>
      <c r="N56" s="22">
        <f t="shared" si="1"/>
        <v>88.81937977</v>
      </c>
      <c r="O56" s="24">
        <v>117653.53600000001</v>
      </c>
      <c r="P56" s="24">
        <v>28847.742000000002</v>
      </c>
      <c r="Q56" s="24">
        <f t="shared" si="2"/>
        <v>146501.278</v>
      </c>
      <c r="R56" s="22" t="str">
        <f t="shared" si="26"/>
        <v>#REF!</v>
      </c>
      <c r="S56" s="24" t="str">
        <f t="shared" si="3"/>
        <v>#REF!</v>
      </c>
      <c r="T56" s="22" t="str">
        <f t="shared" si="4"/>
        <v>#REF!</v>
      </c>
      <c r="U56" s="22" t="str">
        <f t="shared" si="5"/>
        <v>#REF!</v>
      </c>
      <c r="V56" s="22" t="str">
        <f t="shared" si="6"/>
        <v>#REF!</v>
      </c>
      <c r="W56" s="25" t="str">
        <f t="shared" si="7"/>
        <v>#REF!</v>
      </c>
      <c r="X56" s="21">
        <v>55.0</v>
      </c>
      <c r="Y56" s="21">
        <v>66.0</v>
      </c>
      <c r="Z56" s="21">
        <v>58.0</v>
      </c>
      <c r="AA56" s="21">
        <v>95.0</v>
      </c>
      <c r="AB56" s="26">
        <v>1.0</v>
      </c>
      <c r="AC56" s="27">
        <v>2.0</v>
      </c>
      <c r="AD56" s="28">
        <f t="shared" si="8"/>
        <v>2</v>
      </c>
      <c r="AE56" s="28" t="str">
        <f t="shared" si="9"/>
        <v>1</v>
      </c>
      <c r="AF56" s="28" t="str">
        <f t="shared" si="10"/>
        <v>1</v>
      </c>
      <c r="AG56" s="28">
        <v>0.5</v>
      </c>
      <c r="AH56" s="28">
        <v>26.0</v>
      </c>
      <c r="AI56" s="28">
        <f t="shared" si="11"/>
        <v>105</v>
      </c>
      <c r="AJ56" s="26">
        <v>2.0</v>
      </c>
      <c r="AK56" s="28">
        <f t="shared" si="12"/>
        <v>52</v>
      </c>
      <c r="AL56" s="28">
        <f t="shared" si="13"/>
        <v>104</v>
      </c>
      <c r="AM56" s="28">
        <f t="shared" si="14"/>
        <v>104</v>
      </c>
      <c r="AN56" s="29">
        <f t="shared" si="15"/>
        <v>37</v>
      </c>
      <c r="AO56" s="30">
        <f t="shared" si="16"/>
        <v>13</v>
      </c>
      <c r="AP56" s="31">
        <f t="shared" si="17"/>
        <v>264.384</v>
      </c>
      <c r="AQ56" s="28">
        <f t="shared" si="18"/>
        <v>13</v>
      </c>
      <c r="AR56" s="28">
        <f t="shared" si="19"/>
        <v>13</v>
      </c>
      <c r="AS56" s="21">
        <v>1811055.0</v>
      </c>
      <c r="AT56" s="32">
        <f t="shared" si="20"/>
        <v>105</v>
      </c>
      <c r="AU56" s="33">
        <f t="shared" si="21"/>
        <v>10310.976</v>
      </c>
      <c r="AV56" s="34">
        <f t="shared" si="22"/>
        <v>65.52</v>
      </c>
      <c r="AW56" s="35">
        <f t="shared" si="23"/>
        <v>0.7434640523</v>
      </c>
      <c r="AX56" s="36">
        <f t="shared" si="24"/>
        <v>22.608</v>
      </c>
      <c r="AY56" s="36">
        <f t="shared" si="25"/>
        <v>836.496</v>
      </c>
    </row>
    <row r="57" ht="14.25" customHeight="1">
      <c r="A57" s="59" t="s">
        <v>67</v>
      </c>
      <c r="B57" s="59" t="s">
        <v>153</v>
      </c>
      <c r="C57" s="59">
        <v>1811056.0</v>
      </c>
      <c r="D57" s="59" t="s">
        <v>152</v>
      </c>
      <c r="E57" s="59" t="s">
        <v>53</v>
      </c>
      <c r="F57" s="59" t="s">
        <v>54</v>
      </c>
      <c r="G57" s="59" t="s">
        <v>80</v>
      </c>
      <c r="H57" s="59" t="s">
        <v>56</v>
      </c>
      <c r="I57" s="59" t="s">
        <v>57</v>
      </c>
      <c r="J57" s="72" t="s">
        <v>58</v>
      </c>
      <c r="K57" s="59" t="s">
        <v>66</v>
      </c>
      <c r="L57" s="60">
        <v>183942.792</v>
      </c>
      <c r="M57" s="61">
        <v>2545.9125999999997</v>
      </c>
      <c r="N57" s="60">
        <f t="shared" si="1"/>
        <v>72.25023828</v>
      </c>
      <c r="O57" s="62">
        <v>56243.93280000001</v>
      </c>
      <c r="P57" s="62">
        <v>12968.868000000002</v>
      </c>
      <c r="Q57" s="62">
        <f t="shared" si="2"/>
        <v>69212.8008</v>
      </c>
      <c r="R57" s="60" t="str">
        <f t="shared" si="26"/>
        <v>#REF!</v>
      </c>
      <c r="S57" s="62" t="str">
        <f t="shared" si="3"/>
        <v>#REF!</v>
      </c>
      <c r="T57" s="60" t="str">
        <f t="shared" si="4"/>
        <v>#REF!</v>
      </c>
      <c r="U57" s="60" t="str">
        <f t="shared" si="5"/>
        <v>#REF!</v>
      </c>
      <c r="V57" s="60" t="str">
        <f t="shared" si="6"/>
        <v>#REF!</v>
      </c>
      <c r="W57" s="63" t="str">
        <f t="shared" si="7"/>
        <v>#REF!</v>
      </c>
      <c r="X57" s="59">
        <v>55.0</v>
      </c>
      <c r="Y57" s="59">
        <v>66.0</v>
      </c>
      <c r="Z57" s="59">
        <v>58.0</v>
      </c>
      <c r="AA57" s="59">
        <v>95.0</v>
      </c>
      <c r="AB57" s="64">
        <v>1.0</v>
      </c>
      <c r="AC57" s="65">
        <v>2.0</v>
      </c>
      <c r="AD57" s="66">
        <f t="shared" si="8"/>
        <v>2</v>
      </c>
      <c r="AE57" s="66" t="str">
        <f t="shared" si="9"/>
        <v>1</v>
      </c>
      <c r="AF57" s="66" t="str">
        <f t="shared" si="10"/>
        <v>1</v>
      </c>
      <c r="AG57" s="66">
        <v>0.5</v>
      </c>
      <c r="AH57" s="66">
        <v>26.0</v>
      </c>
      <c r="AI57" s="66">
        <f t="shared" si="11"/>
        <v>105</v>
      </c>
      <c r="AJ57" s="64">
        <v>2.0</v>
      </c>
      <c r="AK57" s="66">
        <f t="shared" si="12"/>
        <v>52</v>
      </c>
      <c r="AL57" s="66">
        <f t="shared" si="13"/>
        <v>104</v>
      </c>
      <c r="AM57" s="66">
        <f t="shared" si="14"/>
        <v>104</v>
      </c>
      <c r="AN57" s="67">
        <f t="shared" si="15"/>
        <v>25</v>
      </c>
      <c r="AO57" s="68">
        <f t="shared" si="16"/>
        <v>9</v>
      </c>
      <c r="AP57" s="31">
        <f t="shared" si="17"/>
        <v>264.384</v>
      </c>
      <c r="AQ57" s="66">
        <f t="shared" si="18"/>
        <v>9</v>
      </c>
      <c r="AR57" s="66">
        <f t="shared" si="19"/>
        <v>9</v>
      </c>
      <c r="AS57" s="59">
        <v>1811056.0</v>
      </c>
      <c r="AT57" s="32">
        <f t="shared" si="20"/>
        <v>105</v>
      </c>
      <c r="AU57" s="69">
        <f t="shared" si="21"/>
        <v>7138.368</v>
      </c>
      <c r="AV57" s="34">
        <f t="shared" si="22"/>
        <v>65.52</v>
      </c>
      <c r="AW57" s="35">
        <f t="shared" si="23"/>
        <v>0.7434640523</v>
      </c>
      <c r="AX57" s="36">
        <f t="shared" si="24"/>
        <v>22.608</v>
      </c>
      <c r="AY57" s="36">
        <f t="shared" si="25"/>
        <v>565.2</v>
      </c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</row>
    <row r="58" ht="14.25" customHeight="1">
      <c r="A58" s="21" t="s">
        <v>69</v>
      </c>
      <c r="B58" s="21" t="s">
        <v>154</v>
      </c>
      <c r="C58" s="21">
        <v>1811057.0</v>
      </c>
      <c r="D58" s="21" t="s">
        <v>152</v>
      </c>
      <c r="E58" s="21" t="s">
        <v>53</v>
      </c>
      <c r="F58" s="21" t="s">
        <v>54</v>
      </c>
      <c r="G58" s="21" t="s">
        <v>80</v>
      </c>
      <c r="H58" s="21" t="s">
        <v>104</v>
      </c>
      <c r="I58" s="21" t="s">
        <v>105</v>
      </c>
      <c r="J58" s="21" t="s">
        <v>116</v>
      </c>
      <c r="K58" s="21" t="s">
        <v>66</v>
      </c>
      <c r="L58" s="22">
        <v>290623.31100000005</v>
      </c>
      <c r="M58" s="23">
        <v>3292.8199999999997</v>
      </c>
      <c r="N58" s="22">
        <f t="shared" si="1"/>
        <v>88.25970171</v>
      </c>
      <c r="O58" s="24">
        <v>67887.6616</v>
      </c>
      <c r="P58" s="24">
        <v>16971.9154</v>
      </c>
      <c r="Q58" s="24">
        <f t="shared" si="2"/>
        <v>84859.577</v>
      </c>
      <c r="R58" s="22" t="str">
        <f t="shared" si="26"/>
        <v>#REF!</v>
      </c>
      <c r="S58" s="24" t="str">
        <f t="shared" si="3"/>
        <v>#REF!</v>
      </c>
      <c r="T58" s="22" t="str">
        <f t="shared" si="4"/>
        <v>#REF!</v>
      </c>
      <c r="U58" s="22" t="str">
        <f t="shared" si="5"/>
        <v>#REF!</v>
      </c>
      <c r="V58" s="22" t="str">
        <f t="shared" si="6"/>
        <v>#REF!</v>
      </c>
      <c r="W58" s="25" t="str">
        <f t="shared" si="7"/>
        <v>#REF!</v>
      </c>
      <c r="X58" s="21">
        <v>38.0</v>
      </c>
      <c r="Y58" s="21">
        <v>55.0</v>
      </c>
      <c r="Z58" s="21">
        <v>53.0</v>
      </c>
      <c r="AA58" s="21">
        <v>92.0</v>
      </c>
      <c r="AB58" s="26">
        <v>1.0</v>
      </c>
      <c r="AC58" s="27">
        <v>2.0</v>
      </c>
      <c r="AD58" s="28">
        <f t="shared" si="8"/>
        <v>2</v>
      </c>
      <c r="AE58" s="28" t="str">
        <f t="shared" si="9"/>
        <v>1</v>
      </c>
      <c r="AF58" s="28" t="str">
        <f t="shared" si="10"/>
        <v>1</v>
      </c>
      <c r="AG58" s="28">
        <v>0.5</v>
      </c>
      <c r="AH58" s="28">
        <v>26.0</v>
      </c>
      <c r="AI58" s="28">
        <f t="shared" si="11"/>
        <v>102</v>
      </c>
      <c r="AJ58" s="26">
        <v>2.0</v>
      </c>
      <c r="AK58" s="28">
        <f t="shared" si="12"/>
        <v>52</v>
      </c>
      <c r="AL58" s="28">
        <f t="shared" si="13"/>
        <v>104</v>
      </c>
      <c r="AM58" s="28">
        <f t="shared" si="14"/>
        <v>104</v>
      </c>
      <c r="AN58" s="29">
        <f t="shared" si="15"/>
        <v>32</v>
      </c>
      <c r="AO58" s="30">
        <f t="shared" si="16"/>
        <v>11</v>
      </c>
      <c r="AP58" s="31">
        <f t="shared" si="17"/>
        <v>264.384</v>
      </c>
      <c r="AQ58" s="28">
        <f t="shared" si="18"/>
        <v>11</v>
      </c>
      <c r="AR58" s="28">
        <f t="shared" si="19"/>
        <v>11</v>
      </c>
      <c r="AS58" s="21">
        <v>1811057.0</v>
      </c>
      <c r="AT58" s="32">
        <f t="shared" si="20"/>
        <v>102</v>
      </c>
      <c r="AU58" s="33">
        <f t="shared" si="21"/>
        <v>8724.672</v>
      </c>
      <c r="AV58" s="34">
        <f t="shared" si="22"/>
        <v>63.648</v>
      </c>
      <c r="AW58" s="35">
        <f t="shared" si="23"/>
        <v>0.7222222222</v>
      </c>
      <c r="AX58" s="36">
        <f t="shared" si="24"/>
        <v>24.48</v>
      </c>
      <c r="AY58" s="36">
        <f t="shared" si="25"/>
        <v>783.36</v>
      </c>
    </row>
    <row r="59" ht="14.25" customHeight="1">
      <c r="A59" s="21" t="s">
        <v>69</v>
      </c>
      <c r="B59" s="21" t="s">
        <v>155</v>
      </c>
      <c r="C59" s="21">
        <v>1811058.0</v>
      </c>
      <c r="D59" s="21" t="s">
        <v>152</v>
      </c>
      <c r="E59" s="21" t="s">
        <v>53</v>
      </c>
      <c r="F59" s="21" t="s">
        <v>54</v>
      </c>
      <c r="G59" s="21" t="s">
        <v>80</v>
      </c>
      <c r="H59" s="21" t="s">
        <v>104</v>
      </c>
      <c r="I59" s="21" t="s">
        <v>105</v>
      </c>
      <c r="J59" s="21" t="s">
        <v>65</v>
      </c>
      <c r="K59" s="21"/>
      <c r="L59" s="22">
        <v>176742.02</v>
      </c>
      <c r="M59" s="23">
        <v>2205.98</v>
      </c>
      <c r="N59" s="22">
        <f t="shared" si="1"/>
        <v>80.11950244</v>
      </c>
      <c r="O59" s="24">
        <v>70492.8488</v>
      </c>
      <c r="P59" s="24">
        <v>18349.942600000002</v>
      </c>
      <c r="Q59" s="24">
        <f t="shared" si="2"/>
        <v>88842.7914</v>
      </c>
      <c r="R59" s="22" t="str">
        <f t="shared" si="26"/>
        <v>#REF!</v>
      </c>
      <c r="S59" s="24" t="str">
        <f t="shared" si="3"/>
        <v>#REF!</v>
      </c>
      <c r="T59" s="22" t="str">
        <f t="shared" si="4"/>
        <v>#REF!</v>
      </c>
      <c r="U59" s="22" t="str">
        <f t="shared" si="5"/>
        <v>#REF!</v>
      </c>
      <c r="V59" s="22" t="str">
        <f t="shared" si="6"/>
        <v>#REF!</v>
      </c>
      <c r="W59" s="25" t="str">
        <f t="shared" si="7"/>
        <v>#REF!</v>
      </c>
      <c r="X59" s="21">
        <v>40.0</v>
      </c>
      <c r="Y59" s="21">
        <v>55.0</v>
      </c>
      <c r="Z59" s="21">
        <v>53.0</v>
      </c>
      <c r="AA59" s="21">
        <v>92.0</v>
      </c>
      <c r="AB59" s="26">
        <v>1.0</v>
      </c>
      <c r="AC59" s="27">
        <v>2.0</v>
      </c>
      <c r="AD59" s="28">
        <f t="shared" si="8"/>
        <v>2</v>
      </c>
      <c r="AE59" s="28" t="str">
        <f t="shared" si="9"/>
        <v>1</v>
      </c>
      <c r="AF59" s="28" t="str">
        <f t="shared" si="10"/>
        <v>1</v>
      </c>
      <c r="AG59" s="28">
        <v>0.5</v>
      </c>
      <c r="AH59" s="28">
        <v>26.0</v>
      </c>
      <c r="AI59" s="28">
        <f t="shared" si="11"/>
        <v>102</v>
      </c>
      <c r="AJ59" s="26">
        <v>2.0</v>
      </c>
      <c r="AK59" s="28">
        <f t="shared" si="12"/>
        <v>52</v>
      </c>
      <c r="AL59" s="28">
        <f t="shared" si="13"/>
        <v>104</v>
      </c>
      <c r="AM59" s="28">
        <f t="shared" si="14"/>
        <v>104</v>
      </c>
      <c r="AN59" s="29">
        <f t="shared" si="15"/>
        <v>22</v>
      </c>
      <c r="AO59" s="30">
        <f t="shared" si="16"/>
        <v>8</v>
      </c>
      <c r="AP59" s="31">
        <f t="shared" si="17"/>
        <v>264.384</v>
      </c>
      <c r="AQ59" s="28">
        <f t="shared" si="18"/>
        <v>8</v>
      </c>
      <c r="AR59" s="28">
        <f t="shared" si="19"/>
        <v>8</v>
      </c>
      <c r="AS59" s="21">
        <v>1811058.0</v>
      </c>
      <c r="AT59" s="32">
        <f t="shared" si="20"/>
        <v>102</v>
      </c>
      <c r="AU59" s="33">
        <f t="shared" si="21"/>
        <v>6345.216</v>
      </c>
      <c r="AV59" s="34">
        <f t="shared" si="22"/>
        <v>63.648</v>
      </c>
      <c r="AW59" s="35">
        <f t="shared" si="23"/>
        <v>0.7222222222</v>
      </c>
      <c r="AX59" s="36">
        <f t="shared" si="24"/>
        <v>24.48</v>
      </c>
      <c r="AY59" s="36">
        <f t="shared" si="25"/>
        <v>538.56</v>
      </c>
    </row>
    <row r="60" ht="14.25" customHeight="1">
      <c r="A60" s="21" t="s">
        <v>69</v>
      </c>
      <c r="B60" s="21" t="s">
        <v>156</v>
      </c>
      <c r="C60" s="21">
        <v>1811059.0</v>
      </c>
      <c r="D60" s="21" t="s">
        <v>152</v>
      </c>
      <c r="E60" s="21" t="s">
        <v>53</v>
      </c>
      <c r="F60" s="21" t="s">
        <v>54</v>
      </c>
      <c r="G60" s="21" t="s">
        <v>80</v>
      </c>
      <c r="H60" s="21" t="s">
        <v>104</v>
      </c>
      <c r="I60" s="21" t="s">
        <v>105</v>
      </c>
      <c r="J60" s="21" t="s">
        <v>65</v>
      </c>
      <c r="K60" s="21"/>
      <c r="L60" s="22">
        <v>715805.58</v>
      </c>
      <c r="M60" s="23">
        <v>13665.315999999999</v>
      </c>
      <c r="N60" s="22">
        <f t="shared" si="1"/>
        <v>52.38119484</v>
      </c>
      <c r="O60" s="24">
        <v>273209.1648000001</v>
      </c>
      <c r="P60" s="24">
        <v>62391.51600000001</v>
      </c>
      <c r="Q60" s="24">
        <f t="shared" si="2"/>
        <v>335600.6808</v>
      </c>
      <c r="R60" s="22" t="str">
        <f t="shared" si="26"/>
        <v>#REF!</v>
      </c>
      <c r="S60" s="24" t="str">
        <f t="shared" si="3"/>
        <v>#REF!</v>
      </c>
      <c r="T60" s="22" t="str">
        <f t="shared" si="4"/>
        <v>#REF!</v>
      </c>
      <c r="U60" s="22" t="str">
        <f t="shared" si="5"/>
        <v>#REF!</v>
      </c>
      <c r="V60" s="22" t="str">
        <f t="shared" si="6"/>
        <v>#REF!</v>
      </c>
      <c r="W60" s="25" t="str">
        <f t="shared" si="7"/>
        <v>#REF!</v>
      </c>
      <c r="X60" s="21">
        <v>42.0</v>
      </c>
      <c r="Y60" s="21">
        <v>55.0</v>
      </c>
      <c r="Z60" s="21">
        <v>53.0</v>
      </c>
      <c r="AA60" s="21">
        <v>92.0</v>
      </c>
      <c r="AB60" s="26">
        <v>1.0</v>
      </c>
      <c r="AC60" s="27">
        <v>2.0</v>
      </c>
      <c r="AD60" s="28">
        <f t="shared" si="8"/>
        <v>2</v>
      </c>
      <c r="AE60" s="28" t="str">
        <f t="shared" si="9"/>
        <v>1</v>
      </c>
      <c r="AF60" s="28" t="str">
        <f t="shared" si="10"/>
        <v>1</v>
      </c>
      <c r="AG60" s="28">
        <v>0.5</v>
      </c>
      <c r="AH60" s="28">
        <v>26.0</v>
      </c>
      <c r="AI60" s="28">
        <f t="shared" si="11"/>
        <v>102</v>
      </c>
      <c r="AJ60" s="26">
        <v>2.0</v>
      </c>
      <c r="AK60" s="28">
        <f t="shared" si="12"/>
        <v>52</v>
      </c>
      <c r="AL60" s="28">
        <f t="shared" si="13"/>
        <v>104</v>
      </c>
      <c r="AM60" s="28">
        <f t="shared" si="14"/>
        <v>104</v>
      </c>
      <c r="AN60" s="29">
        <f t="shared" si="15"/>
        <v>132</v>
      </c>
      <c r="AO60" s="30">
        <f t="shared" si="16"/>
        <v>44</v>
      </c>
      <c r="AP60" s="31">
        <f t="shared" si="17"/>
        <v>264.384</v>
      </c>
      <c r="AQ60" s="28">
        <f t="shared" si="18"/>
        <v>44</v>
      </c>
      <c r="AR60" s="28">
        <f t="shared" si="19"/>
        <v>44</v>
      </c>
      <c r="AS60" s="21">
        <v>1811059.0</v>
      </c>
      <c r="AT60" s="32">
        <f t="shared" si="20"/>
        <v>102</v>
      </c>
      <c r="AU60" s="33">
        <f t="shared" si="21"/>
        <v>34898.688</v>
      </c>
      <c r="AV60" s="34">
        <f t="shared" si="22"/>
        <v>63.648</v>
      </c>
      <c r="AW60" s="35">
        <f t="shared" si="23"/>
        <v>0.7222222222</v>
      </c>
      <c r="AX60" s="36">
        <f t="shared" si="24"/>
        <v>24.48</v>
      </c>
      <c r="AY60" s="36">
        <f t="shared" si="25"/>
        <v>3231.36</v>
      </c>
    </row>
    <row r="61" ht="14.25" customHeight="1">
      <c r="A61" s="21" t="s">
        <v>69</v>
      </c>
      <c r="B61" s="21" t="s">
        <v>157</v>
      </c>
      <c r="C61" s="21">
        <v>1811060.0</v>
      </c>
      <c r="D61" s="21" t="s">
        <v>152</v>
      </c>
      <c r="E61" s="21" t="s">
        <v>53</v>
      </c>
      <c r="F61" s="21" t="s">
        <v>54</v>
      </c>
      <c r="G61" s="21" t="s">
        <v>80</v>
      </c>
      <c r="H61" s="21" t="s">
        <v>104</v>
      </c>
      <c r="I61" s="21" t="s">
        <v>105</v>
      </c>
      <c r="J61" s="21" t="s">
        <v>65</v>
      </c>
      <c r="K61" s="21"/>
      <c r="L61" s="22">
        <v>812827.494</v>
      </c>
      <c r="M61" s="23">
        <v>15243.134999999998</v>
      </c>
      <c r="N61" s="22">
        <f t="shared" si="1"/>
        <v>53.32416816</v>
      </c>
      <c r="O61" s="24">
        <v>270279.3984</v>
      </c>
      <c r="P61" s="24">
        <v>71089.11260000001</v>
      </c>
      <c r="Q61" s="24">
        <f t="shared" si="2"/>
        <v>341368.511</v>
      </c>
      <c r="R61" s="22" t="str">
        <f t="shared" si="26"/>
        <v>#REF!</v>
      </c>
      <c r="S61" s="24" t="str">
        <f t="shared" si="3"/>
        <v>#REF!</v>
      </c>
      <c r="T61" s="22" t="str">
        <f t="shared" si="4"/>
        <v>#REF!</v>
      </c>
      <c r="U61" s="22" t="str">
        <f t="shared" si="5"/>
        <v>#REF!</v>
      </c>
      <c r="V61" s="22" t="str">
        <f t="shared" si="6"/>
        <v>#REF!</v>
      </c>
      <c r="W61" s="25" t="str">
        <f t="shared" si="7"/>
        <v>#REF!</v>
      </c>
      <c r="X61" s="21">
        <v>44.0</v>
      </c>
      <c r="Y61" s="21">
        <v>55.0</v>
      </c>
      <c r="Z61" s="21">
        <v>53.0</v>
      </c>
      <c r="AA61" s="21">
        <v>92.0</v>
      </c>
      <c r="AB61" s="26">
        <v>1.0</v>
      </c>
      <c r="AC61" s="27">
        <v>2.0</v>
      </c>
      <c r="AD61" s="28">
        <f t="shared" si="8"/>
        <v>2</v>
      </c>
      <c r="AE61" s="28" t="str">
        <f t="shared" si="9"/>
        <v>1</v>
      </c>
      <c r="AF61" s="28" t="str">
        <f t="shared" si="10"/>
        <v>1</v>
      </c>
      <c r="AG61" s="28">
        <v>0.5</v>
      </c>
      <c r="AH61" s="28">
        <v>26.0</v>
      </c>
      <c r="AI61" s="28">
        <f t="shared" si="11"/>
        <v>102</v>
      </c>
      <c r="AJ61" s="26">
        <v>2.0</v>
      </c>
      <c r="AK61" s="28">
        <f t="shared" si="12"/>
        <v>52</v>
      </c>
      <c r="AL61" s="28">
        <f t="shared" si="13"/>
        <v>104</v>
      </c>
      <c r="AM61" s="28">
        <f t="shared" si="14"/>
        <v>104</v>
      </c>
      <c r="AN61" s="29">
        <f t="shared" si="15"/>
        <v>147</v>
      </c>
      <c r="AO61" s="30">
        <f t="shared" si="16"/>
        <v>49</v>
      </c>
      <c r="AP61" s="31">
        <f t="shared" si="17"/>
        <v>264.384</v>
      </c>
      <c r="AQ61" s="28">
        <f t="shared" si="18"/>
        <v>49</v>
      </c>
      <c r="AR61" s="28">
        <f t="shared" si="19"/>
        <v>49</v>
      </c>
      <c r="AS61" s="21">
        <v>1811060.0</v>
      </c>
      <c r="AT61" s="32">
        <f t="shared" si="20"/>
        <v>102</v>
      </c>
      <c r="AU61" s="33">
        <f t="shared" si="21"/>
        <v>38864.448</v>
      </c>
      <c r="AV61" s="34">
        <f t="shared" si="22"/>
        <v>63.648</v>
      </c>
      <c r="AW61" s="35">
        <f t="shared" si="23"/>
        <v>0.7222222222</v>
      </c>
      <c r="AX61" s="36">
        <f t="shared" si="24"/>
        <v>24.48</v>
      </c>
      <c r="AY61" s="36">
        <f t="shared" si="25"/>
        <v>3598.56</v>
      </c>
    </row>
    <row r="62" ht="14.25" customHeight="1">
      <c r="A62" s="21" t="s">
        <v>69</v>
      </c>
      <c r="B62" s="21" t="s">
        <v>158</v>
      </c>
      <c r="C62" s="21">
        <v>1811061.0</v>
      </c>
      <c r="D62" s="21" t="s">
        <v>152</v>
      </c>
      <c r="E62" s="21" t="s">
        <v>53</v>
      </c>
      <c r="F62" s="21" t="s">
        <v>54</v>
      </c>
      <c r="G62" s="21" t="s">
        <v>80</v>
      </c>
      <c r="H62" s="21" t="s">
        <v>56</v>
      </c>
      <c r="I62" s="21" t="s">
        <v>57</v>
      </c>
      <c r="J62" s="21" t="s">
        <v>65</v>
      </c>
      <c r="K62" s="21" t="s">
        <v>59</v>
      </c>
      <c r="L62" s="22">
        <v>372461.27499999997</v>
      </c>
      <c r="M62" s="23">
        <v>6273.420999999999</v>
      </c>
      <c r="N62" s="22">
        <f t="shared" si="1"/>
        <v>59.3713183</v>
      </c>
      <c r="O62" s="24">
        <v>114569.62</v>
      </c>
      <c r="P62" s="24">
        <v>31657.395000000004</v>
      </c>
      <c r="Q62" s="24">
        <f t="shared" si="2"/>
        <v>146227.015</v>
      </c>
      <c r="R62" s="22" t="str">
        <f t="shared" si="26"/>
        <v>#REF!</v>
      </c>
      <c r="S62" s="24" t="str">
        <f t="shared" si="3"/>
        <v>#REF!</v>
      </c>
      <c r="T62" s="22" t="str">
        <f t="shared" si="4"/>
        <v>#REF!</v>
      </c>
      <c r="U62" s="22" t="str">
        <f t="shared" si="5"/>
        <v>#REF!</v>
      </c>
      <c r="V62" s="22" t="str">
        <f t="shared" si="6"/>
        <v>#REF!</v>
      </c>
      <c r="W62" s="25" t="str">
        <f t="shared" si="7"/>
        <v>#REF!</v>
      </c>
      <c r="X62" s="21">
        <v>47.0</v>
      </c>
      <c r="Y62" s="21">
        <v>55.0</v>
      </c>
      <c r="Z62" s="21">
        <v>53.0</v>
      </c>
      <c r="AA62" s="21">
        <v>92.0</v>
      </c>
      <c r="AB62" s="26">
        <v>1.0</v>
      </c>
      <c r="AC62" s="27">
        <v>2.0</v>
      </c>
      <c r="AD62" s="28">
        <f t="shared" si="8"/>
        <v>2</v>
      </c>
      <c r="AE62" s="28" t="str">
        <f t="shared" si="9"/>
        <v>1</v>
      </c>
      <c r="AF62" s="28" t="str">
        <f t="shared" si="10"/>
        <v>1</v>
      </c>
      <c r="AG62" s="28">
        <v>0.5</v>
      </c>
      <c r="AH62" s="28">
        <v>26.0</v>
      </c>
      <c r="AI62" s="28">
        <f t="shared" si="11"/>
        <v>102</v>
      </c>
      <c r="AJ62" s="26">
        <v>2.0</v>
      </c>
      <c r="AK62" s="28">
        <f t="shared" si="12"/>
        <v>52</v>
      </c>
      <c r="AL62" s="28">
        <f t="shared" si="13"/>
        <v>104</v>
      </c>
      <c r="AM62" s="28">
        <f t="shared" si="14"/>
        <v>104</v>
      </c>
      <c r="AN62" s="29">
        <f t="shared" si="15"/>
        <v>61</v>
      </c>
      <c r="AO62" s="30">
        <f t="shared" si="16"/>
        <v>21</v>
      </c>
      <c r="AP62" s="31">
        <f t="shared" si="17"/>
        <v>264.384</v>
      </c>
      <c r="AQ62" s="28">
        <f t="shared" si="18"/>
        <v>21</v>
      </c>
      <c r="AR62" s="28">
        <f t="shared" si="19"/>
        <v>21</v>
      </c>
      <c r="AS62" s="21">
        <v>1811061.0</v>
      </c>
      <c r="AT62" s="32">
        <f t="shared" si="20"/>
        <v>102</v>
      </c>
      <c r="AU62" s="33">
        <f t="shared" si="21"/>
        <v>16656.192</v>
      </c>
      <c r="AV62" s="34">
        <f t="shared" si="22"/>
        <v>63.648</v>
      </c>
      <c r="AW62" s="35">
        <f t="shared" si="23"/>
        <v>0.7222222222</v>
      </c>
      <c r="AX62" s="36">
        <f t="shared" si="24"/>
        <v>24.48</v>
      </c>
      <c r="AY62" s="36">
        <f t="shared" si="25"/>
        <v>1493.28</v>
      </c>
    </row>
    <row r="63" ht="14.25" customHeight="1">
      <c r="A63" s="21" t="s">
        <v>69</v>
      </c>
      <c r="B63" s="21" t="s">
        <v>159</v>
      </c>
      <c r="C63" s="21">
        <v>1811062.0</v>
      </c>
      <c r="D63" s="21" t="s">
        <v>64</v>
      </c>
      <c r="E63" s="21" t="s">
        <v>53</v>
      </c>
      <c r="F63" s="21" t="s">
        <v>54</v>
      </c>
      <c r="G63" s="21" t="s">
        <v>80</v>
      </c>
      <c r="H63" s="21" t="s">
        <v>118</v>
      </c>
      <c r="I63" s="21" t="s">
        <v>105</v>
      </c>
      <c r="J63" s="21" t="s">
        <v>65</v>
      </c>
      <c r="K63" s="21" t="s">
        <v>59</v>
      </c>
      <c r="L63" s="22">
        <v>2215020.4960000003</v>
      </c>
      <c r="M63" s="23">
        <v>38681.289899999996</v>
      </c>
      <c r="N63" s="22">
        <f t="shared" si="1"/>
        <v>57.26335657</v>
      </c>
      <c r="O63" s="24">
        <v>718520.2640000001</v>
      </c>
      <c r="P63" s="24">
        <v>190975.12280000004</v>
      </c>
      <c r="Q63" s="24">
        <f t="shared" si="2"/>
        <v>909495.3868</v>
      </c>
      <c r="R63" s="22" t="str">
        <f t="shared" si="26"/>
        <v>#REF!</v>
      </c>
      <c r="S63" s="24" t="str">
        <f t="shared" si="3"/>
        <v>#REF!</v>
      </c>
      <c r="T63" s="22" t="str">
        <f t="shared" si="4"/>
        <v>#REF!</v>
      </c>
      <c r="U63" s="22" t="str">
        <f t="shared" si="5"/>
        <v>#REF!</v>
      </c>
      <c r="V63" s="22" t="str">
        <f t="shared" si="6"/>
        <v>#REF!</v>
      </c>
      <c r="W63" s="25" t="str">
        <f t="shared" si="7"/>
        <v>#REF!</v>
      </c>
      <c r="X63" s="21">
        <v>37.0</v>
      </c>
      <c r="Y63" s="21">
        <v>55.0</v>
      </c>
      <c r="Z63" s="21">
        <v>53.0</v>
      </c>
      <c r="AA63" s="21">
        <v>92.0</v>
      </c>
      <c r="AB63" s="26">
        <v>1.0</v>
      </c>
      <c r="AC63" s="27">
        <v>2.0</v>
      </c>
      <c r="AD63" s="28">
        <f t="shared" si="8"/>
        <v>2</v>
      </c>
      <c r="AE63" s="28" t="str">
        <f t="shared" si="9"/>
        <v>1</v>
      </c>
      <c r="AF63" s="28" t="str">
        <f t="shared" si="10"/>
        <v>1</v>
      </c>
      <c r="AG63" s="28">
        <v>0.5</v>
      </c>
      <c r="AH63" s="28">
        <v>26.0</v>
      </c>
      <c r="AI63" s="28">
        <f t="shared" si="11"/>
        <v>102</v>
      </c>
      <c r="AJ63" s="26">
        <v>2.0</v>
      </c>
      <c r="AK63" s="28">
        <f t="shared" si="12"/>
        <v>52</v>
      </c>
      <c r="AL63" s="28">
        <f t="shared" si="13"/>
        <v>104</v>
      </c>
      <c r="AM63" s="28">
        <f t="shared" si="14"/>
        <v>104</v>
      </c>
      <c r="AN63" s="29">
        <f t="shared" si="15"/>
        <v>372</v>
      </c>
      <c r="AO63" s="30">
        <f t="shared" si="16"/>
        <v>0</v>
      </c>
      <c r="AP63" s="31">
        <f t="shared" si="17"/>
        <v>352.512</v>
      </c>
      <c r="AQ63" s="28">
        <f t="shared" si="18"/>
        <v>0</v>
      </c>
      <c r="AR63" s="28">
        <f t="shared" si="19"/>
        <v>372</v>
      </c>
      <c r="AS63" s="21">
        <v>1811062.0</v>
      </c>
      <c r="AT63" s="32">
        <f t="shared" si="20"/>
        <v>102</v>
      </c>
      <c r="AU63" s="33">
        <f t="shared" si="21"/>
        <v>131134.464</v>
      </c>
      <c r="AV63" s="34">
        <f t="shared" si="22"/>
        <v>63.648</v>
      </c>
      <c r="AW63" s="35">
        <f t="shared" si="23"/>
        <v>0.7222222222</v>
      </c>
      <c r="AX63" s="36">
        <f t="shared" si="24"/>
        <v>24.48</v>
      </c>
      <c r="AY63" s="36">
        <f t="shared" si="25"/>
        <v>9106.56</v>
      </c>
    </row>
    <row r="64" ht="14.25" customHeight="1">
      <c r="A64" s="21" t="s">
        <v>69</v>
      </c>
      <c r="B64" s="21" t="s">
        <v>160</v>
      </c>
      <c r="C64" s="21">
        <v>1811063.0</v>
      </c>
      <c r="D64" s="21" t="s">
        <v>52</v>
      </c>
      <c r="E64" s="21" t="s">
        <v>53</v>
      </c>
      <c r="F64" s="21" t="s">
        <v>54</v>
      </c>
      <c r="G64" s="21" t="s">
        <v>80</v>
      </c>
      <c r="H64" s="21" t="s">
        <v>118</v>
      </c>
      <c r="I64" s="21" t="s">
        <v>105</v>
      </c>
      <c r="J64" s="21" t="s">
        <v>65</v>
      </c>
      <c r="K64" s="21" t="s">
        <v>59</v>
      </c>
      <c r="L64" s="22">
        <v>1031681.6719999999</v>
      </c>
      <c r="M64" s="23">
        <v>15552.167399999998</v>
      </c>
      <c r="N64" s="22">
        <f t="shared" si="1"/>
        <v>66.33684203</v>
      </c>
      <c r="O64" s="24">
        <v>320292.9136</v>
      </c>
      <c r="P64" s="24">
        <v>83375.21720000001</v>
      </c>
      <c r="Q64" s="24">
        <f t="shared" si="2"/>
        <v>403668.1308</v>
      </c>
      <c r="R64" s="22" t="str">
        <f t="shared" si="26"/>
        <v>#REF!</v>
      </c>
      <c r="S64" s="24" t="str">
        <f t="shared" si="3"/>
        <v>#REF!</v>
      </c>
      <c r="T64" s="22" t="str">
        <f t="shared" si="4"/>
        <v>#REF!</v>
      </c>
      <c r="U64" s="22" t="str">
        <f t="shared" si="5"/>
        <v>#REF!</v>
      </c>
      <c r="V64" s="22" t="str">
        <f t="shared" si="6"/>
        <v>#REF!</v>
      </c>
      <c r="W64" s="25" t="str">
        <f t="shared" si="7"/>
        <v>#REF!</v>
      </c>
      <c r="X64" s="21">
        <v>37.0</v>
      </c>
      <c r="Y64" s="21">
        <v>55.0</v>
      </c>
      <c r="Z64" s="21">
        <v>53.0</v>
      </c>
      <c r="AA64" s="21">
        <v>92.0</v>
      </c>
      <c r="AB64" s="26">
        <v>1.0</v>
      </c>
      <c r="AC64" s="27">
        <v>2.0</v>
      </c>
      <c r="AD64" s="28">
        <f t="shared" si="8"/>
        <v>2</v>
      </c>
      <c r="AE64" s="28" t="str">
        <f t="shared" si="9"/>
        <v>1</v>
      </c>
      <c r="AF64" s="28" t="str">
        <f t="shared" si="10"/>
        <v>1</v>
      </c>
      <c r="AG64" s="28">
        <v>0.5</v>
      </c>
      <c r="AH64" s="28">
        <v>26.0</v>
      </c>
      <c r="AI64" s="28">
        <f t="shared" si="11"/>
        <v>102</v>
      </c>
      <c r="AJ64" s="26">
        <v>2.0</v>
      </c>
      <c r="AK64" s="28">
        <f t="shared" si="12"/>
        <v>52</v>
      </c>
      <c r="AL64" s="28">
        <f t="shared" si="13"/>
        <v>104</v>
      </c>
      <c r="AM64" s="28">
        <f t="shared" si="14"/>
        <v>104</v>
      </c>
      <c r="AN64" s="29">
        <f t="shared" si="15"/>
        <v>150</v>
      </c>
      <c r="AO64" s="30">
        <f t="shared" si="16"/>
        <v>150</v>
      </c>
      <c r="AP64" s="31">
        <f t="shared" si="17"/>
        <v>176.256</v>
      </c>
      <c r="AQ64" s="28">
        <f t="shared" si="18"/>
        <v>0</v>
      </c>
      <c r="AR64" s="28">
        <f t="shared" si="19"/>
        <v>0</v>
      </c>
      <c r="AS64" s="21">
        <v>1811063.0</v>
      </c>
      <c r="AT64" s="32">
        <f t="shared" si="20"/>
        <v>102</v>
      </c>
      <c r="AU64" s="33">
        <f t="shared" si="21"/>
        <v>26438.4</v>
      </c>
      <c r="AV64" s="34">
        <f t="shared" si="22"/>
        <v>63.648</v>
      </c>
      <c r="AW64" s="35">
        <f t="shared" si="23"/>
        <v>0.7222222222</v>
      </c>
      <c r="AX64" s="36">
        <f t="shared" si="24"/>
        <v>24.48</v>
      </c>
      <c r="AY64" s="36">
        <f t="shared" si="25"/>
        <v>3672</v>
      </c>
    </row>
    <row r="65" ht="14.25" customHeight="1">
      <c r="A65" s="21" t="s">
        <v>69</v>
      </c>
      <c r="B65" s="21" t="s">
        <v>161</v>
      </c>
      <c r="C65" s="21">
        <v>1811064.0</v>
      </c>
      <c r="D65" s="21" t="s">
        <v>98</v>
      </c>
      <c r="E65" s="21" t="s">
        <v>53</v>
      </c>
      <c r="F65" s="21" t="s">
        <v>54</v>
      </c>
      <c r="G65" s="21" t="s">
        <v>80</v>
      </c>
      <c r="H65" s="21" t="s">
        <v>118</v>
      </c>
      <c r="I65" s="21" t="s">
        <v>105</v>
      </c>
      <c r="J65" s="21" t="s">
        <v>65</v>
      </c>
      <c r="K65" s="21" t="s">
        <v>61</v>
      </c>
      <c r="L65" s="22">
        <v>313253.27599999995</v>
      </c>
      <c r="M65" s="23">
        <v>4270.2699999999995</v>
      </c>
      <c r="N65" s="22">
        <f t="shared" si="1"/>
        <v>73.35678447</v>
      </c>
      <c r="O65" s="24">
        <v>115007.69280000002</v>
      </c>
      <c r="P65" s="24">
        <v>27342.5152</v>
      </c>
      <c r="Q65" s="24">
        <f t="shared" si="2"/>
        <v>142350.208</v>
      </c>
      <c r="R65" s="22" t="str">
        <f t="shared" si="26"/>
        <v>#REF!</v>
      </c>
      <c r="S65" s="24" t="str">
        <f t="shared" si="3"/>
        <v>#REF!</v>
      </c>
      <c r="T65" s="22" t="str">
        <f t="shared" si="4"/>
        <v>#REF!</v>
      </c>
      <c r="U65" s="22" t="str">
        <f t="shared" si="5"/>
        <v>#REF!</v>
      </c>
      <c r="V65" s="22" t="str">
        <f t="shared" si="6"/>
        <v>#REF!</v>
      </c>
      <c r="W65" s="25" t="str">
        <f t="shared" si="7"/>
        <v>#REF!</v>
      </c>
      <c r="X65" s="21">
        <v>37.0</v>
      </c>
      <c r="Y65" s="21">
        <v>55.0</v>
      </c>
      <c r="Z65" s="21">
        <v>53.0</v>
      </c>
      <c r="AA65" s="21">
        <v>92.0</v>
      </c>
      <c r="AB65" s="26">
        <v>1.0</v>
      </c>
      <c r="AC65" s="27">
        <v>2.0</v>
      </c>
      <c r="AD65" s="28">
        <f t="shared" si="8"/>
        <v>2</v>
      </c>
      <c r="AE65" s="28" t="str">
        <f t="shared" si="9"/>
        <v>1</v>
      </c>
      <c r="AF65" s="28" t="str">
        <f t="shared" si="10"/>
        <v>1</v>
      </c>
      <c r="AG65" s="28">
        <v>0.5</v>
      </c>
      <c r="AH65" s="28">
        <v>26.0</v>
      </c>
      <c r="AI65" s="28">
        <f t="shared" si="11"/>
        <v>102</v>
      </c>
      <c r="AJ65" s="26">
        <v>2.0</v>
      </c>
      <c r="AK65" s="28">
        <f t="shared" si="12"/>
        <v>52</v>
      </c>
      <c r="AL65" s="28">
        <f t="shared" si="13"/>
        <v>104</v>
      </c>
      <c r="AM65" s="28">
        <f t="shared" si="14"/>
        <v>104</v>
      </c>
      <c r="AN65" s="29">
        <f t="shared" si="15"/>
        <v>42</v>
      </c>
      <c r="AO65" s="30">
        <f t="shared" si="16"/>
        <v>0</v>
      </c>
      <c r="AP65" s="31">
        <f t="shared" si="17"/>
        <v>264.384</v>
      </c>
      <c r="AQ65" s="28">
        <f t="shared" si="18"/>
        <v>42</v>
      </c>
      <c r="AR65" s="28">
        <f t="shared" si="19"/>
        <v>0</v>
      </c>
      <c r="AS65" s="21">
        <v>1811064.0</v>
      </c>
      <c r="AT65" s="32">
        <f t="shared" si="20"/>
        <v>102</v>
      </c>
      <c r="AU65" s="33">
        <f t="shared" si="21"/>
        <v>11104.128</v>
      </c>
      <c r="AV65" s="34">
        <f t="shared" si="22"/>
        <v>63.648</v>
      </c>
      <c r="AW65" s="35">
        <f t="shared" si="23"/>
        <v>0.7222222222</v>
      </c>
      <c r="AX65" s="36">
        <f t="shared" si="24"/>
        <v>24.48</v>
      </c>
      <c r="AY65" s="36">
        <f t="shared" si="25"/>
        <v>1028.16</v>
      </c>
    </row>
    <row r="66" ht="14.25" customHeight="1">
      <c r="A66" s="21" t="s">
        <v>69</v>
      </c>
      <c r="B66" s="21" t="s">
        <v>162</v>
      </c>
      <c r="C66" s="21">
        <v>1811065.0</v>
      </c>
      <c r="D66" s="21" t="s">
        <v>52</v>
      </c>
      <c r="E66" s="21" t="s">
        <v>53</v>
      </c>
      <c r="F66" s="21" t="s">
        <v>54</v>
      </c>
      <c r="G66" s="21" t="s">
        <v>80</v>
      </c>
      <c r="H66" s="21" t="s">
        <v>118</v>
      </c>
      <c r="I66" s="21" t="s">
        <v>105</v>
      </c>
      <c r="J66" s="21" t="s">
        <v>65</v>
      </c>
      <c r="K66" s="21" t="s">
        <v>61</v>
      </c>
      <c r="L66" s="22">
        <v>227156.06199999998</v>
      </c>
      <c r="M66" s="23">
        <v>2979.0980999999997</v>
      </c>
      <c r="N66" s="22">
        <f t="shared" si="1"/>
        <v>76.24994357</v>
      </c>
      <c r="O66" s="24">
        <v>74750.60560000001</v>
      </c>
      <c r="P66" s="24">
        <v>19843.588600000003</v>
      </c>
      <c r="Q66" s="24">
        <f t="shared" si="2"/>
        <v>94594.1942</v>
      </c>
      <c r="R66" s="22" t="str">
        <f t="shared" si="26"/>
        <v>#REF!</v>
      </c>
      <c r="S66" s="24" t="str">
        <f t="shared" si="3"/>
        <v>#REF!</v>
      </c>
      <c r="T66" s="22" t="str">
        <f t="shared" si="4"/>
        <v>#REF!</v>
      </c>
      <c r="U66" s="22" t="str">
        <f t="shared" si="5"/>
        <v>#REF!</v>
      </c>
      <c r="V66" s="22" t="str">
        <f t="shared" si="6"/>
        <v>#REF!</v>
      </c>
      <c r="W66" s="25" t="str">
        <f t="shared" si="7"/>
        <v>#REF!</v>
      </c>
      <c r="X66" s="21">
        <v>38.0</v>
      </c>
      <c r="Y66" s="21">
        <v>55.0</v>
      </c>
      <c r="Z66" s="21">
        <v>53.0</v>
      </c>
      <c r="AA66" s="21">
        <v>92.0</v>
      </c>
      <c r="AB66" s="26">
        <v>1.0</v>
      </c>
      <c r="AC66" s="27">
        <v>2.0</v>
      </c>
      <c r="AD66" s="28">
        <f t="shared" si="8"/>
        <v>2</v>
      </c>
      <c r="AE66" s="28" t="str">
        <f t="shared" si="9"/>
        <v>1</v>
      </c>
      <c r="AF66" s="28" t="str">
        <f t="shared" si="10"/>
        <v>1</v>
      </c>
      <c r="AG66" s="28">
        <v>0.5</v>
      </c>
      <c r="AH66" s="28">
        <v>26.0</v>
      </c>
      <c r="AI66" s="28">
        <f t="shared" si="11"/>
        <v>102</v>
      </c>
      <c r="AJ66" s="26">
        <v>2.0</v>
      </c>
      <c r="AK66" s="28">
        <f t="shared" si="12"/>
        <v>52</v>
      </c>
      <c r="AL66" s="28">
        <f t="shared" si="13"/>
        <v>104</v>
      </c>
      <c r="AM66" s="28">
        <f t="shared" si="14"/>
        <v>104</v>
      </c>
      <c r="AN66" s="29">
        <f t="shared" si="15"/>
        <v>29</v>
      </c>
      <c r="AO66" s="30">
        <f t="shared" si="16"/>
        <v>29</v>
      </c>
      <c r="AP66" s="31">
        <f t="shared" si="17"/>
        <v>176.256</v>
      </c>
      <c r="AQ66" s="28">
        <f t="shared" si="18"/>
        <v>0</v>
      </c>
      <c r="AR66" s="28">
        <f t="shared" si="19"/>
        <v>0</v>
      </c>
      <c r="AS66" s="21">
        <v>1811065.0</v>
      </c>
      <c r="AT66" s="32">
        <f t="shared" si="20"/>
        <v>102</v>
      </c>
      <c r="AU66" s="33">
        <f t="shared" si="21"/>
        <v>5111.424</v>
      </c>
      <c r="AV66" s="34">
        <f t="shared" si="22"/>
        <v>63.648</v>
      </c>
      <c r="AW66" s="35">
        <f t="shared" si="23"/>
        <v>0.7222222222</v>
      </c>
      <c r="AX66" s="36">
        <f t="shared" si="24"/>
        <v>24.48</v>
      </c>
      <c r="AY66" s="36">
        <f t="shared" si="25"/>
        <v>709.92</v>
      </c>
    </row>
    <row r="67" ht="14.25" customHeight="1">
      <c r="A67" s="21" t="s">
        <v>69</v>
      </c>
      <c r="B67" s="21" t="s">
        <v>163</v>
      </c>
      <c r="C67" s="21">
        <v>1811066.0</v>
      </c>
      <c r="D67" s="21" t="s">
        <v>64</v>
      </c>
      <c r="E67" s="21" t="s">
        <v>53</v>
      </c>
      <c r="F67" s="21" t="s">
        <v>54</v>
      </c>
      <c r="G67" s="21" t="s">
        <v>80</v>
      </c>
      <c r="H67" s="21" t="s">
        <v>118</v>
      </c>
      <c r="I67" s="21" t="s">
        <v>105</v>
      </c>
      <c r="J67" s="21" t="s">
        <v>116</v>
      </c>
      <c r="K67" s="21" t="s">
        <v>61</v>
      </c>
      <c r="L67" s="22">
        <v>110544.336</v>
      </c>
      <c r="M67" s="23">
        <v>1540.1899999999998</v>
      </c>
      <c r="N67" s="22">
        <f t="shared" si="1"/>
        <v>71.77318123</v>
      </c>
      <c r="O67" s="24">
        <v>39837.79360000001</v>
      </c>
      <c r="P67" s="24">
        <v>10255.273600000002</v>
      </c>
      <c r="Q67" s="24">
        <f t="shared" si="2"/>
        <v>50093.0672</v>
      </c>
      <c r="R67" s="22" t="str">
        <f t="shared" si="26"/>
        <v>#REF!</v>
      </c>
      <c r="S67" s="24" t="str">
        <f t="shared" si="3"/>
        <v>#REF!</v>
      </c>
      <c r="T67" s="22" t="str">
        <f t="shared" si="4"/>
        <v>#REF!</v>
      </c>
      <c r="U67" s="22" t="str">
        <f t="shared" si="5"/>
        <v>#REF!</v>
      </c>
      <c r="V67" s="22" t="str">
        <f t="shared" si="6"/>
        <v>#REF!</v>
      </c>
      <c r="W67" s="25" t="str">
        <f t="shared" si="7"/>
        <v>#REF!</v>
      </c>
      <c r="X67" s="21">
        <v>38.0</v>
      </c>
      <c r="Y67" s="21">
        <v>55.0</v>
      </c>
      <c r="Z67" s="21">
        <v>53.0</v>
      </c>
      <c r="AA67" s="21">
        <v>92.0</v>
      </c>
      <c r="AB67" s="26">
        <v>1.0</v>
      </c>
      <c r="AC67" s="27">
        <v>2.0</v>
      </c>
      <c r="AD67" s="28">
        <f t="shared" si="8"/>
        <v>2</v>
      </c>
      <c r="AE67" s="28" t="str">
        <f t="shared" si="9"/>
        <v>1</v>
      </c>
      <c r="AF67" s="28" t="str">
        <f t="shared" si="10"/>
        <v>1</v>
      </c>
      <c r="AG67" s="28">
        <v>0.5</v>
      </c>
      <c r="AH67" s="28">
        <v>26.0</v>
      </c>
      <c r="AI67" s="28">
        <f t="shared" si="11"/>
        <v>102</v>
      </c>
      <c r="AJ67" s="26">
        <v>2.0</v>
      </c>
      <c r="AK67" s="28">
        <f t="shared" si="12"/>
        <v>52</v>
      </c>
      <c r="AL67" s="28">
        <f t="shared" si="13"/>
        <v>104</v>
      </c>
      <c r="AM67" s="28">
        <f t="shared" si="14"/>
        <v>104</v>
      </c>
      <c r="AN67" s="29">
        <f t="shared" si="15"/>
        <v>15</v>
      </c>
      <c r="AO67" s="30">
        <f t="shared" si="16"/>
        <v>0</v>
      </c>
      <c r="AP67" s="31">
        <f t="shared" si="17"/>
        <v>352.512</v>
      </c>
      <c r="AQ67" s="28">
        <f t="shared" si="18"/>
        <v>0</v>
      </c>
      <c r="AR67" s="28">
        <f t="shared" si="19"/>
        <v>15</v>
      </c>
      <c r="AS67" s="21">
        <v>1811066.0</v>
      </c>
      <c r="AT67" s="32">
        <f t="shared" si="20"/>
        <v>102</v>
      </c>
      <c r="AU67" s="33">
        <f t="shared" si="21"/>
        <v>5287.68</v>
      </c>
      <c r="AV67" s="34">
        <f t="shared" si="22"/>
        <v>63.648</v>
      </c>
      <c r="AW67" s="35">
        <f t="shared" si="23"/>
        <v>0.7222222222</v>
      </c>
      <c r="AX67" s="36">
        <f t="shared" si="24"/>
        <v>24.48</v>
      </c>
      <c r="AY67" s="36">
        <f t="shared" si="25"/>
        <v>367.2</v>
      </c>
    </row>
    <row r="68" ht="14.25" customHeight="1">
      <c r="A68" s="21" t="s">
        <v>69</v>
      </c>
      <c r="B68" s="21" t="s">
        <v>164</v>
      </c>
      <c r="C68" s="21">
        <v>1811067.0</v>
      </c>
      <c r="D68" s="21" t="s">
        <v>152</v>
      </c>
      <c r="E68" s="21" t="s">
        <v>53</v>
      </c>
      <c r="F68" s="21" t="s">
        <v>54</v>
      </c>
      <c r="G68" s="21" t="s">
        <v>80</v>
      </c>
      <c r="H68" s="21" t="s">
        <v>104</v>
      </c>
      <c r="I68" s="21" t="s">
        <v>105</v>
      </c>
      <c r="J68" s="21" t="s">
        <v>116</v>
      </c>
      <c r="K68" s="21" t="s">
        <v>165</v>
      </c>
      <c r="L68" s="22">
        <v>469021.44</v>
      </c>
      <c r="M68" s="23">
        <v>6512.6985</v>
      </c>
      <c r="N68" s="22">
        <f t="shared" si="1"/>
        <v>72.01645217</v>
      </c>
      <c r="O68" s="24">
        <v>149694.16000000003</v>
      </c>
      <c r="P68" s="24">
        <v>39787.13200000001</v>
      </c>
      <c r="Q68" s="24">
        <f t="shared" si="2"/>
        <v>189481.292</v>
      </c>
      <c r="R68" s="22" t="str">
        <f t="shared" si="26"/>
        <v>#REF!</v>
      </c>
      <c r="S68" s="24" t="str">
        <f t="shared" si="3"/>
        <v>#REF!</v>
      </c>
      <c r="T68" s="22" t="str">
        <f t="shared" si="4"/>
        <v>#REF!</v>
      </c>
      <c r="U68" s="22" t="str">
        <f t="shared" si="5"/>
        <v>#REF!</v>
      </c>
      <c r="V68" s="22" t="str">
        <f t="shared" si="6"/>
        <v>#REF!</v>
      </c>
      <c r="W68" s="25" t="str">
        <f t="shared" si="7"/>
        <v>#REF!</v>
      </c>
      <c r="X68" s="21">
        <v>38.0</v>
      </c>
      <c r="Y68" s="21">
        <v>55.0</v>
      </c>
      <c r="Z68" s="21">
        <v>53.0</v>
      </c>
      <c r="AA68" s="21">
        <v>92.0</v>
      </c>
      <c r="AB68" s="26">
        <v>1.0</v>
      </c>
      <c r="AC68" s="27">
        <v>2.0</v>
      </c>
      <c r="AD68" s="28">
        <f t="shared" si="8"/>
        <v>2</v>
      </c>
      <c r="AE68" s="28" t="str">
        <f t="shared" si="9"/>
        <v>1</v>
      </c>
      <c r="AF68" s="28" t="str">
        <f t="shared" si="10"/>
        <v>1</v>
      </c>
      <c r="AG68" s="28">
        <v>0.5</v>
      </c>
      <c r="AH68" s="28">
        <v>26.0</v>
      </c>
      <c r="AI68" s="28">
        <f t="shared" si="11"/>
        <v>102</v>
      </c>
      <c r="AJ68" s="26">
        <v>2.0</v>
      </c>
      <c r="AK68" s="28">
        <f t="shared" si="12"/>
        <v>52</v>
      </c>
      <c r="AL68" s="28">
        <f t="shared" si="13"/>
        <v>104</v>
      </c>
      <c r="AM68" s="28">
        <f t="shared" si="14"/>
        <v>104</v>
      </c>
      <c r="AN68" s="29">
        <f t="shared" si="15"/>
        <v>63</v>
      </c>
      <c r="AO68" s="30">
        <f t="shared" si="16"/>
        <v>21</v>
      </c>
      <c r="AP68" s="31">
        <f t="shared" si="17"/>
        <v>264.384</v>
      </c>
      <c r="AQ68" s="28">
        <f t="shared" si="18"/>
        <v>21</v>
      </c>
      <c r="AR68" s="28">
        <f t="shared" si="19"/>
        <v>21</v>
      </c>
      <c r="AS68" s="21">
        <v>1811067.0</v>
      </c>
      <c r="AT68" s="32">
        <f t="shared" si="20"/>
        <v>102</v>
      </c>
      <c r="AU68" s="33">
        <f t="shared" si="21"/>
        <v>16656.192</v>
      </c>
      <c r="AV68" s="34">
        <f t="shared" si="22"/>
        <v>63.648</v>
      </c>
      <c r="AW68" s="35">
        <f t="shared" si="23"/>
        <v>0.7222222222</v>
      </c>
      <c r="AX68" s="36">
        <f t="shared" si="24"/>
        <v>24.48</v>
      </c>
      <c r="AY68" s="36">
        <f t="shared" si="25"/>
        <v>1542.24</v>
      </c>
    </row>
    <row r="69" ht="14.25" customHeight="1">
      <c r="A69" s="21" t="s">
        <v>69</v>
      </c>
      <c r="B69" s="21" t="s">
        <v>166</v>
      </c>
      <c r="C69" s="21">
        <v>1811068.0</v>
      </c>
      <c r="D69" s="21" t="s">
        <v>152</v>
      </c>
      <c r="E69" s="21" t="s">
        <v>53</v>
      </c>
      <c r="F69" s="21" t="s">
        <v>54</v>
      </c>
      <c r="G69" s="21" t="s">
        <v>80</v>
      </c>
      <c r="H69" s="21" t="s">
        <v>104</v>
      </c>
      <c r="I69" s="21" t="s">
        <v>105</v>
      </c>
      <c r="J69" s="21" t="s">
        <v>116</v>
      </c>
      <c r="K69" s="21" t="s">
        <v>66</v>
      </c>
      <c r="L69" s="22">
        <v>349042.266</v>
      </c>
      <c r="M69" s="23">
        <v>6216.9436</v>
      </c>
      <c r="N69" s="22">
        <f t="shared" si="1"/>
        <v>56.14370798</v>
      </c>
      <c r="O69" s="24">
        <v>182139.1176</v>
      </c>
      <c r="P69" s="24">
        <v>45534.7794</v>
      </c>
      <c r="Q69" s="24">
        <f t="shared" si="2"/>
        <v>227673.897</v>
      </c>
      <c r="R69" s="22" t="str">
        <f t="shared" si="26"/>
        <v>#REF!</v>
      </c>
      <c r="S69" s="24" t="str">
        <f t="shared" si="3"/>
        <v>#REF!</v>
      </c>
      <c r="T69" s="22" t="str">
        <f t="shared" si="4"/>
        <v>#REF!</v>
      </c>
      <c r="U69" s="22" t="str">
        <f t="shared" si="5"/>
        <v>#REF!</v>
      </c>
      <c r="V69" s="22" t="str">
        <f t="shared" si="6"/>
        <v>#REF!</v>
      </c>
      <c r="W69" s="25" t="str">
        <f t="shared" si="7"/>
        <v>#REF!</v>
      </c>
      <c r="X69" s="21">
        <v>40.0</v>
      </c>
      <c r="Y69" s="21">
        <v>55.0</v>
      </c>
      <c r="Z69" s="21">
        <v>53.0</v>
      </c>
      <c r="AA69" s="21">
        <v>92.0</v>
      </c>
      <c r="AB69" s="26">
        <v>1.0</v>
      </c>
      <c r="AC69" s="27">
        <v>2.0</v>
      </c>
      <c r="AD69" s="28">
        <f t="shared" si="8"/>
        <v>2</v>
      </c>
      <c r="AE69" s="28" t="str">
        <f t="shared" si="9"/>
        <v>1</v>
      </c>
      <c r="AF69" s="28" t="str">
        <f t="shared" si="10"/>
        <v>1</v>
      </c>
      <c r="AG69" s="28">
        <v>0.5</v>
      </c>
      <c r="AH69" s="28">
        <v>26.0</v>
      </c>
      <c r="AI69" s="28">
        <f t="shared" si="11"/>
        <v>102</v>
      </c>
      <c r="AJ69" s="26">
        <v>2.0</v>
      </c>
      <c r="AK69" s="28">
        <f t="shared" si="12"/>
        <v>52</v>
      </c>
      <c r="AL69" s="28">
        <f t="shared" si="13"/>
        <v>104</v>
      </c>
      <c r="AM69" s="28">
        <f t="shared" si="14"/>
        <v>104</v>
      </c>
      <c r="AN69" s="29">
        <f t="shared" si="15"/>
        <v>60</v>
      </c>
      <c r="AO69" s="30">
        <f t="shared" si="16"/>
        <v>20</v>
      </c>
      <c r="AP69" s="31">
        <f t="shared" si="17"/>
        <v>264.384</v>
      </c>
      <c r="AQ69" s="28">
        <f t="shared" si="18"/>
        <v>20</v>
      </c>
      <c r="AR69" s="28">
        <f t="shared" si="19"/>
        <v>20</v>
      </c>
      <c r="AS69" s="21">
        <v>1811068.0</v>
      </c>
      <c r="AT69" s="32">
        <f t="shared" si="20"/>
        <v>102</v>
      </c>
      <c r="AU69" s="33">
        <f t="shared" si="21"/>
        <v>15863.04</v>
      </c>
      <c r="AV69" s="34">
        <f t="shared" si="22"/>
        <v>63.648</v>
      </c>
      <c r="AW69" s="35">
        <f t="shared" si="23"/>
        <v>0.7222222222</v>
      </c>
      <c r="AX69" s="36">
        <f t="shared" si="24"/>
        <v>24.48</v>
      </c>
      <c r="AY69" s="36">
        <f t="shared" si="25"/>
        <v>1468.8</v>
      </c>
    </row>
    <row r="70" ht="14.25" customHeight="1">
      <c r="A70" s="21" t="s">
        <v>69</v>
      </c>
      <c r="B70" s="21" t="s">
        <v>167</v>
      </c>
      <c r="C70" s="21">
        <v>1811069.0</v>
      </c>
      <c r="D70" s="21" t="s">
        <v>152</v>
      </c>
      <c r="E70" s="21" t="s">
        <v>53</v>
      </c>
      <c r="F70" s="21" t="s">
        <v>54</v>
      </c>
      <c r="G70" s="21" t="s">
        <v>80</v>
      </c>
      <c r="H70" s="21" t="s">
        <v>104</v>
      </c>
      <c r="I70" s="21" t="s">
        <v>105</v>
      </c>
      <c r="J70" s="21" t="s">
        <v>116</v>
      </c>
      <c r="K70" s="21" t="s">
        <v>66</v>
      </c>
      <c r="L70" s="22">
        <v>911098.981</v>
      </c>
      <c r="M70" s="23">
        <v>12278.647799999999</v>
      </c>
      <c r="N70" s="22">
        <f t="shared" si="1"/>
        <v>74.20189876</v>
      </c>
      <c r="O70" s="24">
        <v>345687.76</v>
      </c>
      <c r="P70" s="24">
        <v>89878.81760000001</v>
      </c>
      <c r="Q70" s="24">
        <f t="shared" si="2"/>
        <v>435566.5776</v>
      </c>
      <c r="R70" s="22" t="str">
        <f t="shared" si="26"/>
        <v>#REF!</v>
      </c>
      <c r="S70" s="24" t="str">
        <f t="shared" si="3"/>
        <v>#REF!</v>
      </c>
      <c r="T70" s="22" t="str">
        <f t="shared" si="4"/>
        <v>#REF!</v>
      </c>
      <c r="U70" s="22" t="str">
        <f t="shared" si="5"/>
        <v>#REF!</v>
      </c>
      <c r="V70" s="22" t="str">
        <f t="shared" si="6"/>
        <v>#REF!</v>
      </c>
      <c r="W70" s="25" t="str">
        <f t="shared" si="7"/>
        <v>#REF!</v>
      </c>
      <c r="X70" s="21">
        <v>42.0</v>
      </c>
      <c r="Y70" s="21">
        <v>55.0</v>
      </c>
      <c r="Z70" s="21">
        <v>53.0</v>
      </c>
      <c r="AA70" s="21">
        <v>92.0</v>
      </c>
      <c r="AB70" s="26">
        <v>1.0</v>
      </c>
      <c r="AC70" s="27">
        <v>2.0</v>
      </c>
      <c r="AD70" s="28">
        <f t="shared" si="8"/>
        <v>2</v>
      </c>
      <c r="AE70" s="28" t="str">
        <f t="shared" si="9"/>
        <v>1</v>
      </c>
      <c r="AF70" s="28" t="str">
        <f t="shared" si="10"/>
        <v>1</v>
      </c>
      <c r="AG70" s="28">
        <v>0.5</v>
      </c>
      <c r="AH70" s="28">
        <v>26.0</v>
      </c>
      <c r="AI70" s="28">
        <f t="shared" si="11"/>
        <v>102</v>
      </c>
      <c r="AJ70" s="26">
        <v>2.0</v>
      </c>
      <c r="AK70" s="28">
        <f t="shared" si="12"/>
        <v>52</v>
      </c>
      <c r="AL70" s="28">
        <f t="shared" si="13"/>
        <v>104</v>
      </c>
      <c r="AM70" s="28">
        <f t="shared" si="14"/>
        <v>104</v>
      </c>
      <c r="AN70" s="29">
        <f t="shared" si="15"/>
        <v>119</v>
      </c>
      <c r="AO70" s="30">
        <f t="shared" si="16"/>
        <v>40</v>
      </c>
      <c r="AP70" s="31">
        <f t="shared" si="17"/>
        <v>264.384</v>
      </c>
      <c r="AQ70" s="28">
        <f t="shared" si="18"/>
        <v>40</v>
      </c>
      <c r="AR70" s="28">
        <f t="shared" si="19"/>
        <v>40</v>
      </c>
      <c r="AS70" s="21">
        <v>1811069.0</v>
      </c>
      <c r="AT70" s="32">
        <f t="shared" si="20"/>
        <v>102</v>
      </c>
      <c r="AU70" s="33">
        <f t="shared" si="21"/>
        <v>31726.08</v>
      </c>
      <c r="AV70" s="34">
        <f t="shared" si="22"/>
        <v>63.648</v>
      </c>
      <c r="AW70" s="35">
        <f t="shared" si="23"/>
        <v>0.7222222222</v>
      </c>
      <c r="AX70" s="36">
        <f t="shared" si="24"/>
        <v>24.48</v>
      </c>
      <c r="AY70" s="36">
        <f t="shared" si="25"/>
        <v>2913.12</v>
      </c>
    </row>
    <row r="71" ht="14.25" customHeight="1">
      <c r="A71" s="21" t="s">
        <v>69</v>
      </c>
      <c r="B71" s="21" t="s">
        <v>168</v>
      </c>
      <c r="C71" s="21">
        <v>1811070.0</v>
      </c>
      <c r="D71" s="21" t="s">
        <v>52</v>
      </c>
      <c r="E71" s="21" t="s">
        <v>53</v>
      </c>
      <c r="F71" s="21" t="s">
        <v>54</v>
      </c>
      <c r="G71" s="21" t="s">
        <v>80</v>
      </c>
      <c r="H71" s="21" t="s">
        <v>118</v>
      </c>
      <c r="I71" s="21" t="s">
        <v>105</v>
      </c>
      <c r="J71" s="21" t="s">
        <v>116</v>
      </c>
      <c r="K71" s="21"/>
      <c r="L71" s="22">
        <v>375266.535</v>
      </c>
      <c r="M71" s="23">
        <v>4487.433399999999</v>
      </c>
      <c r="N71" s="22">
        <f t="shared" si="1"/>
        <v>83.62609571</v>
      </c>
      <c r="O71" s="24">
        <v>121052.43920000002</v>
      </c>
      <c r="P71" s="24">
        <v>27912.577</v>
      </c>
      <c r="Q71" s="24">
        <f t="shared" si="2"/>
        <v>148965.0162</v>
      </c>
      <c r="R71" s="22" t="str">
        <f t="shared" si="26"/>
        <v>#REF!</v>
      </c>
      <c r="S71" s="24" t="str">
        <f t="shared" si="3"/>
        <v>#REF!</v>
      </c>
      <c r="T71" s="22" t="str">
        <f t="shared" si="4"/>
        <v>#REF!</v>
      </c>
      <c r="U71" s="22" t="str">
        <f t="shared" si="5"/>
        <v>#REF!</v>
      </c>
      <c r="V71" s="22" t="str">
        <f t="shared" si="6"/>
        <v>#REF!</v>
      </c>
      <c r="W71" s="25" t="str">
        <f t="shared" si="7"/>
        <v>#REF!</v>
      </c>
      <c r="X71" s="21">
        <v>37.0</v>
      </c>
      <c r="Y71" s="21">
        <v>55.0</v>
      </c>
      <c r="Z71" s="21">
        <v>53.0</v>
      </c>
      <c r="AA71" s="21">
        <v>92.0</v>
      </c>
      <c r="AB71" s="26">
        <v>1.0</v>
      </c>
      <c r="AC71" s="27">
        <v>2.0</v>
      </c>
      <c r="AD71" s="28">
        <f t="shared" si="8"/>
        <v>2</v>
      </c>
      <c r="AE71" s="28" t="str">
        <f t="shared" si="9"/>
        <v>1</v>
      </c>
      <c r="AF71" s="28" t="str">
        <f t="shared" si="10"/>
        <v>1</v>
      </c>
      <c r="AG71" s="28">
        <v>0.5</v>
      </c>
      <c r="AH71" s="28">
        <v>26.0</v>
      </c>
      <c r="AI71" s="28">
        <f t="shared" si="11"/>
        <v>102</v>
      </c>
      <c r="AJ71" s="26">
        <v>2.0</v>
      </c>
      <c r="AK71" s="28">
        <f t="shared" si="12"/>
        <v>52</v>
      </c>
      <c r="AL71" s="28">
        <f t="shared" si="13"/>
        <v>104</v>
      </c>
      <c r="AM71" s="28">
        <f t="shared" si="14"/>
        <v>104</v>
      </c>
      <c r="AN71" s="29">
        <f t="shared" si="15"/>
        <v>44</v>
      </c>
      <c r="AO71" s="30">
        <f t="shared" si="16"/>
        <v>44</v>
      </c>
      <c r="AP71" s="31">
        <f t="shared" si="17"/>
        <v>176.256</v>
      </c>
      <c r="AQ71" s="28">
        <f t="shared" si="18"/>
        <v>0</v>
      </c>
      <c r="AR71" s="28">
        <f t="shared" si="19"/>
        <v>0</v>
      </c>
      <c r="AS71" s="21">
        <v>1811070.0</v>
      </c>
      <c r="AT71" s="32">
        <f t="shared" si="20"/>
        <v>102</v>
      </c>
      <c r="AU71" s="33">
        <f t="shared" si="21"/>
        <v>7755.264</v>
      </c>
      <c r="AV71" s="34">
        <f t="shared" si="22"/>
        <v>63.648</v>
      </c>
      <c r="AW71" s="35">
        <f t="shared" si="23"/>
        <v>0.7222222222</v>
      </c>
      <c r="AX71" s="36">
        <f t="shared" si="24"/>
        <v>24.48</v>
      </c>
      <c r="AY71" s="36">
        <f t="shared" si="25"/>
        <v>1077.12</v>
      </c>
    </row>
    <row r="72" ht="14.25" customHeight="1">
      <c r="A72" s="21" t="s">
        <v>69</v>
      </c>
      <c r="B72" s="21" t="s">
        <v>169</v>
      </c>
      <c r="C72" s="21">
        <v>1811071.0</v>
      </c>
      <c r="D72" s="21" t="s">
        <v>98</v>
      </c>
      <c r="E72" s="21" t="s">
        <v>53</v>
      </c>
      <c r="F72" s="21" t="s">
        <v>54</v>
      </c>
      <c r="G72" s="21" t="s">
        <v>80</v>
      </c>
      <c r="H72" s="21" t="s">
        <v>118</v>
      </c>
      <c r="I72" s="21" t="s">
        <v>105</v>
      </c>
      <c r="J72" s="21" t="s">
        <v>116</v>
      </c>
      <c r="K72" s="21"/>
      <c r="L72" s="22">
        <v>105831.19799999999</v>
      </c>
      <c r="M72" s="23">
        <v>1831.1423999999997</v>
      </c>
      <c r="N72" s="22">
        <f t="shared" si="1"/>
        <v>57.79517639</v>
      </c>
      <c r="O72" s="24">
        <v>37292.2704</v>
      </c>
      <c r="P72" s="24">
        <v>9230.76</v>
      </c>
      <c r="Q72" s="24">
        <f t="shared" si="2"/>
        <v>46523.0304</v>
      </c>
      <c r="R72" s="22" t="str">
        <f t="shared" si="26"/>
        <v>#REF!</v>
      </c>
      <c r="S72" s="24" t="str">
        <f t="shared" si="3"/>
        <v>#REF!</v>
      </c>
      <c r="T72" s="22" t="str">
        <f t="shared" si="4"/>
        <v>#REF!</v>
      </c>
      <c r="U72" s="22" t="str">
        <f t="shared" si="5"/>
        <v>#REF!</v>
      </c>
      <c r="V72" s="22" t="str">
        <f t="shared" si="6"/>
        <v>#REF!</v>
      </c>
      <c r="W72" s="25" t="str">
        <f t="shared" si="7"/>
        <v>#REF!</v>
      </c>
      <c r="X72" s="21">
        <v>37.0</v>
      </c>
      <c r="Y72" s="21">
        <v>55.0</v>
      </c>
      <c r="Z72" s="21">
        <v>53.0</v>
      </c>
      <c r="AA72" s="21">
        <v>92.0</v>
      </c>
      <c r="AB72" s="26">
        <v>1.0</v>
      </c>
      <c r="AC72" s="27">
        <v>2.0</v>
      </c>
      <c r="AD72" s="28">
        <f t="shared" si="8"/>
        <v>2</v>
      </c>
      <c r="AE72" s="28" t="str">
        <f t="shared" si="9"/>
        <v>1</v>
      </c>
      <c r="AF72" s="28" t="str">
        <f t="shared" si="10"/>
        <v>1</v>
      </c>
      <c r="AG72" s="28">
        <v>0.5</v>
      </c>
      <c r="AH72" s="28">
        <v>26.0</v>
      </c>
      <c r="AI72" s="28">
        <f t="shared" si="11"/>
        <v>102</v>
      </c>
      <c r="AJ72" s="26">
        <v>2.0</v>
      </c>
      <c r="AK72" s="28">
        <f t="shared" si="12"/>
        <v>52</v>
      </c>
      <c r="AL72" s="28">
        <f t="shared" si="13"/>
        <v>104</v>
      </c>
      <c r="AM72" s="28">
        <f t="shared" si="14"/>
        <v>104</v>
      </c>
      <c r="AN72" s="29">
        <f t="shared" si="15"/>
        <v>18</v>
      </c>
      <c r="AO72" s="30">
        <f t="shared" si="16"/>
        <v>0</v>
      </c>
      <c r="AP72" s="31">
        <f t="shared" si="17"/>
        <v>264.384</v>
      </c>
      <c r="AQ72" s="28">
        <f t="shared" si="18"/>
        <v>18</v>
      </c>
      <c r="AR72" s="28">
        <f t="shared" si="19"/>
        <v>0</v>
      </c>
      <c r="AS72" s="21">
        <v>1811071.0</v>
      </c>
      <c r="AT72" s="32">
        <f t="shared" si="20"/>
        <v>102</v>
      </c>
      <c r="AU72" s="33">
        <f t="shared" si="21"/>
        <v>4758.912</v>
      </c>
      <c r="AV72" s="34">
        <f t="shared" si="22"/>
        <v>63.648</v>
      </c>
      <c r="AW72" s="35">
        <f t="shared" si="23"/>
        <v>0.7222222222</v>
      </c>
      <c r="AX72" s="36">
        <f t="shared" si="24"/>
        <v>24.48</v>
      </c>
      <c r="AY72" s="36">
        <f t="shared" si="25"/>
        <v>440.64</v>
      </c>
    </row>
    <row r="73" ht="14.25" customHeight="1">
      <c r="A73" s="59" t="s">
        <v>69</v>
      </c>
      <c r="B73" s="59" t="s">
        <v>170</v>
      </c>
      <c r="C73" s="59">
        <v>1811072.0</v>
      </c>
      <c r="D73" s="59" t="s">
        <v>171</v>
      </c>
      <c r="E73" s="59" t="s">
        <v>53</v>
      </c>
      <c r="F73" s="59" t="s">
        <v>54</v>
      </c>
      <c r="G73" s="59" t="s">
        <v>80</v>
      </c>
      <c r="H73" s="59" t="s">
        <v>104</v>
      </c>
      <c r="I73" s="59" t="s">
        <v>105</v>
      </c>
      <c r="J73" s="59" t="s">
        <v>116</v>
      </c>
      <c r="K73" s="59" t="s">
        <v>172</v>
      </c>
      <c r="L73" s="60">
        <v>120562.17599999999</v>
      </c>
      <c r="M73" s="61">
        <v>2550.8055</v>
      </c>
      <c r="N73" s="60">
        <f t="shared" si="1"/>
        <v>47.26435473</v>
      </c>
      <c r="O73" s="62">
        <v>55208.524800000014</v>
      </c>
      <c r="P73" s="62">
        <v>13669.418400000002</v>
      </c>
      <c r="Q73" s="62">
        <f t="shared" si="2"/>
        <v>68877.9432</v>
      </c>
      <c r="R73" s="60" t="str">
        <f t="shared" si="26"/>
        <v>#REF!</v>
      </c>
      <c r="S73" s="62" t="str">
        <f t="shared" si="3"/>
        <v>#REF!</v>
      </c>
      <c r="T73" s="60" t="str">
        <f t="shared" si="4"/>
        <v>#REF!</v>
      </c>
      <c r="U73" s="60" t="str">
        <f t="shared" si="5"/>
        <v>#REF!</v>
      </c>
      <c r="V73" s="60" t="str">
        <f t="shared" si="6"/>
        <v>#REF!</v>
      </c>
      <c r="W73" s="63" t="str">
        <f t="shared" si="7"/>
        <v>#REF!</v>
      </c>
      <c r="X73" s="59">
        <v>38.0</v>
      </c>
      <c r="Y73" s="59">
        <v>55.0</v>
      </c>
      <c r="Z73" s="59">
        <v>53.0</v>
      </c>
      <c r="AA73" s="59">
        <v>92.0</v>
      </c>
      <c r="AB73" s="64">
        <v>1.0</v>
      </c>
      <c r="AC73" s="65">
        <v>2.0</v>
      </c>
      <c r="AD73" s="66">
        <f t="shared" si="8"/>
        <v>2</v>
      </c>
      <c r="AE73" s="66" t="str">
        <f t="shared" si="9"/>
        <v>1</v>
      </c>
      <c r="AF73" s="66" t="str">
        <f t="shared" si="10"/>
        <v>1</v>
      </c>
      <c r="AG73" s="66">
        <v>0.5</v>
      </c>
      <c r="AH73" s="66">
        <v>26.0</v>
      </c>
      <c r="AI73" s="66">
        <f t="shared" si="11"/>
        <v>102</v>
      </c>
      <c r="AJ73" s="64">
        <v>2.0</v>
      </c>
      <c r="AK73" s="66">
        <f t="shared" si="12"/>
        <v>52</v>
      </c>
      <c r="AL73" s="66">
        <f t="shared" si="13"/>
        <v>104</v>
      </c>
      <c r="AM73" s="66">
        <f t="shared" si="14"/>
        <v>104</v>
      </c>
      <c r="AN73" s="67">
        <f t="shared" si="15"/>
        <v>25</v>
      </c>
      <c r="AO73" s="68">
        <f t="shared" si="16"/>
        <v>13</v>
      </c>
      <c r="AP73" s="31">
        <f t="shared" si="17"/>
        <v>220.32</v>
      </c>
      <c r="AQ73" s="66">
        <f t="shared" si="18"/>
        <v>13</v>
      </c>
      <c r="AR73" s="66">
        <f t="shared" si="19"/>
        <v>0</v>
      </c>
      <c r="AS73" s="59">
        <v>1811072.0</v>
      </c>
      <c r="AT73" s="32">
        <f t="shared" si="20"/>
        <v>102</v>
      </c>
      <c r="AU73" s="69">
        <f t="shared" si="21"/>
        <v>5728.32</v>
      </c>
      <c r="AV73" s="34">
        <f t="shared" si="22"/>
        <v>63.648</v>
      </c>
      <c r="AW73" s="35">
        <f t="shared" si="23"/>
        <v>0.7222222222</v>
      </c>
      <c r="AX73" s="36">
        <f t="shared" si="24"/>
        <v>24.48</v>
      </c>
      <c r="AY73" s="36">
        <f t="shared" si="25"/>
        <v>612</v>
      </c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</row>
    <row r="74" ht="14.25" customHeight="1">
      <c r="A74" s="21" t="s">
        <v>173</v>
      </c>
      <c r="B74" s="21" t="s">
        <v>174</v>
      </c>
      <c r="C74" s="21">
        <v>1811073.0</v>
      </c>
      <c r="D74" s="21" t="s">
        <v>152</v>
      </c>
      <c r="E74" s="21" t="s">
        <v>175</v>
      </c>
      <c r="F74" s="21" t="s">
        <v>54</v>
      </c>
      <c r="G74" s="21" t="s">
        <v>80</v>
      </c>
      <c r="H74" s="21" t="s">
        <v>56</v>
      </c>
      <c r="I74" s="21" t="s">
        <v>57</v>
      </c>
      <c r="J74" s="21" t="s">
        <v>58</v>
      </c>
      <c r="K74" s="21" t="s">
        <v>66</v>
      </c>
      <c r="L74" s="22">
        <v>323960.624</v>
      </c>
      <c r="M74" s="23">
        <v>1528.212</v>
      </c>
      <c r="N74" s="22">
        <f t="shared" si="1"/>
        <v>211.9867034</v>
      </c>
      <c r="O74" s="24">
        <v>68583.3632</v>
      </c>
      <c r="P74" s="24">
        <v>17315.6016</v>
      </c>
      <c r="Q74" s="24">
        <f t="shared" si="2"/>
        <v>85898.9648</v>
      </c>
      <c r="R74" s="22" t="str">
        <f t="shared" si="26"/>
        <v>#REF!</v>
      </c>
      <c r="S74" s="24" t="str">
        <f t="shared" si="3"/>
        <v>#REF!</v>
      </c>
      <c r="T74" s="22" t="str">
        <f t="shared" si="4"/>
        <v>#REF!</v>
      </c>
      <c r="U74" s="22" t="str">
        <f t="shared" si="5"/>
        <v>#REF!</v>
      </c>
      <c r="V74" s="22" t="str">
        <f t="shared" si="6"/>
        <v>#REF!</v>
      </c>
      <c r="W74" s="25" t="str">
        <f t="shared" si="7"/>
        <v>#REF!</v>
      </c>
      <c r="X74" s="21">
        <v>172.0</v>
      </c>
      <c r="Y74" s="21">
        <v>172.0</v>
      </c>
      <c r="Z74" s="21">
        <v>92.0</v>
      </c>
      <c r="AA74" s="21">
        <v>101.0</v>
      </c>
      <c r="AB74" s="26">
        <v>1.0</v>
      </c>
      <c r="AC74" s="27">
        <v>2.0</v>
      </c>
      <c r="AD74" s="28">
        <f t="shared" si="8"/>
        <v>2</v>
      </c>
      <c r="AE74" s="28" t="str">
        <f t="shared" si="9"/>
        <v>2</v>
      </c>
      <c r="AF74" s="28" t="str">
        <f t="shared" si="10"/>
        <v>1</v>
      </c>
      <c r="AG74" s="28">
        <f t="shared" ref="AG74:AG81" si="28">AE74*AF74</f>
        <v>2</v>
      </c>
      <c r="AH74" s="26">
        <v>13.0</v>
      </c>
      <c r="AI74" s="28">
        <f t="shared" si="11"/>
        <v>111</v>
      </c>
      <c r="AJ74" s="26">
        <v>2.0</v>
      </c>
      <c r="AK74" s="28">
        <v>52.0</v>
      </c>
      <c r="AL74" s="28">
        <f t="shared" si="13"/>
        <v>26</v>
      </c>
      <c r="AM74" s="28">
        <f t="shared" ref="AM74:AM95" si="29">(AD74+1)*AK74</f>
        <v>156</v>
      </c>
      <c r="AN74" s="29">
        <f t="shared" si="15"/>
        <v>59</v>
      </c>
      <c r="AO74" s="30">
        <f t="shared" si="16"/>
        <v>20</v>
      </c>
      <c r="AP74" s="31">
        <f t="shared" si="17"/>
        <v>440.64</v>
      </c>
      <c r="AQ74" s="28">
        <f t="shared" si="18"/>
        <v>20</v>
      </c>
      <c r="AR74" s="28">
        <f t="shared" si="19"/>
        <v>20</v>
      </c>
      <c r="AS74" s="21">
        <v>1811073.0</v>
      </c>
      <c r="AT74" s="32">
        <f t="shared" si="20"/>
        <v>111</v>
      </c>
      <c r="AU74" s="33">
        <f t="shared" si="21"/>
        <v>26438.4</v>
      </c>
      <c r="AV74" s="34">
        <f t="shared" si="22"/>
        <v>69.264</v>
      </c>
      <c r="AW74" s="35">
        <f t="shared" si="23"/>
        <v>0.7859477124</v>
      </c>
      <c r="AX74" s="36">
        <f t="shared" si="24"/>
        <v>18.864</v>
      </c>
      <c r="AY74" s="36">
        <f t="shared" si="25"/>
        <v>1112.976</v>
      </c>
    </row>
    <row r="75" ht="14.25" customHeight="1">
      <c r="A75" s="21" t="s">
        <v>173</v>
      </c>
      <c r="B75" s="21" t="s">
        <v>176</v>
      </c>
      <c r="C75" s="21">
        <v>1811074.0</v>
      </c>
      <c r="D75" s="21" t="s">
        <v>152</v>
      </c>
      <c r="E75" s="21" t="s">
        <v>175</v>
      </c>
      <c r="F75" s="21" t="s">
        <v>54</v>
      </c>
      <c r="G75" s="21" t="s">
        <v>80</v>
      </c>
      <c r="H75" s="21" t="s">
        <v>56</v>
      </c>
      <c r="I75" s="21" t="s">
        <v>57</v>
      </c>
      <c r="J75" s="21" t="s">
        <v>58</v>
      </c>
      <c r="K75" s="21" t="s">
        <v>177</v>
      </c>
      <c r="L75" s="22">
        <v>335767.12</v>
      </c>
      <c r="M75" s="23">
        <v>1583.6724</v>
      </c>
      <c r="N75" s="22">
        <f t="shared" si="1"/>
        <v>212.0180411</v>
      </c>
      <c r="O75" s="24">
        <v>81840.528</v>
      </c>
      <c r="P75" s="24">
        <v>21080.136000000002</v>
      </c>
      <c r="Q75" s="24">
        <f t="shared" si="2"/>
        <v>102920.664</v>
      </c>
      <c r="R75" s="22" t="str">
        <f t="shared" si="26"/>
        <v>#REF!</v>
      </c>
      <c r="S75" s="24" t="str">
        <f t="shared" si="3"/>
        <v>#REF!</v>
      </c>
      <c r="T75" s="22" t="str">
        <f t="shared" si="4"/>
        <v>#REF!</v>
      </c>
      <c r="U75" s="22" t="str">
        <f t="shared" si="5"/>
        <v>#REF!</v>
      </c>
      <c r="V75" s="22" t="str">
        <f t="shared" si="6"/>
        <v>#REF!</v>
      </c>
      <c r="W75" s="25" t="str">
        <f t="shared" si="7"/>
        <v>#REF!</v>
      </c>
      <c r="X75" s="21">
        <v>180.0</v>
      </c>
      <c r="Y75" s="21">
        <v>172.0</v>
      </c>
      <c r="Z75" s="21">
        <v>92.0</v>
      </c>
      <c r="AA75" s="21">
        <v>101.0</v>
      </c>
      <c r="AB75" s="26">
        <v>1.0</v>
      </c>
      <c r="AC75" s="27">
        <v>2.0</v>
      </c>
      <c r="AD75" s="28">
        <f t="shared" si="8"/>
        <v>2</v>
      </c>
      <c r="AE75" s="28" t="str">
        <f t="shared" si="9"/>
        <v>2</v>
      </c>
      <c r="AF75" s="28" t="str">
        <f t="shared" si="10"/>
        <v>1</v>
      </c>
      <c r="AG75" s="28">
        <f t="shared" si="28"/>
        <v>2</v>
      </c>
      <c r="AH75" s="26">
        <v>13.0</v>
      </c>
      <c r="AI75" s="28">
        <f t="shared" si="11"/>
        <v>111</v>
      </c>
      <c r="AJ75" s="26">
        <v>2.0</v>
      </c>
      <c r="AK75" s="28">
        <v>52.0</v>
      </c>
      <c r="AL75" s="28">
        <f t="shared" si="13"/>
        <v>26</v>
      </c>
      <c r="AM75" s="28">
        <f t="shared" si="29"/>
        <v>156</v>
      </c>
      <c r="AN75" s="29">
        <f t="shared" si="15"/>
        <v>61</v>
      </c>
      <c r="AO75" s="30">
        <f t="shared" si="16"/>
        <v>21</v>
      </c>
      <c r="AP75" s="31">
        <f t="shared" si="17"/>
        <v>440.64</v>
      </c>
      <c r="AQ75" s="28">
        <f t="shared" si="18"/>
        <v>21</v>
      </c>
      <c r="AR75" s="28">
        <f t="shared" si="19"/>
        <v>21</v>
      </c>
      <c r="AS75" s="21">
        <v>1811074.0</v>
      </c>
      <c r="AT75" s="32">
        <f t="shared" si="20"/>
        <v>111</v>
      </c>
      <c r="AU75" s="33">
        <f t="shared" si="21"/>
        <v>27760.32</v>
      </c>
      <c r="AV75" s="34">
        <f t="shared" si="22"/>
        <v>69.264</v>
      </c>
      <c r="AW75" s="35">
        <f t="shared" si="23"/>
        <v>0.7859477124</v>
      </c>
      <c r="AX75" s="36">
        <f t="shared" si="24"/>
        <v>18.864</v>
      </c>
      <c r="AY75" s="36">
        <f t="shared" si="25"/>
        <v>1150.704</v>
      </c>
    </row>
    <row r="76" ht="14.25" customHeight="1">
      <c r="A76" s="21" t="s">
        <v>173</v>
      </c>
      <c r="B76" s="21" t="s">
        <v>178</v>
      </c>
      <c r="C76" s="21">
        <v>1811075.0</v>
      </c>
      <c r="D76" s="21" t="s">
        <v>152</v>
      </c>
      <c r="E76" s="21" t="s">
        <v>175</v>
      </c>
      <c r="F76" s="21" t="s">
        <v>54</v>
      </c>
      <c r="G76" s="21" t="s">
        <v>80</v>
      </c>
      <c r="H76" s="21" t="s">
        <v>56</v>
      </c>
      <c r="I76" s="21" t="s">
        <v>57</v>
      </c>
      <c r="J76" s="21" t="s">
        <v>58</v>
      </c>
      <c r="K76" s="21" t="s">
        <v>179</v>
      </c>
      <c r="L76" s="22">
        <v>1430252.9530000002</v>
      </c>
      <c r="M76" s="23">
        <v>8280.979</v>
      </c>
      <c r="N76" s="22">
        <f t="shared" si="1"/>
        <v>172.7154426</v>
      </c>
      <c r="O76" s="24">
        <v>440393.32480000006</v>
      </c>
      <c r="P76" s="24">
        <v>103746.5044</v>
      </c>
      <c r="Q76" s="24">
        <f t="shared" si="2"/>
        <v>544139.8292</v>
      </c>
      <c r="R76" s="22" t="str">
        <f t="shared" si="26"/>
        <v>#REF!</v>
      </c>
      <c r="S76" s="24" t="str">
        <f t="shared" si="3"/>
        <v>#REF!</v>
      </c>
      <c r="T76" s="22" t="str">
        <f t="shared" si="4"/>
        <v>#REF!</v>
      </c>
      <c r="U76" s="22" t="str">
        <f t="shared" si="5"/>
        <v>#REF!</v>
      </c>
      <c r="V76" s="22" t="str">
        <f t="shared" si="6"/>
        <v>#REF!</v>
      </c>
      <c r="W76" s="25" t="str">
        <f t="shared" si="7"/>
        <v>#REF!</v>
      </c>
      <c r="X76" s="21">
        <v>193.0</v>
      </c>
      <c r="Y76" s="21">
        <v>172.0</v>
      </c>
      <c r="Z76" s="21">
        <v>92.0</v>
      </c>
      <c r="AA76" s="21">
        <v>101.0</v>
      </c>
      <c r="AB76" s="26">
        <v>1.0</v>
      </c>
      <c r="AC76" s="27">
        <v>2.0</v>
      </c>
      <c r="AD76" s="28">
        <f t="shared" si="8"/>
        <v>2</v>
      </c>
      <c r="AE76" s="28" t="str">
        <f t="shared" si="9"/>
        <v>2</v>
      </c>
      <c r="AF76" s="28" t="str">
        <f t="shared" si="10"/>
        <v>1</v>
      </c>
      <c r="AG76" s="28">
        <f t="shared" si="28"/>
        <v>2</v>
      </c>
      <c r="AH76" s="26">
        <v>13.0</v>
      </c>
      <c r="AI76" s="28">
        <f t="shared" si="11"/>
        <v>111</v>
      </c>
      <c r="AJ76" s="26">
        <v>2.0</v>
      </c>
      <c r="AK76" s="28">
        <v>52.0</v>
      </c>
      <c r="AL76" s="28">
        <f t="shared" si="13"/>
        <v>26</v>
      </c>
      <c r="AM76" s="28">
        <f t="shared" si="29"/>
        <v>156</v>
      </c>
      <c r="AN76" s="29">
        <f t="shared" si="15"/>
        <v>319</v>
      </c>
      <c r="AO76" s="30">
        <f t="shared" si="16"/>
        <v>107</v>
      </c>
      <c r="AP76" s="31">
        <f t="shared" si="17"/>
        <v>440.64</v>
      </c>
      <c r="AQ76" s="28">
        <f t="shared" si="18"/>
        <v>107</v>
      </c>
      <c r="AR76" s="28">
        <f t="shared" si="19"/>
        <v>107</v>
      </c>
      <c r="AS76" s="21">
        <v>1811075.0</v>
      </c>
      <c r="AT76" s="32">
        <f t="shared" si="20"/>
        <v>111</v>
      </c>
      <c r="AU76" s="33">
        <f t="shared" si="21"/>
        <v>141445.44</v>
      </c>
      <c r="AV76" s="34">
        <f t="shared" si="22"/>
        <v>69.264</v>
      </c>
      <c r="AW76" s="35">
        <f t="shared" si="23"/>
        <v>0.7859477124</v>
      </c>
      <c r="AX76" s="36">
        <f t="shared" si="24"/>
        <v>18.864</v>
      </c>
      <c r="AY76" s="36">
        <f t="shared" si="25"/>
        <v>6017.616</v>
      </c>
    </row>
    <row r="77" ht="14.25" customHeight="1">
      <c r="A77" s="21" t="s">
        <v>173</v>
      </c>
      <c r="B77" s="21" t="s">
        <v>180</v>
      </c>
      <c r="C77" s="21">
        <v>1811076.0</v>
      </c>
      <c r="D77" s="21" t="s">
        <v>152</v>
      </c>
      <c r="E77" s="21" t="s">
        <v>175</v>
      </c>
      <c r="F77" s="21" t="s">
        <v>54</v>
      </c>
      <c r="G77" s="21" t="s">
        <v>80</v>
      </c>
      <c r="H77" s="21" t="s">
        <v>56</v>
      </c>
      <c r="I77" s="21" t="s">
        <v>57</v>
      </c>
      <c r="J77" s="21" t="s">
        <v>58</v>
      </c>
      <c r="K77" s="21" t="s">
        <v>179</v>
      </c>
      <c r="L77" s="22">
        <v>135943.83</v>
      </c>
      <c r="M77" s="23">
        <v>483.91119999999995</v>
      </c>
      <c r="N77" s="22">
        <f t="shared" si="1"/>
        <v>280.9272238</v>
      </c>
      <c r="O77" s="24">
        <v>26777.52</v>
      </c>
      <c r="P77" s="24">
        <v>6899.31</v>
      </c>
      <c r="Q77" s="24">
        <f t="shared" si="2"/>
        <v>33676.83</v>
      </c>
      <c r="R77" s="22" t="str">
        <f t="shared" si="26"/>
        <v>#REF!</v>
      </c>
      <c r="S77" s="24" t="str">
        <f t="shared" si="3"/>
        <v>#REF!</v>
      </c>
      <c r="T77" s="22" t="str">
        <f t="shared" si="4"/>
        <v>#REF!</v>
      </c>
      <c r="U77" s="22" t="str">
        <f t="shared" si="5"/>
        <v>#REF!</v>
      </c>
      <c r="V77" s="22" t="str">
        <f t="shared" si="6"/>
        <v>#REF!</v>
      </c>
      <c r="W77" s="25" t="str">
        <f t="shared" si="7"/>
        <v>#REF!</v>
      </c>
      <c r="X77" s="21">
        <v>202.0</v>
      </c>
      <c r="Y77" s="21">
        <v>172.0</v>
      </c>
      <c r="Z77" s="21">
        <v>92.0</v>
      </c>
      <c r="AA77" s="21">
        <v>101.0</v>
      </c>
      <c r="AB77" s="26">
        <v>1.0</v>
      </c>
      <c r="AC77" s="27">
        <v>2.0</v>
      </c>
      <c r="AD77" s="28">
        <f t="shared" si="8"/>
        <v>2</v>
      </c>
      <c r="AE77" s="28" t="str">
        <f t="shared" si="9"/>
        <v>2</v>
      </c>
      <c r="AF77" s="28" t="str">
        <f t="shared" si="10"/>
        <v>1</v>
      </c>
      <c r="AG77" s="28">
        <f t="shared" si="28"/>
        <v>2</v>
      </c>
      <c r="AH77" s="26">
        <v>13.0</v>
      </c>
      <c r="AI77" s="28">
        <f t="shared" si="11"/>
        <v>111</v>
      </c>
      <c r="AJ77" s="26">
        <v>2.0</v>
      </c>
      <c r="AK77" s="28">
        <v>52.0</v>
      </c>
      <c r="AL77" s="28">
        <f t="shared" si="13"/>
        <v>26</v>
      </c>
      <c r="AM77" s="28">
        <f t="shared" si="29"/>
        <v>156</v>
      </c>
      <c r="AN77" s="29">
        <f t="shared" si="15"/>
        <v>19</v>
      </c>
      <c r="AO77" s="30">
        <f t="shared" si="16"/>
        <v>7</v>
      </c>
      <c r="AP77" s="31">
        <f t="shared" si="17"/>
        <v>440.64</v>
      </c>
      <c r="AQ77" s="28">
        <f t="shared" si="18"/>
        <v>7</v>
      </c>
      <c r="AR77" s="28">
        <f t="shared" si="19"/>
        <v>7</v>
      </c>
      <c r="AS77" s="21">
        <v>1811076.0</v>
      </c>
      <c r="AT77" s="32">
        <f t="shared" si="20"/>
        <v>111</v>
      </c>
      <c r="AU77" s="33">
        <f t="shared" si="21"/>
        <v>9253.44</v>
      </c>
      <c r="AV77" s="34">
        <f t="shared" si="22"/>
        <v>69.264</v>
      </c>
      <c r="AW77" s="35">
        <f t="shared" si="23"/>
        <v>0.7859477124</v>
      </c>
      <c r="AX77" s="36">
        <f t="shared" si="24"/>
        <v>18.864</v>
      </c>
      <c r="AY77" s="36">
        <f t="shared" si="25"/>
        <v>358.416</v>
      </c>
    </row>
    <row r="78" ht="14.25" customHeight="1">
      <c r="A78" s="21" t="s">
        <v>173</v>
      </c>
      <c r="B78" s="21" t="s">
        <v>181</v>
      </c>
      <c r="C78" s="21">
        <v>1811077.0</v>
      </c>
      <c r="D78" s="21" t="s">
        <v>152</v>
      </c>
      <c r="E78" s="21" t="s">
        <v>175</v>
      </c>
      <c r="F78" s="21" t="s">
        <v>54</v>
      </c>
      <c r="G78" s="21" t="s">
        <v>80</v>
      </c>
      <c r="H78" s="21" t="s">
        <v>56</v>
      </c>
      <c r="I78" s="21" t="s">
        <v>57</v>
      </c>
      <c r="J78" s="21" t="s">
        <v>58</v>
      </c>
      <c r="K78" s="21" t="s">
        <v>66</v>
      </c>
      <c r="L78" s="22">
        <v>510807.06599999993</v>
      </c>
      <c r="M78" s="23">
        <v>2028.7567999999999</v>
      </c>
      <c r="N78" s="22">
        <f t="shared" si="1"/>
        <v>251.7832921</v>
      </c>
      <c r="O78" s="24">
        <v>138969.72320000004</v>
      </c>
      <c r="P78" s="24">
        <v>36515.003800000006</v>
      </c>
      <c r="Q78" s="24">
        <f t="shared" si="2"/>
        <v>175484.727</v>
      </c>
      <c r="R78" s="22" t="str">
        <f t="shared" si="26"/>
        <v>#REF!</v>
      </c>
      <c r="S78" s="24" t="str">
        <f t="shared" si="3"/>
        <v>#REF!</v>
      </c>
      <c r="T78" s="22" t="str">
        <f t="shared" si="4"/>
        <v>#REF!</v>
      </c>
      <c r="U78" s="22" t="str">
        <f t="shared" si="5"/>
        <v>#REF!</v>
      </c>
      <c r="V78" s="22" t="str">
        <f t="shared" si="6"/>
        <v>#REF!</v>
      </c>
      <c r="W78" s="25" t="str">
        <f t="shared" si="7"/>
        <v>#REF!</v>
      </c>
      <c r="X78" s="21">
        <v>215.0</v>
      </c>
      <c r="Y78" s="21">
        <v>172.0</v>
      </c>
      <c r="Z78" s="21">
        <v>92.0</v>
      </c>
      <c r="AA78" s="21">
        <v>101.0</v>
      </c>
      <c r="AB78" s="26">
        <v>1.0</v>
      </c>
      <c r="AC78" s="27">
        <v>2.0</v>
      </c>
      <c r="AD78" s="28">
        <f t="shared" si="8"/>
        <v>2</v>
      </c>
      <c r="AE78" s="28" t="str">
        <f t="shared" si="9"/>
        <v>2</v>
      </c>
      <c r="AF78" s="28" t="str">
        <f t="shared" si="10"/>
        <v>1</v>
      </c>
      <c r="AG78" s="28">
        <f t="shared" si="28"/>
        <v>2</v>
      </c>
      <c r="AH78" s="26">
        <v>13.0</v>
      </c>
      <c r="AI78" s="28">
        <f t="shared" si="11"/>
        <v>111</v>
      </c>
      <c r="AJ78" s="26">
        <v>2.0</v>
      </c>
      <c r="AK78" s="28">
        <v>52.0</v>
      </c>
      <c r="AL78" s="28">
        <f t="shared" si="13"/>
        <v>26</v>
      </c>
      <c r="AM78" s="28">
        <f t="shared" si="29"/>
        <v>156</v>
      </c>
      <c r="AN78" s="29">
        <f t="shared" si="15"/>
        <v>79</v>
      </c>
      <c r="AO78" s="30">
        <f t="shared" si="16"/>
        <v>27</v>
      </c>
      <c r="AP78" s="31">
        <f t="shared" si="17"/>
        <v>440.64</v>
      </c>
      <c r="AQ78" s="28">
        <f t="shared" si="18"/>
        <v>27</v>
      </c>
      <c r="AR78" s="28">
        <f t="shared" si="19"/>
        <v>27</v>
      </c>
      <c r="AS78" s="21">
        <v>1811077.0</v>
      </c>
      <c r="AT78" s="32">
        <f t="shared" si="20"/>
        <v>111</v>
      </c>
      <c r="AU78" s="33">
        <f t="shared" si="21"/>
        <v>35691.84</v>
      </c>
      <c r="AV78" s="34">
        <f t="shared" si="22"/>
        <v>69.264</v>
      </c>
      <c r="AW78" s="35">
        <f t="shared" si="23"/>
        <v>0.7859477124</v>
      </c>
      <c r="AX78" s="36">
        <f t="shared" si="24"/>
        <v>18.864</v>
      </c>
      <c r="AY78" s="36">
        <f t="shared" si="25"/>
        <v>1490.256</v>
      </c>
    </row>
    <row r="79" ht="14.25" customHeight="1">
      <c r="A79" s="21" t="s">
        <v>173</v>
      </c>
      <c r="B79" s="21" t="s">
        <v>182</v>
      </c>
      <c r="C79" s="21">
        <v>1811078.0</v>
      </c>
      <c r="D79" s="21" t="s">
        <v>152</v>
      </c>
      <c r="E79" s="21" t="s">
        <v>175</v>
      </c>
      <c r="F79" s="21" t="s">
        <v>183</v>
      </c>
      <c r="G79" s="21" t="s">
        <v>80</v>
      </c>
      <c r="H79" s="21" t="s">
        <v>56</v>
      </c>
      <c r="I79" s="21" t="s">
        <v>57</v>
      </c>
      <c r="J79" s="21" t="s">
        <v>58</v>
      </c>
      <c r="K79" s="21" t="s">
        <v>61</v>
      </c>
      <c r="L79" s="22">
        <v>503187.399</v>
      </c>
      <c r="M79" s="23">
        <v>1953.7247999999997</v>
      </c>
      <c r="N79" s="22">
        <f t="shared" si="1"/>
        <v>257.5528544</v>
      </c>
      <c r="O79" s="24">
        <v>146882.36640000003</v>
      </c>
      <c r="P79" s="24">
        <v>34200.55100000001</v>
      </c>
      <c r="Q79" s="24">
        <f t="shared" si="2"/>
        <v>181082.9174</v>
      </c>
      <c r="R79" s="22" t="str">
        <f t="shared" si="26"/>
        <v>#REF!</v>
      </c>
      <c r="S79" s="24" t="str">
        <f t="shared" si="3"/>
        <v>#REF!</v>
      </c>
      <c r="T79" s="22" t="str">
        <f t="shared" si="4"/>
        <v>#REF!</v>
      </c>
      <c r="U79" s="22" t="str">
        <f t="shared" si="5"/>
        <v>#REF!</v>
      </c>
      <c r="V79" s="22" t="str">
        <f t="shared" si="6"/>
        <v>#REF!</v>
      </c>
      <c r="W79" s="25" t="str">
        <f t="shared" si="7"/>
        <v>#REF!</v>
      </c>
      <c r="X79" s="21">
        <v>265.0</v>
      </c>
      <c r="Y79" s="21">
        <v>172.0</v>
      </c>
      <c r="Z79" s="21">
        <v>92.0</v>
      </c>
      <c r="AA79" s="21">
        <v>101.0</v>
      </c>
      <c r="AB79" s="26">
        <v>1.0</v>
      </c>
      <c r="AC79" s="27">
        <v>2.0</v>
      </c>
      <c r="AD79" s="28">
        <f t="shared" si="8"/>
        <v>2</v>
      </c>
      <c r="AE79" s="28" t="str">
        <f t="shared" si="9"/>
        <v>2</v>
      </c>
      <c r="AF79" s="28" t="str">
        <f t="shared" si="10"/>
        <v>1</v>
      </c>
      <c r="AG79" s="28">
        <f t="shared" si="28"/>
        <v>2</v>
      </c>
      <c r="AH79" s="26">
        <v>13.0</v>
      </c>
      <c r="AI79" s="28">
        <f t="shared" si="11"/>
        <v>111</v>
      </c>
      <c r="AJ79" s="26">
        <v>2.0</v>
      </c>
      <c r="AK79" s="28">
        <v>52.0</v>
      </c>
      <c r="AL79" s="28">
        <f t="shared" si="13"/>
        <v>26</v>
      </c>
      <c r="AM79" s="28">
        <f t="shared" si="29"/>
        <v>156</v>
      </c>
      <c r="AN79" s="29">
        <f t="shared" si="15"/>
        <v>76</v>
      </c>
      <c r="AO79" s="30">
        <f t="shared" si="16"/>
        <v>26</v>
      </c>
      <c r="AP79" s="31">
        <f t="shared" si="17"/>
        <v>440.64</v>
      </c>
      <c r="AQ79" s="28">
        <f t="shared" si="18"/>
        <v>26</v>
      </c>
      <c r="AR79" s="28">
        <f t="shared" si="19"/>
        <v>26</v>
      </c>
      <c r="AS79" s="21">
        <v>1811078.0</v>
      </c>
      <c r="AT79" s="32">
        <f t="shared" si="20"/>
        <v>111</v>
      </c>
      <c r="AU79" s="33">
        <f t="shared" si="21"/>
        <v>34369.92</v>
      </c>
      <c r="AV79" s="34">
        <f t="shared" si="22"/>
        <v>69.264</v>
      </c>
      <c r="AW79" s="35">
        <f t="shared" si="23"/>
        <v>0.7859477124</v>
      </c>
      <c r="AX79" s="36">
        <f t="shared" si="24"/>
        <v>18.864</v>
      </c>
      <c r="AY79" s="36">
        <f t="shared" si="25"/>
        <v>1433.664</v>
      </c>
    </row>
    <row r="80" ht="14.25" customHeight="1">
      <c r="A80" s="21" t="s">
        <v>173</v>
      </c>
      <c r="B80" s="21" t="s">
        <v>184</v>
      </c>
      <c r="C80" s="21">
        <v>1811079.0</v>
      </c>
      <c r="D80" s="21" t="s">
        <v>152</v>
      </c>
      <c r="E80" s="21" t="s">
        <v>175</v>
      </c>
      <c r="F80" s="21" t="s">
        <v>183</v>
      </c>
      <c r="G80" s="21" t="s">
        <v>80</v>
      </c>
      <c r="H80" s="21" t="s">
        <v>56</v>
      </c>
      <c r="I80" s="21" t="s">
        <v>57</v>
      </c>
      <c r="J80" s="21" t="s">
        <v>58</v>
      </c>
      <c r="K80" s="21" t="s">
        <v>61</v>
      </c>
      <c r="L80" s="22">
        <v>610295.994</v>
      </c>
      <c r="M80" s="23">
        <v>2254.1805</v>
      </c>
      <c r="N80" s="22">
        <f t="shared" si="1"/>
        <v>270.7396298</v>
      </c>
      <c r="O80" s="24">
        <v>149554.1344</v>
      </c>
      <c r="P80" s="24">
        <v>36617.636000000006</v>
      </c>
      <c r="Q80" s="24">
        <f t="shared" si="2"/>
        <v>186171.7704</v>
      </c>
      <c r="R80" s="22" t="str">
        <f t="shared" si="26"/>
        <v>#REF!</v>
      </c>
      <c r="S80" s="24" t="str">
        <f t="shared" si="3"/>
        <v>#REF!</v>
      </c>
      <c r="T80" s="22" t="str">
        <f t="shared" si="4"/>
        <v>#REF!</v>
      </c>
      <c r="U80" s="22" t="str">
        <f t="shared" si="5"/>
        <v>#REF!</v>
      </c>
      <c r="V80" s="22" t="str">
        <f t="shared" si="6"/>
        <v>#REF!</v>
      </c>
      <c r="W80" s="25" t="str">
        <f t="shared" si="7"/>
        <v>#REF!</v>
      </c>
      <c r="X80" s="21">
        <v>250.0</v>
      </c>
      <c r="Y80" s="21">
        <v>172.0</v>
      </c>
      <c r="Z80" s="21">
        <v>92.0</v>
      </c>
      <c r="AA80" s="21">
        <v>101.0</v>
      </c>
      <c r="AB80" s="26">
        <v>1.0</v>
      </c>
      <c r="AC80" s="27">
        <v>2.0</v>
      </c>
      <c r="AD80" s="28">
        <f t="shared" si="8"/>
        <v>2</v>
      </c>
      <c r="AE80" s="28" t="str">
        <f t="shared" si="9"/>
        <v>2</v>
      </c>
      <c r="AF80" s="28" t="str">
        <f t="shared" si="10"/>
        <v>1</v>
      </c>
      <c r="AG80" s="28">
        <f t="shared" si="28"/>
        <v>2</v>
      </c>
      <c r="AH80" s="26">
        <v>13.0</v>
      </c>
      <c r="AI80" s="28">
        <f t="shared" si="11"/>
        <v>111</v>
      </c>
      <c r="AJ80" s="26">
        <v>2.0</v>
      </c>
      <c r="AK80" s="28">
        <v>52.0</v>
      </c>
      <c r="AL80" s="28">
        <f t="shared" si="13"/>
        <v>26</v>
      </c>
      <c r="AM80" s="28">
        <f t="shared" si="29"/>
        <v>156</v>
      </c>
      <c r="AN80" s="29">
        <f t="shared" si="15"/>
        <v>87</v>
      </c>
      <c r="AO80" s="30">
        <f t="shared" si="16"/>
        <v>29</v>
      </c>
      <c r="AP80" s="31">
        <f t="shared" si="17"/>
        <v>440.64</v>
      </c>
      <c r="AQ80" s="28">
        <f t="shared" si="18"/>
        <v>29</v>
      </c>
      <c r="AR80" s="28">
        <f t="shared" si="19"/>
        <v>29</v>
      </c>
      <c r="AS80" s="21">
        <v>1811079.0</v>
      </c>
      <c r="AT80" s="32">
        <f t="shared" si="20"/>
        <v>111</v>
      </c>
      <c r="AU80" s="33">
        <f t="shared" si="21"/>
        <v>38335.68</v>
      </c>
      <c r="AV80" s="34">
        <f t="shared" si="22"/>
        <v>69.264</v>
      </c>
      <c r="AW80" s="35">
        <f t="shared" si="23"/>
        <v>0.7859477124</v>
      </c>
      <c r="AX80" s="36">
        <f t="shared" si="24"/>
        <v>18.864</v>
      </c>
      <c r="AY80" s="36">
        <f t="shared" si="25"/>
        <v>1641.168</v>
      </c>
    </row>
    <row r="81" ht="14.25" customHeight="1">
      <c r="A81" s="59" t="s">
        <v>173</v>
      </c>
      <c r="B81" s="59" t="s">
        <v>185</v>
      </c>
      <c r="C81" s="59">
        <v>1811080.0</v>
      </c>
      <c r="D81" s="59" t="s">
        <v>152</v>
      </c>
      <c r="E81" s="59" t="s">
        <v>175</v>
      </c>
      <c r="F81" s="59" t="s">
        <v>183</v>
      </c>
      <c r="G81" s="59" t="s">
        <v>80</v>
      </c>
      <c r="H81" s="59" t="s">
        <v>56</v>
      </c>
      <c r="I81" s="59" t="s">
        <v>57</v>
      </c>
      <c r="J81" s="59" t="s">
        <v>58</v>
      </c>
      <c r="K81" s="59" t="s">
        <v>186</v>
      </c>
      <c r="L81" s="60">
        <v>157312.386</v>
      </c>
      <c r="M81" s="61">
        <v>756.3542</v>
      </c>
      <c r="N81" s="60">
        <f t="shared" si="1"/>
        <v>207.9877206</v>
      </c>
      <c r="O81" s="62">
        <v>54944.94720000001</v>
      </c>
      <c r="P81" s="62">
        <v>13868.316000000003</v>
      </c>
      <c r="Q81" s="62">
        <f t="shared" si="2"/>
        <v>68813.2632</v>
      </c>
      <c r="R81" s="60" t="str">
        <f t="shared" si="26"/>
        <v>#REF!</v>
      </c>
      <c r="S81" s="62" t="str">
        <f t="shared" si="3"/>
        <v>#REF!</v>
      </c>
      <c r="T81" s="60" t="str">
        <f t="shared" si="4"/>
        <v>#REF!</v>
      </c>
      <c r="U81" s="60" t="str">
        <f t="shared" si="5"/>
        <v>#REF!</v>
      </c>
      <c r="V81" s="60" t="str">
        <f t="shared" si="6"/>
        <v>#REF!</v>
      </c>
      <c r="W81" s="63" t="str">
        <f t="shared" si="7"/>
        <v>#REF!</v>
      </c>
      <c r="X81" s="59">
        <v>263.0</v>
      </c>
      <c r="Y81" s="59">
        <v>172.0</v>
      </c>
      <c r="Z81" s="59">
        <v>92.0</v>
      </c>
      <c r="AA81" s="59">
        <v>101.0</v>
      </c>
      <c r="AB81" s="64">
        <v>1.0</v>
      </c>
      <c r="AC81" s="65">
        <v>2.0</v>
      </c>
      <c r="AD81" s="66">
        <f t="shared" si="8"/>
        <v>2</v>
      </c>
      <c r="AE81" s="66" t="str">
        <f t="shared" si="9"/>
        <v>2</v>
      </c>
      <c r="AF81" s="66" t="str">
        <f t="shared" si="10"/>
        <v>1</v>
      </c>
      <c r="AG81" s="66">
        <f t="shared" si="28"/>
        <v>2</v>
      </c>
      <c r="AH81" s="64">
        <v>13.0</v>
      </c>
      <c r="AI81" s="66">
        <f t="shared" si="11"/>
        <v>111</v>
      </c>
      <c r="AJ81" s="64">
        <v>2.0</v>
      </c>
      <c r="AK81" s="66">
        <v>52.0</v>
      </c>
      <c r="AL81" s="66">
        <f t="shared" si="13"/>
        <v>26</v>
      </c>
      <c r="AM81" s="66">
        <f t="shared" si="29"/>
        <v>156</v>
      </c>
      <c r="AN81" s="67">
        <f t="shared" si="15"/>
        <v>30</v>
      </c>
      <c r="AO81" s="68">
        <f t="shared" si="16"/>
        <v>10</v>
      </c>
      <c r="AP81" s="31">
        <f t="shared" si="17"/>
        <v>440.64</v>
      </c>
      <c r="AQ81" s="66">
        <f t="shared" si="18"/>
        <v>10</v>
      </c>
      <c r="AR81" s="66">
        <f t="shared" si="19"/>
        <v>10</v>
      </c>
      <c r="AS81" s="59">
        <v>1811080.0</v>
      </c>
      <c r="AT81" s="32">
        <f t="shared" si="20"/>
        <v>111</v>
      </c>
      <c r="AU81" s="69">
        <f t="shared" si="21"/>
        <v>13219.2</v>
      </c>
      <c r="AV81" s="34">
        <f t="shared" si="22"/>
        <v>69.264</v>
      </c>
      <c r="AW81" s="35">
        <f t="shared" si="23"/>
        <v>0.7859477124</v>
      </c>
      <c r="AX81" s="36">
        <f t="shared" si="24"/>
        <v>18.864</v>
      </c>
      <c r="AY81" s="36">
        <f t="shared" si="25"/>
        <v>565.92</v>
      </c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</row>
    <row r="82" ht="14.25" customHeight="1">
      <c r="A82" s="21" t="s">
        <v>77</v>
      </c>
      <c r="B82" s="21" t="s">
        <v>187</v>
      </c>
      <c r="C82" s="21">
        <v>1811081.0</v>
      </c>
      <c r="D82" s="21" t="s">
        <v>152</v>
      </c>
      <c r="E82" s="21" t="s">
        <v>175</v>
      </c>
      <c r="F82" s="21" t="s">
        <v>183</v>
      </c>
      <c r="G82" s="21" t="s">
        <v>80</v>
      </c>
      <c r="H82" s="21" t="s">
        <v>56</v>
      </c>
      <c r="I82" s="21" t="s">
        <v>57</v>
      </c>
      <c r="J82" s="21" t="s">
        <v>58</v>
      </c>
      <c r="K82" s="21" t="s">
        <v>188</v>
      </c>
      <c r="L82" s="22">
        <v>545974.66</v>
      </c>
      <c r="M82" s="23">
        <v>1540.3934</v>
      </c>
      <c r="N82" s="22">
        <f t="shared" si="1"/>
        <v>354.4384571</v>
      </c>
      <c r="O82" s="24">
        <v>94692.884</v>
      </c>
      <c r="P82" s="24">
        <v>23922.412800000002</v>
      </c>
      <c r="Q82" s="24">
        <f t="shared" si="2"/>
        <v>118615.2968</v>
      </c>
      <c r="R82" s="22" t="str">
        <f t="shared" si="26"/>
        <v>#REF!</v>
      </c>
      <c r="S82" s="24" t="str">
        <f t="shared" si="3"/>
        <v>#REF!</v>
      </c>
      <c r="T82" s="22" t="str">
        <f t="shared" si="4"/>
        <v>#REF!</v>
      </c>
      <c r="U82" s="22" t="str">
        <f t="shared" si="5"/>
        <v>#REF!</v>
      </c>
      <c r="V82" s="22" t="str">
        <f t="shared" si="6"/>
        <v>#REF!</v>
      </c>
      <c r="W82" s="25" t="str">
        <f t="shared" si="7"/>
        <v>#REF!</v>
      </c>
      <c r="X82" s="21">
        <v>185.0</v>
      </c>
      <c r="Y82" s="21">
        <v>127.0</v>
      </c>
      <c r="Z82" s="21">
        <v>203.0</v>
      </c>
      <c r="AA82" s="21">
        <v>91.0</v>
      </c>
      <c r="AB82" s="26">
        <v>1.0</v>
      </c>
      <c r="AC82" s="27">
        <v>2.0</v>
      </c>
      <c r="AD82" s="28">
        <f t="shared" si="8"/>
        <v>2</v>
      </c>
      <c r="AE82" s="28" t="str">
        <f t="shared" si="9"/>
        <v>2</v>
      </c>
      <c r="AF82" s="28" t="str">
        <f t="shared" si="10"/>
        <v>3</v>
      </c>
      <c r="AG82" s="28">
        <v>2.0</v>
      </c>
      <c r="AH82" s="28">
        <v>4.0</v>
      </c>
      <c r="AI82" s="28">
        <f t="shared" si="11"/>
        <v>101</v>
      </c>
      <c r="AJ82" s="26">
        <v>2.0</v>
      </c>
      <c r="AK82" s="28">
        <v>52.0</v>
      </c>
      <c r="AL82" s="28">
        <f t="shared" si="13"/>
        <v>26</v>
      </c>
      <c r="AM82" s="28">
        <f t="shared" si="29"/>
        <v>156</v>
      </c>
      <c r="AN82" s="29">
        <f t="shared" si="15"/>
        <v>60</v>
      </c>
      <c r="AO82" s="30">
        <f t="shared" si="16"/>
        <v>20</v>
      </c>
      <c r="AP82" s="31">
        <f t="shared" si="17"/>
        <v>440.64</v>
      </c>
      <c r="AQ82" s="28">
        <f t="shared" si="18"/>
        <v>20</v>
      </c>
      <c r="AR82" s="28">
        <f t="shared" si="19"/>
        <v>20</v>
      </c>
      <c r="AS82" s="21">
        <v>1811081.0</v>
      </c>
      <c r="AT82" s="32">
        <f t="shared" si="20"/>
        <v>101</v>
      </c>
      <c r="AU82" s="33">
        <f t="shared" si="21"/>
        <v>26438.4</v>
      </c>
      <c r="AV82" s="34">
        <f t="shared" si="22"/>
        <v>63.024</v>
      </c>
      <c r="AW82" s="35">
        <f t="shared" si="23"/>
        <v>0.7151416122</v>
      </c>
      <c r="AX82" s="36">
        <f t="shared" si="24"/>
        <v>25.104</v>
      </c>
      <c r="AY82" s="36">
        <f t="shared" si="25"/>
        <v>1506.24</v>
      </c>
    </row>
    <row r="83" ht="14.25" customHeight="1">
      <c r="A83" s="21" t="s">
        <v>77</v>
      </c>
      <c r="B83" s="21" t="s">
        <v>189</v>
      </c>
      <c r="C83" s="21">
        <v>1811082.0</v>
      </c>
      <c r="D83" s="21" t="s">
        <v>152</v>
      </c>
      <c r="E83" s="21" t="s">
        <v>175</v>
      </c>
      <c r="F83" s="21" t="s">
        <v>183</v>
      </c>
      <c r="G83" s="21" t="s">
        <v>80</v>
      </c>
      <c r="H83" s="21" t="s">
        <v>56</v>
      </c>
      <c r="I83" s="21" t="s">
        <v>57</v>
      </c>
      <c r="J83" s="21" t="s">
        <v>58</v>
      </c>
      <c r="K83" s="21" t="s">
        <v>188</v>
      </c>
      <c r="L83" s="22">
        <v>286977.636</v>
      </c>
      <c r="M83" s="23">
        <v>712.0581999999999</v>
      </c>
      <c r="N83" s="22">
        <f t="shared" si="1"/>
        <v>403.0255336</v>
      </c>
      <c r="O83" s="24">
        <v>48565.81840000001</v>
      </c>
      <c r="P83" s="24">
        <v>11552.063600000001</v>
      </c>
      <c r="Q83" s="24">
        <f t="shared" si="2"/>
        <v>60117.882</v>
      </c>
      <c r="R83" s="22" t="str">
        <f t="shared" si="26"/>
        <v>#REF!</v>
      </c>
      <c r="S83" s="24" t="str">
        <f t="shared" si="3"/>
        <v>#REF!</v>
      </c>
      <c r="T83" s="22" t="str">
        <f t="shared" si="4"/>
        <v>#REF!</v>
      </c>
      <c r="U83" s="22" t="str">
        <f t="shared" si="5"/>
        <v>#REF!</v>
      </c>
      <c r="V83" s="22" t="str">
        <f t="shared" si="6"/>
        <v>#REF!</v>
      </c>
      <c r="W83" s="25" t="str">
        <f t="shared" si="7"/>
        <v>#REF!</v>
      </c>
      <c r="X83" s="21">
        <v>199.0</v>
      </c>
      <c r="Y83" s="21">
        <v>127.0</v>
      </c>
      <c r="Z83" s="21">
        <v>203.0</v>
      </c>
      <c r="AA83" s="21">
        <v>91.0</v>
      </c>
      <c r="AB83" s="26">
        <v>1.0</v>
      </c>
      <c r="AC83" s="27">
        <v>2.0</v>
      </c>
      <c r="AD83" s="28">
        <f t="shared" si="8"/>
        <v>2</v>
      </c>
      <c r="AE83" s="28" t="str">
        <f t="shared" si="9"/>
        <v>2</v>
      </c>
      <c r="AF83" s="28" t="str">
        <f t="shared" si="10"/>
        <v>3</v>
      </c>
      <c r="AG83" s="28">
        <v>2.0</v>
      </c>
      <c r="AH83" s="28">
        <v>4.0</v>
      </c>
      <c r="AI83" s="28">
        <f t="shared" si="11"/>
        <v>101</v>
      </c>
      <c r="AJ83" s="26">
        <v>2.0</v>
      </c>
      <c r="AK83" s="28">
        <v>52.0</v>
      </c>
      <c r="AL83" s="28">
        <f t="shared" si="13"/>
        <v>26</v>
      </c>
      <c r="AM83" s="28">
        <f t="shared" si="29"/>
        <v>156</v>
      </c>
      <c r="AN83" s="29">
        <f t="shared" si="15"/>
        <v>28</v>
      </c>
      <c r="AO83" s="30">
        <f t="shared" si="16"/>
        <v>10</v>
      </c>
      <c r="AP83" s="31">
        <f t="shared" si="17"/>
        <v>440.64</v>
      </c>
      <c r="AQ83" s="28">
        <f t="shared" si="18"/>
        <v>10</v>
      </c>
      <c r="AR83" s="28">
        <f t="shared" si="19"/>
        <v>10</v>
      </c>
      <c r="AS83" s="21">
        <v>1811082.0</v>
      </c>
      <c r="AT83" s="32">
        <f t="shared" si="20"/>
        <v>101</v>
      </c>
      <c r="AU83" s="33">
        <f t="shared" si="21"/>
        <v>13219.2</v>
      </c>
      <c r="AV83" s="34">
        <f t="shared" si="22"/>
        <v>63.024</v>
      </c>
      <c r="AW83" s="35">
        <f t="shared" si="23"/>
        <v>0.7151416122</v>
      </c>
      <c r="AX83" s="36">
        <f t="shared" si="24"/>
        <v>25.104</v>
      </c>
      <c r="AY83" s="36">
        <f t="shared" si="25"/>
        <v>702.912</v>
      </c>
    </row>
    <row r="84" ht="14.25" customHeight="1">
      <c r="A84" s="21" t="s">
        <v>77</v>
      </c>
      <c r="B84" s="21" t="s">
        <v>190</v>
      </c>
      <c r="C84" s="21">
        <v>1811083.0</v>
      </c>
      <c r="D84" s="21" t="s">
        <v>152</v>
      </c>
      <c r="E84" s="21" t="s">
        <v>175</v>
      </c>
      <c r="F84" s="21" t="s">
        <v>183</v>
      </c>
      <c r="G84" s="21" t="s">
        <v>80</v>
      </c>
      <c r="H84" s="21" t="s">
        <v>56</v>
      </c>
      <c r="I84" s="21" t="s">
        <v>57</v>
      </c>
      <c r="J84" s="21" t="s">
        <v>58</v>
      </c>
      <c r="K84" s="21" t="s">
        <v>188</v>
      </c>
      <c r="L84" s="22">
        <v>346252.56600000005</v>
      </c>
      <c r="M84" s="23">
        <v>680.034</v>
      </c>
      <c r="N84" s="22">
        <f t="shared" si="1"/>
        <v>509.1694915</v>
      </c>
      <c r="O84" s="24">
        <v>52852.4832</v>
      </c>
      <c r="P84" s="24">
        <v>12435.8784</v>
      </c>
      <c r="Q84" s="24">
        <f t="shared" si="2"/>
        <v>65288.3616</v>
      </c>
      <c r="R84" s="22" t="str">
        <f t="shared" si="26"/>
        <v>#REF!</v>
      </c>
      <c r="S84" s="24" t="str">
        <f t="shared" si="3"/>
        <v>#REF!</v>
      </c>
      <c r="T84" s="22" t="str">
        <f t="shared" si="4"/>
        <v>#REF!</v>
      </c>
      <c r="U84" s="22" t="str">
        <f t="shared" si="5"/>
        <v>#REF!</v>
      </c>
      <c r="V84" s="22" t="str">
        <f t="shared" si="6"/>
        <v>#REF!</v>
      </c>
      <c r="W84" s="25" t="str">
        <f t="shared" si="7"/>
        <v>#REF!</v>
      </c>
      <c r="X84" s="21">
        <v>216.0</v>
      </c>
      <c r="Y84" s="21">
        <v>127.0</v>
      </c>
      <c r="Z84" s="21">
        <v>203.0</v>
      </c>
      <c r="AA84" s="21">
        <v>91.0</v>
      </c>
      <c r="AB84" s="26">
        <v>1.0</v>
      </c>
      <c r="AC84" s="27">
        <v>2.0</v>
      </c>
      <c r="AD84" s="28">
        <f t="shared" si="8"/>
        <v>2</v>
      </c>
      <c r="AE84" s="28" t="str">
        <f t="shared" si="9"/>
        <v>2</v>
      </c>
      <c r="AF84" s="28" t="str">
        <f t="shared" si="10"/>
        <v>3</v>
      </c>
      <c r="AG84" s="28">
        <v>2.0</v>
      </c>
      <c r="AH84" s="28">
        <v>4.0</v>
      </c>
      <c r="AI84" s="28">
        <f t="shared" si="11"/>
        <v>101</v>
      </c>
      <c r="AJ84" s="26">
        <v>2.0</v>
      </c>
      <c r="AK84" s="28">
        <v>52.0</v>
      </c>
      <c r="AL84" s="28">
        <f t="shared" si="13"/>
        <v>26</v>
      </c>
      <c r="AM84" s="28">
        <f t="shared" si="29"/>
        <v>156</v>
      </c>
      <c r="AN84" s="29">
        <f t="shared" si="15"/>
        <v>27</v>
      </c>
      <c r="AO84" s="30">
        <f t="shared" si="16"/>
        <v>9</v>
      </c>
      <c r="AP84" s="31">
        <f t="shared" si="17"/>
        <v>440.64</v>
      </c>
      <c r="AQ84" s="28">
        <f t="shared" si="18"/>
        <v>9</v>
      </c>
      <c r="AR84" s="28">
        <f t="shared" si="19"/>
        <v>9</v>
      </c>
      <c r="AS84" s="21">
        <v>1811083.0</v>
      </c>
      <c r="AT84" s="32">
        <f t="shared" si="20"/>
        <v>101</v>
      </c>
      <c r="AU84" s="33">
        <f t="shared" si="21"/>
        <v>11897.28</v>
      </c>
      <c r="AV84" s="34">
        <f t="shared" si="22"/>
        <v>63.024</v>
      </c>
      <c r="AW84" s="35">
        <f t="shared" si="23"/>
        <v>0.7151416122</v>
      </c>
      <c r="AX84" s="36">
        <f t="shared" si="24"/>
        <v>25.104</v>
      </c>
      <c r="AY84" s="36">
        <f t="shared" si="25"/>
        <v>677.808</v>
      </c>
    </row>
    <row r="85" ht="14.25" customHeight="1">
      <c r="A85" s="21" t="s">
        <v>77</v>
      </c>
      <c r="B85" s="21" t="s">
        <v>191</v>
      </c>
      <c r="C85" s="21">
        <v>1811084.0</v>
      </c>
      <c r="D85" s="21" t="s">
        <v>152</v>
      </c>
      <c r="E85" s="21" t="s">
        <v>175</v>
      </c>
      <c r="F85" s="21" t="s">
        <v>183</v>
      </c>
      <c r="G85" s="21" t="s">
        <v>80</v>
      </c>
      <c r="H85" s="21" t="s">
        <v>56</v>
      </c>
      <c r="I85" s="21" t="s">
        <v>57</v>
      </c>
      <c r="J85" s="21" t="s">
        <v>58</v>
      </c>
      <c r="K85" s="21" t="s">
        <v>188</v>
      </c>
      <c r="L85" s="22">
        <v>655185.3</v>
      </c>
      <c r="M85" s="23">
        <v>934.0128</v>
      </c>
      <c r="N85" s="22">
        <f t="shared" si="1"/>
        <v>701.4735772</v>
      </c>
      <c r="O85" s="24">
        <v>106625.58720000002</v>
      </c>
      <c r="P85" s="24">
        <v>29155.43400000001</v>
      </c>
      <c r="Q85" s="24">
        <f t="shared" si="2"/>
        <v>135781.0212</v>
      </c>
      <c r="R85" s="22" t="str">
        <f t="shared" si="26"/>
        <v>#REF!</v>
      </c>
      <c r="S85" s="24" t="str">
        <f t="shared" si="3"/>
        <v>#REF!</v>
      </c>
      <c r="T85" s="22" t="str">
        <f t="shared" si="4"/>
        <v>#REF!</v>
      </c>
      <c r="U85" s="22" t="str">
        <f t="shared" si="5"/>
        <v>#REF!</v>
      </c>
      <c r="V85" s="22" t="str">
        <f t="shared" si="6"/>
        <v>#REF!</v>
      </c>
      <c r="W85" s="25" t="str">
        <f t="shared" si="7"/>
        <v>#REF!</v>
      </c>
      <c r="X85" s="21">
        <v>222.0</v>
      </c>
      <c r="Y85" s="21">
        <v>127.0</v>
      </c>
      <c r="Z85" s="21">
        <v>203.0</v>
      </c>
      <c r="AA85" s="21">
        <v>91.0</v>
      </c>
      <c r="AB85" s="26">
        <v>1.0</v>
      </c>
      <c r="AC85" s="27">
        <v>2.0</v>
      </c>
      <c r="AD85" s="28">
        <f t="shared" si="8"/>
        <v>2</v>
      </c>
      <c r="AE85" s="28" t="str">
        <f t="shared" si="9"/>
        <v>2</v>
      </c>
      <c r="AF85" s="28" t="str">
        <f t="shared" si="10"/>
        <v>3</v>
      </c>
      <c r="AG85" s="28">
        <v>2.0</v>
      </c>
      <c r="AH85" s="28">
        <v>4.0</v>
      </c>
      <c r="AI85" s="28">
        <f t="shared" si="11"/>
        <v>101</v>
      </c>
      <c r="AJ85" s="26">
        <v>2.0</v>
      </c>
      <c r="AK85" s="28">
        <v>52.0</v>
      </c>
      <c r="AL85" s="28">
        <f t="shared" si="13"/>
        <v>26</v>
      </c>
      <c r="AM85" s="28">
        <f t="shared" si="29"/>
        <v>156</v>
      </c>
      <c r="AN85" s="29">
        <f t="shared" si="15"/>
        <v>36</v>
      </c>
      <c r="AO85" s="30">
        <f t="shared" si="16"/>
        <v>12</v>
      </c>
      <c r="AP85" s="31">
        <f t="shared" si="17"/>
        <v>440.64</v>
      </c>
      <c r="AQ85" s="28">
        <f t="shared" si="18"/>
        <v>12</v>
      </c>
      <c r="AR85" s="28">
        <f t="shared" si="19"/>
        <v>12</v>
      </c>
      <c r="AS85" s="21">
        <v>1811084.0</v>
      </c>
      <c r="AT85" s="32">
        <f t="shared" si="20"/>
        <v>101</v>
      </c>
      <c r="AU85" s="33">
        <f t="shared" si="21"/>
        <v>15863.04</v>
      </c>
      <c r="AV85" s="34">
        <f t="shared" si="22"/>
        <v>63.024</v>
      </c>
      <c r="AW85" s="35">
        <f t="shared" si="23"/>
        <v>0.7151416122</v>
      </c>
      <c r="AX85" s="36">
        <f t="shared" si="24"/>
        <v>25.104</v>
      </c>
      <c r="AY85" s="36">
        <f t="shared" si="25"/>
        <v>903.744</v>
      </c>
    </row>
    <row r="86" ht="14.25" customHeight="1">
      <c r="A86" s="21" t="s">
        <v>77</v>
      </c>
      <c r="B86" s="21" t="s">
        <v>192</v>
      </c>
      <c r="C86" s="21">
        <v>1811085.0</v>
      </c>
      <c r="D86" s="21" t="s">
        <v>152</v>
      </c>
      <c r="E86" s="21" t="s">
        <v>175</v>
      </c>
      <c r="F86" s="21" t="s">
        <v>183</v>
      </c>
      <c r="G86" s="21" t="s">
        <v>80</v>
      </c>
      <c r="H86" s="21" t="s">
        <v>56</v>
      </c>
      <c r="I86" s="21" t="s">
        <v>57</v>
      </c>
      <c r="J86" s="21" t="s">
        <v>58</v>
      </c>
      <c r="K86" s="21" t="s">
        <v>179</v>
      </c>
      <c r="L86" s="22">
        <v>31485.168000000005</v>
      </c>
      <c r="M86" s="23">
        <v>48.30749999999999</v>
      </c>
      <c r="N86" s="22">
        <f t="shared" si="1"/>
        <v>651.7656265</v>
      </c>
      <c r="O86" s="24">
        <v>6544.234400000001</v>
      </c>
      <c r="P86" s="24">
        <v>1587.4628000000002</v>
      </c>
      <c r="Q86" s="24">
        <f t="shared" si="2"/>
        <v>8131.6972</v>
      </c>
      <c r="R86" s="22" t="str">
        <f t="shared" si="26"/>
        <v>#REF!</v>
      </c>
      <c r="S86" s="24" t="str">
        <f t="shared" si="3"/>
        <v>#REF!</v>
      </c>
      <c r="T86" s="22" t="str">
        <f t="shared" si="4"/>
        <v>#REF!</v>
      </c>
      <c r="U86" s="22" t="str">
        <f t="shared" si="5"/>
        <v>#REF!</v>
      </c>
      <c r="V86" s="22" t="str">
        <f t="shared" si="6"/>
        <v>#REF!</v>
      </c>
      <c r="W86" s="25" t="str">
        <f t="shared" si="7"/>
        <v>#REF!</v>
      </c>
      <c r="X86" s="21">
        <v>235.0</v>
      </c>
      <c r="Y86" s="21">
        <v>127.0</v>
      </c>
      <c r="Z86" s="21">
        <v>203.0</v>
      </c>
      <c r="AA86" s="21">
        <v>91.0</v>
      </c>
      <c r="AB86" s="26">
        <v>1.0</v>
      </c>
      <c r="AC86" s="27">
        <v>2.0</v>
      </c>
      <c r="AD86" s="28">
        <f t="shared" si="8"/>
        <v>2</v>
      </c>
      <c r="AE86" s="28" t="str">
        <f t="shared" si="9"/>
        <v>2</v>
      </c>
      <c r="AF86" s="28" t="str">
        <f t="shared" si="10"/>
        <v>3</v>
      </c>
      <c r="AG86" s="28">
        <v>2.0</v>
      </c>
      <c r="AH86" s="28">
        <v>4.0</v>
      </c>
      <c r="AI86" s="28">
        <f t="shared" si="11"/>
        <v>101</v>
      </c>
      <c r="AJ86" s="26">
        <v>2.0</v>
      </c>
      <c r="AK86" s="28">
        <v>52.0</v>
      </c>
      <c r="AL86" s="28">
        <f t="shared" si="13"/>
        <v>26</v>
      </c>
      <c r="AM86" s="28">
        <f t="shared" si="29"/>
        <v>156</v>
      </c>
      <c r="AN86" s="29">
        <f t="shared" si="15"/>
        <v>2</v>
      </c>
      <c r="AO86" s="30">
        <f t="shared" si="16"/>
        <v>1</v>
      </c>
      <c r="AP86" s="31">
        <f t="shared" si="17"/>
        <v>440.64</v>
      </c>
      <c r="AQ86" s="28">
        <f t="shared" si="18"/>
        <v>1</v>
      </c>
      <c r="AR86" s="28">
        <f t="shared" si="19"/>
        <v>1</v>
      </c>
      <c r="AS86" s="21">
        <v>1811085.0</v>
      </c>
      <c r="AT86" s="32">
        <f t="shared" si="20"/>
        <v>101</v>
      </c>
      <c r="AU86" s="33">
        <f t="shared" si="21"/>
        <v>1321.92</v>
      </c>
      <c r="AV86" s="34">
        <f t="shared" si="22"/>
        <v>63.024</v>
      </c>
      <c r="AW86" s="35">
        <f t="shared" si="23"/>
        <v>0.7151416122</v>
      </c>
      <c r="AX86" s="36">
        <f t="shared" si="24"/>
        <v>25.104</v>
      </c>
      <c r="AY86" s="36">
        <f t="shared" si="25"/>
        <v>50.208</v>
      </c>
    </row>
    <row r="87" ht="14.25" customHeight="1">
      <c r="A87" s="21" t="s">
        <v>77</v>
      </c>
      <c r="B87" s="21" t="s">
        <v>193</v>
      </c>
      <c r="C87" s="21">
        <v>1811086.0</v>
      </c>
      <c r="D87" s="21" t="s">
        <v>52</v>
      </c>
      <c r="E87" s="21" t="s">
        <v>175</v>
      </c>
      <c r="F87" s="21" t="s">
        <v>183</v>
      </c>
      <c r="G87" s="21" t="s">
        <v>80</v>
      </c>
      <c r="H87" s="21" t="s">
        <v>56</v>
      </c>
      <c r="I87" s="21" t="s">
        <v>57</v>
      </c>
      <c r="J87" s="21" t="s">
        <v>58</v>
      </c>
      <c r="K87" s="21" t="s">
        <v>179</v>
      </c>
      <c r="L87" s="22">
        <v>366347.58600000007</v>
      </c>
      <c r="M87" s="23">
        <v>469.854</v>
      </c>
      <c r="N87" s="22">
        <f t="shared" si="1"/>
        <v>779.7051552</v>
      </c>
      <c r="O87" s="24">
        <v>70380.464</v>
      </c>
      <c r="P87" s="24">
        <v>17415.574</v>
      </c>
      <c r="Q87" s="24">
        <f t="shared" si="2"/>
        <v>87796.038</v>
      </c>
      <c r="R87" s="22" t="str">
        <f t="shared" si="26"/>
        <v>#REF!</v>
      </c>
      <c r="S87" s="24" t="str">
        <f t="shared" si="3"/>
        <v>#REF!</v>
      </c>
      <c r="T87" s="22" t="str">
        <f t="shared" si="4"/>
        <v>#REF!</v>
      </c>
      <c r="U87" s="22" t="str">
        <f t="shared" si="5"/>
        <v>#REF!</v>
      </c>
      <c r="V87" s="22" t="str">
        <f t="shared" si="6"/>
        <v>#REF!</v>
      </c>
      <c r="W87" s="25" t="str">
        <f t="shared" si="7"/>
        <v>#REF!</v>
      </c>
      <c r="X87" s="21">
        <v>185.0</v>
      </c>
      <c r="Y87" s="21">
        <v>127.0</v>
      </c>
      <c r="Z87" s="21">
        <v>203.0</v>
      </c>
      <c r="AA87" s="21">
        <v>91.0</v>
      </c>
      <c r="AB87" s="26">
        <v>1.0</v>
      </c>
      <c r="AC87" s="27">
        <v>2.0</v>
      </c>
      <c r="AD87" s="28">
        <f t="shared" si="8"/>
        <v>2</v>
      </c>
      <c r="AE87" s="28" t="str">
        <f t="shared" si="9"/>
        <v>2</v>
      </c>
      <c r="AF87" s="28" t="str">
        <f t="shared" si="10"/>
        <v>3</v>
      </c>
      <c r="AG87" s="28">
        <v>2.0</v>
      </c>
      <c r="AH87" s="28">
        <v>4.0</v>
      </c>
      <c r="AI87" s="28">
        <f t="shared" si="11"/>
        <v>101</v>
      </c>
      <c r="AJ87" s="26">
        <v>2.0</v>
      </c>
      <c r="AK87" s="28">
        <v>52.0</v>
      </c>
      <c r="AL87" s="28">
        <f t="shared" si="13"/>
        <v>26</v>
      </c>
      <c r="AM87" s="28">
        <f t="shared" si="29"/>
        <v>156</v>
      </c>
      <c r="AN87" s="29">
        <f t="shared" si="15"/>
        <v>19</v>
      </c>
      <c r="AO87" s="30">
        <f t="shared" si="16"/>
        <v>19</v>
      </c>
      <c r="AP87" s="31">
        <f t="shared" si="17"/>
        <v>528.768</v>
      </c>
      <c r="AQ87" s="28">
        <f t="shared" si="18"/>
        <v>0</v>
      </c>
      <c r="AR87" s="28">
        <f t="shared" si="19"/>
        <v>0</v>
      </c>
      <c r="AS87" s="21">
        <v>1811086.0</v>
      </c>
      <c r="AT87" s="32">
        <f t="shared" si="20"/>
        <v>101</v>
      </c>
      <c r="AU87" s="33">
        <f t="shared" si="21"/>
        <v>10046.592</v>
      </c>
      <c r="AV87" s="34">
        <f t="shared" si="22"/>
        <v>63.024</v>
      </c>
      <c r="AW87" s="35">
        <f t="shared" si="23"/>
        <v>0.7151416122</v>
      </c>
      <c r="AX87" s="36">
        <f t="shared" si="24"/>
        <v>25.104</v>
      </c>
      <c r="AY87" s="36">
        <f t="shared" si="25"/>
        <v>476.976</v>
      </c>
    </row>
    <row r="88" ht="14.25" customHeight="1">
      <c r="A88" s="21" t="s">
        <v>77</v>
      </c>
      <c r="B88" s="21" t="s">
        <v>194</v>
      </c>
      <c r="C88" s="21">
        <v>1811087.0</v>
      </c>
      <c r="D88" s="21" t="s">
        <v>52</v>
      </c>
      <c r="E88" s="21" t="s">
        <v>175</v>
      </c>
      <c r="F88" s="21" t="s">
        <v>183</v>
      </c>
      <c r="G88" s="21" t="s">
        <v>80</v>
      </c>
      <c r="H88" s="21" t="s">
        <v>56</v>
      </c>
      <c r="I88" s="21" t="s">
        <v>57</v>
      </c>
      <c r="J88" s="21" t="s">
        <v>58</v>
      </c>
      <c r="K88" s="21" t="s">
        <v>186</v>
      </c>
      <c r="L88" s="22">
        <v>239805.423</v>
      </c>
      <c r="M88" s="23">
        <v>549.9935999999999</v>
      </c>
      <c r="N88" s="22">
        <f t="shared" si="1"/>
        <v>436.0149336</v>
      </c>
      <c r="O88" s="24">
        <v>31683.564000000002</v>
      </c>
      <c r="P88" s="24">
        <v>8421.1578</v>
      </c>
      <c r="Q88" s="24">
        <f t="shared" si="2"/>
        <v>40104.7218</v>
      </c>
      <c r="R88" s="22" t="str">
        <f t="shared" si="26"/>
        <v>#REF!</v>
      </c>
      <c r="S88" s="24" t="str">
        <f t="shared" si="3"/>
        <v>#REF!</v>
      </c>
      <c r="T88" s="22" t="str">
        <f t="shared" si="4"/>
        <v>#REF!</v>
      </c>
      <c r="U88" s="22" t="str">
        <f t="shared" si="5"/>
        <v>#REF!</v>
      </c>
      <c r="V88" s="22" t="str">
        <f t="shared" si="6"/>
        <v>#REF!</v>
      </c>
      <c r="W88" s="25" t="str">
        <f t="shared" si="7"/>
        <v>#REF!</v>
      </c>
      <c r="X88" s="21">
        <v>199.0</v>
      </c>
      <c r="Y88" s="21">
        <v>127.0</v>
      </c>
      <c r="Z88" s="21">
        <v>203.0</v>
      </c>
      <c r="AA88" s="21">
        <v>91.0</v>
      </c>
      <c r="AB88" s="26">
        <v>1.0</v>
      </c>
      <c r="AC88" s="27">
        <v>2.0</v>
      </c>
      <c r="AD88" s="28">
        <f t="shared" si="8"/>
        <v>2</v>
      </c>
      <c r="AE88" s="28" t="str">
        <f t="shared" si="9"/>
        <v>2</v>
      </c>
      <c r="AF88" s="28" t="str">
        <f t="shared" si="10"/>
        <v>3</v>
      </c>
      <c r="AG88" s="28">
        <v>2.0</v>
      </c>
      <c r="AH88" s="28">
        <v>4.0</v>
      </c>
      <c r="AI88" s="28">
        <f t="shared" si="11"/>
        <v>101</v>
      </c>
      <c r="AJ88" s="26">
        <v>2.0</v>
      </c>
      <c r="AK88" s="28">
        <v>52.0</v>
      </c>
      <c r="AL88" s="28">
        <f t="shared" si="13"/>
        <v>26</v>
      </c>
      <c r="AM88" s="28">
        <f t="shared" si="29"/>
        <v>156</v>
      </c>
      <c r="AN88" s="29">
        <f t="shared" si="15"/>
        <v>22</v>
      </c>
      <c r="AO88" s="30">
        <f t="shared" si="16"/>
        <v>22</v>
      </c>
      <c r="AP88" s="31">
        <f t="shared" si="17"/>
        <v>528.768</v>
      </c>
      <c r="AQ88" s="28">
        <f t="shared" si="18"/>
        <v>0</v>
      </c>
      <c r="AR88" s="28">
        <f t="shared" si="19"/>
        <v>0</v>
      </c>
      <c r="AS88" s="21">
        <v>1811087.0</v>
      </c>
      <c r="AT88" s="32">
        <f t="shared" si="20"/>
        <v>101</v>
      </c>
      <c r="AU88" s="33">
        <f t="shared" si="21"/>
        <v>11632.896</v>
      </c>
      <c r="AV88" s="34">
        <f t="shared" si="22"/>
        <v>63.024</v>
      </c>
      <c r="AW88" s="35">
        <f t="shared" si="23"/>
        <v>0.7151416122</v>
      </c>
      <c r="AX88" s="36">
        <f t="shared" si="24"/>
        <v>25.104</v>
      </c>
      <c r="AY88" s="36">
        <f t="shared" si="25"/>
        <v>552.288</v>
      </c>
    </row>
    <row r="89" ht="14.25" customHeight="1">
      <c r="A89" s="21" t="s">
        <v>77</v>
      </c>
      <c r="B89" s="21" t="s">
        <v>195</v>
      </c>
      <c r="C89" s="21">
        <v>1811088.0</v>
      </c>
      <c r="D89" s="21" t="s">
        <v>52</v>
      </c>
      <c r="E89" s="21" t="s">
        <v>175</v>
      </c>
      <c r="F89" s="21" t="s">
        <v>183</v>
      </c>
      <c r="G89" s="21" t="s">
        <v>80</v>
      </c>
      <c r="H89" s="21" t="s">
        <v>56</v>
      </c>
      <c r="I89" s="21" t="s">
        <v>57</v>
      </c>
      <c r="J89" s="21" t="s">
        <v>58</v>
      </c>
      <c r="K89" s="21" t="s">
        <v>123</v>
      </c>
      <c r="L89" s="22">
        <v>270403.408</v>
      </c>
      <c r="M89" s="23">
        <v>868.9699999999999</v>
      </c>
      <c r="N89" s="22">
        <f t="shared" si="1"/>
        <v>311.1769198</v>
      </c>
      <c r="O89" s="24">
        <v>59886.0768</v>
      </c>
      <c r="P89" s="24">
        <v>14384.400800000001</v>
      </c>
      <c r="Q89" s="24">
        <f t="shared" si="2"/>
        <v>74270.4776</v>
      </c>
      <c r="R89" s="22" t="str">
        <f t="shared" si="26"/>
        <v>#REF!</v>
      </c>
      <c r="S89" s="24" t="str">
        <f t="shared" si="3"/>
        <v>#REF!</v>
      </c>
      <c r="T89" s="22" t="str">
        <f t="shared" si="4"/>
        <v>#REF!</v>
      </c>
      <c r="U89" s="22" t="str">
        <f t="shared" si="5"/>
        <v>#REF!</v>
      </c>
      <c r="V89" s="22" t="str">
        <f t="shared" si="6"/>
        <v>#REF!</v>
      </c>
      <c r="W89" s="25" t="str">
        <f t="shared" si="7"/>
        <v>#REF!</v>
      </c>
      <c r="X89" s="21">
        <v>216.0</v>
      </c>
      <c r="Y89" s="21">
        <v>127.0</v>
      </c>
      <c r="Z89" s="21">
        <v>203.0</v>
      </c>
      <c r="AA89" s="21">
        <v>91.0</v>
      </c>
      <c r="AB89" s="26">
        <v>1.0</v>
      </c>
      <c r="AC89" s="27">
        <v>2.0</v>
      </c>
      <c r="AD89" s="28">
        <f t="shared" si="8"/>
        <v>2</v>
      </c>
      <c r="AE89" s="28" t="str">
        <f t="shared" si="9"/>
        <v>2</v>
      </c>
      <c r="AF89" s="28" t="str">
        <f t="shared" si="10"/>
        <v>3</v>
      </c>
      <c r="AG89" s="28">
        <v>2.0</v>
      </c>
      <c r="AH89" s="28">
        <v>4.0</v>
      </c>
      <c r="AI89" s="28">
        <f t="shared" si="11"/>
        <v>101</v>
      </c>
      <c r="AJ89" s="26">
        <v>2.0</v>
      </c>
      <c r="AK89" s="28">
        <v>52.0</v>
      </c>
      <c r="AL89" s="28">
        <f t="shared" si="13"/>
        <v>26</v>
      </c>
      <c r="AM89" s="28">
        <f t="shared" si="29"/>
        <v>156</v>
      </c>
      <c r="AN89" s="29">
        <f t="shared" si="15"/>
        <v>34</v>
      </c>
      <c r="AO89" s="30">
        <f t="shared" si="16"/>
        <v>34</v>
      </c>
      <c r="AP89" s="31">
        <f t="shared" si="17"/>
        <v>528.768</v>
      </c>
      <c r="AQ89" s="28">
        <f t="shared" si="18"/>
        <v>0</v>
      </c>
      <c r="AR89" s="28">
        <f t="shared" si="19"/>
        <v>0</v>
      </c>
      <c r="AS89" s="21">
        <v>1811088.0</v>
      </c>
      <c r="AT89" s="32">
        <f t="shared" si="20"/>
        <v>101</v>
      </c>
      <c r="AU89" s="33">
        <f t="shared" si="21"/>
        <v>17978.112</v>
      </c>
      <c r="AV89" s="34">
        <f t="shared" si="22"/>
        <v>63.024</v>
      </c>
      <c r="AW89" s="35">
        <f t="shared" si="23"/>
        <v>0.7151416122</v>
      </c>
      <c r="AX89" s="36">
        <f t="shared" si="24"/>
        <v>25.104</v>
      </c>
      <c r="AY89" s="36">
        <f t="shared" si="25"/>
        <v>853.536</v>
      </c>
    </row>
    <row r="90" ht="14.25" customHeight="1">
      <c r="A90" s="21" t="s">
        <v>77</v>
      </c>
      <c r="B90" s="21" t="s">
        <v>196</v>
      </c>
      <c r="C90" s="21">
        <v>1811089.0</v>
      </c>
      <c r="D90" s="21" t="s">
        <v>98</v>
      </c>
      <c r="E90" s="21" t="s">
        <v>175</v>
      </c>
      <c r="F90" s="21" t="s">
        <v>183</v>
      </c>
      <c r="G90" s="21" t="s">
        <v>80</v>
      </c>
      <c r="H90" s="21" t="s">
        <v>56</v>
      </c>
      <c r="I90" s="21" t="s">
        <v>57</v>
      </c>
      <c r="J90" s="21" t="s">
        <v>58</v>
      </c>
      <c r="K90" s="21" t="s">
        <v>188</v>
      </c>
      <c r="L90" s="22">
        <v>8154.696000000001</v>
      </c>
      <c r="M90" s="23">
        <v>12.6786</v>
      </c>
      <c r="N90" s="22">
        <f t="shared" si="1"/>
        <v>643.1858407</v>
      </c>
      <c r="O90" s="24">
        <v>1430.9680000000003</v>
      </c>
      <c r="P90" s="24">
        <v>368.36800000000005</v>
      </c>
      <c r="Q90" s="24">
        <f t="shared" si="2"/>
        <v>1799.336</v>
      </c>
      <c r="R90" s="22" t="str">
        <f t="shared" si="26"/>
        <v>#REF!</v>
      </c>
      <c r="S90" s="24" t="str">
        <f t="shared" si="3"/>
        <v>#REF!</v>
      </c>
      <c r="T90" s="22" t="str">
        <f t="shared" si="4"/>
        <v>#REF!</v>
      </c>
      <c r="U90" s="22" t="str">
        <f t="shared" si="5"/>
        <v>#REF!</v>
      </c>
      <c r="V90" s="22" t="str">
        <f t="shared" si="6"/>
        <v>#REF!</v>
      </c>
      <c r="W90" s="25" t="str">
        <f t="shared" si="7"/>
        <v>#REF!</v>
      </c>
      <c r="X90" s="21">
        <v>185.0</v>
      </c>
      <c r="Y90" s="21">
        <v>127.0</v>
      </c>
      <c r="Z90" s="21">
        <v>203.0</v>
      </c>
      <c r="AA90" s="21">
        <v>91.0</v>
      </c>
      <c r="AB90" s="26">
        <v>1.0</v>
      </c>
      <c r="AC90" s="27">
        <v>2.0</v>
      </c>
      <c r="AD90" s="28">
        <f t="shared" si="8"/>
        <v>2</v>
      </c>
      <c r="AE90" s="28" t="str">
        <f t="shared" si="9"/>
        <v>2</v>
      </c>
      <c r="AF90" s="28" t="str">
        <f t="shared" si="10"/>
        <v>3</v>
      </c>
      <c r="AG90" s="28">
        <v>2.0</v>
      </c>
      <c r="AH90" s="28">
        <v>4.0</v>
      </c>
      <c r="AI90" s="28">
        <f t="shared" si="11"/>
        <v>101</v>
      </c>
      <c r="AJ90" s="26">
        <v>2.0</v>
      </c>
      <c r="AK90" s="28">
        <v>52.0</v>
      </c>
      <c r="AL90" s="28">
        <f t="shared" si="13"/>
        <v>26</v>
      </c>
      <c r="AM90" s="28">
        <f t="shared" si="29"/>
        <v>156</v>
      </c>
      <c r="AN90" s="29">
        <f t="shared" si="15"/>
        <v>1</v>
      </c>
      <c r="AO90" s="30">
        <f t="shared" si="16"/>
        <v>0</v>
      </c>
      <c r="AP90" s="31">
        <f t="shared" si="17"/>
        <v>440.64</v>
      </c>
      <c r="AQ90" s="28">
        <f t="shared" si="18"/>
        <v>1</v>
      </c>
      <c r="AR90" s="28">
        <f t="shared" si="19"/>
        <v>0</v>
      </c>
      <c r="AS90" s="21">
        <v>1811089.0</v>
      </c>
      <c r="AT90" s="32">
        <f t="shared" si="20"/>
        <v>101</v>
      </c>
      <c r="AU90" s="33">
        <f t="shared" si="21"/>
        <v>440.64</v>
      </c>
      <c r="AV90" s="34">
        <f t="shared" si="22"/>
        <v>63.024</v>
      </c>
      <c r="AW90" s="35">
        <f t="shared" si="23"/>
        <v>0.7151416122</v>
      </c>
      <c r="AX90" s="36">
        <f t="shared" si="24"/>
        <v>25.104</v>
      </c>
      <c r="AY90" s="36">
        <f t="shared" si="25"/>
        <v>25.104</v>
      </c>
    </row>
    <row r="91" ht="14.25" customHeight="1">
      <c r="A91" s="21" t="s">
        <v>77</v>
      </c>
      <c r="B91" s="21" t="s">
        <v>197</v>
      </c>
      <c r="C91" s="21">
        <v>1811090.0</v>
      </c>
      <c r="D91" s="21" t="s">
        <v>98</v>
      </c>
      <c r="E91" s="21" t="s">
        <v>175</v>
      </c>
      <c r="F91" s="21" t="s">
        <v>183</v>
      </c>
      <c r="G91" s="21" t="s">
        <v>80</v>
      </c>
      <c r="H91" s="21" t="s">
        <v>56</v>
      </c>
      <c r="I91" s="21" t="s">
        <v>57</v>
      </c>
      <c r="J91" s="21" t="s">
        <v>58</v>
      </c>
      <c r="K91" s="21" t="s">
        <v>188</v>
      </c>
      <c r="L91" s="22">
        <v>20855.0</v>
      </c>
      <c r="M91" s="23">
        <v>43.843999999999994</v>
      </c>
      <c r="N91" s="22">
        <f t="shared" si="1"/>
        <v>475.6637168</v>
      </c>
      <c r="O91" s="24">
        <v>3097.6000000000004</v>
      </c>
      <c r="P91" s="24">
        <v>813.1200000000001</v>
      </c>
      <c r="Q91" s="24">
        <f t="shared" si="2"/>
        <v>3910.72</v>
      </c>
      <c r="R91" s="22" t="str">
        <f t="shared" si="26"/>
        <v>#REF!</v>
      </c>
      <c r="S91" s="24" t="str">
        <f t="shared" si="3"/>
        <v>#REF!</v>
      </c>
      <c r="T91" s="22" t="str">
        <f t="shared" si="4"/>
        <v>#REF!</v>
      </c>
      <c r="U91" s="22" t="str">
        <f t="shared" si="5"/>
        <v>#REF!</v>
      </c>
      <c r="V91" s="22" t="str">
        <f t="shared" si="6"/>
        <v>#REF!</v>
      </c>
      <c r="W91" s="25" t="str">
        <f t="shared" si="7"/>
        <v>#REF!</v>
      </c>
      <c r="X91" s="21">
        <v>199.0</v>
      </c>
      <c r="Y91" s="21">
        <v>127.0</v>
      </c>
      <c r="Z91" s="21">
        <v>203.0</v>
      </c>
      <c r="AA91" s="21">
        <v>91.0</v>
      </c>
      <c r="AB91" s="26">
        <v>1.0</v>
      </c>
      <c r="AC91" s="27">
        <v>2.0</v>
      </c>
      <c r="AD91" s="28">
        <f t="shared" si="8"/>
        <v>2</v>
      </c>
      <c r="AE91" s="28" t="str">
        <f t="shared" si="9"/>
        <v>2</v>
      </c>
      <c r="AF91" s="28" t="str">
        <f t="shared" si="10"/>
        <v>3</v>
      </c>
      <c r="AG91" s="28">
        <v>2.0</v>
      </c>
      <c r="AH91" s="28">
        <v>4.0</v>
      </c>
      <c r="AI91" s="28">
        <f t="shared" si="11"/>
        <v>101</v>
      </c>
      <c r="AJ91" s="26">
        <v>2.0</v>
      </c>
      <c r="AK91" s="28">
        <v>52.0</v>
      </c>
      <c r="AL91" s="28">
        <f t="shared" si="13"/>
        <v>26</v>
      </c>
      <c r="AM91" s="28">
        <f t="shared" si="29"/>
        <v>156</v>
      </c>
      <c r="AN91" s="29">
        <f t="shared" si="15"/>
        <v>2</v>
      </c>
      <c r="AO91" s="30">
        <f t="shared" si="16"/>
        <v>0</v>
      </c>
      <c r="AP91" s="31">
        <f t="shared" si="17"/>
        <v>440.64</v>
      </c>
      <c r="AQ91" s="28">
        <f t="shared" si="18"/>
        <v>2</v>
      </c>
      <c r="AR91" s="28">
        <f t="shared" si="19"/>
        <v>0</v>
      </c>
      <c r="AS91" s="21">
        <v>1811090.0</v>
      </c>
      <c r="AT91" s="32">
        <f t="shared" si="20"/>
        <v>101</v>
      </c>
      <c r="AU91" s="33">
        <f t="shared" si="21"/>
        <v>881.28</v>
      </c>
      <c r="AV91" s="34">
        <f t="shared" si="22"/>
        <v>63.024</v>
      </c>
      <c r="AW91" s="35">
        <f t="shared" si="23"/>
        <v>0.7151416122</v>
      </c>
      <c r="AX91" s="36">
        <f t="shared" si="24"/>
        <v>25.104</v>
      </c>
      <c r="AY91" s="36">
        <f t="shared" si="25"/>
        <v>50.208</v>
      </c>
    </row>
    <row r="92" ht="14.25" customHeight="1">
      <c r="A92" s="21" t="s">
        <v>77</v>
      </c>
      <c r="B92" s="21" t="s">
        <v>198</v>
      </c>
      <c r="C92" s="21">
        <v>1811091.0</v>
      </c>
      <c r="D92" s="21" t="s">
        <v>98</v>
      </c>
      <c r="E92" s="21" t="s">
        <v>175</v>
      </c>
      <c r="F92" s="21" t="s">
        <v>183</v>
      </c>
      <c r="G92" s="21" t="s">
        <v>80</v>
      </c>
      <c r="H92" s="21" t="s">
        <v>56</v>
      </c>
      <c r="I92" s="21" t="s">
        <v>57</v>
      </c>
      <c r="J92" s="21" t="s">
        <v>58</v>
      </c>
      <c r="K92" s="21" t="s">
        <v>199</v>
      </c>
      <c r="L92" s="22">
        <v>132555.324</v>
      </c>
      <c r="M92" s="23">
        <v>426.34899999999993</v>
      </c>
      <c r="N92" s="22">
        <f t="shared" si="1"/>
        <v>310.9080214</v>
      </c>
      <c r="O92" s="24">
        <v>20851.107200000002</v>
      </c>
      <c r="P92" s="24">
        <v>5319.160000000001</v>
      </c>
      <c r="Q92" s="24">
        <f t="shared" si="2"/>
        <v>26170.2672</v>
      </c>
      <c r="R92" s="22" t="str">
        <f t="shared" si="26"/>
        <v>#REF!</v>
      </c>
      <c r="S92" s="24" t="str">
        <f t="shared" si="3"/>
        <v>#REF!</v>
      </c>
      <c r="T92" s="22" t="str">
        <f t="shared" si="4"/>
        <v>#REF!</v>
      </c>
      <c r="U92" s="22" t="str">
        <f t="shared" si="5"/>
        <v>#REF!</v>
      </c>
      <c r="V92" s="22" t="str">
        <f t="shared" si="6"/>
        <v>#REF!</v>
      </c>
      <c r="W92" s="25" t="str">
        <f t="shared" si="7"/>
        <v>#REF!</v>
      </c>
      <c r="X92" s="21">
        <v>216.0</v>
      </c>
      <c r="Y92" s="21">
        <v>127.0</v>
      </c>
      <c r="Z92" s="21">
        <v>203.0</v>
      </c>
      <c r="AA92" s="21">
        <v>91.0</v>
      </c>
      <c r="AB92" s="26">
        <v>1.0</v>
      </c>
      <c r="AC92" s="27">
        <v>2.0</v>
      </c>
      <c r="AD92" s="28">
        <f t="shared" si="8"/>
        <v>2</v>
      </c>
      <c r="AE92" s="28" t="str">
        <f t="shared" si="9"/>
        <v>2</v>
      </c>
      <c r="AF92" s="28" t="str">
        <f t="shared" si="10"/>
        <v>3</v>
      </c>
      <c r="AG92" s="28">
        <v>2.0</v>
      </c>
      <c r="AH92" s="28">
        <v>4.0</v>
      </c>
      <c r="AI92" s="28">
        <f t="shared" si="11"/>
        <v>101</v>
      </c>
      <c r="AJ92" s="26">
        <v>2.0</v>
      </c>
      <c r="AK92" s="28">
        <v>52.0</v>
      </c>
      <c r="AL92" s="28">
        <f t="shared" si="13"/>
        <v>26</v>
      </c>
      <c r="AM92" s="28">
        <f t="shared" si="29"/>
        <v>156</v>
      </c>
      <c r="AN92" s="29">
        <f t="shared" si="15"/>
        <v>17</v>
      </c>
      <c r="AO92" s="30">
        <f t="shared" si="16"/>
        <v>0</v>
      </c>
      <c r="AP92" s="31">
        <f t="shared" si="17"/>
        <v>440.64</v>
      </c>
      <c r="AQ92" s="28">
        <f t="shared" si="18"/>
        <v>17</v>
      </c>
      <c r="AR92" s="28">
        <f t="shared" si="19"/>
        <v>0</v>
      </c>
      <c r="AS92" s="21">
        <v>1811091.0</v>
      </c>
      <c r="AT92" s="32">
        <f t="shared" si="20"/>
        <v>101</v>
      </c>
      <c r="AU92" s="33">
        <f t="shared" si="21"/>
        <v>7490.88</v>
      </c>
      <c r="AV92" s="34">
        <f t="shared" si="22"/>
        <v>63.024</v>
      </c>
      <c r="AW92" s="35">
        <f t="shared" si="23"/>
        <v>0.7151416122</v>
      </c>
      <c r="AX92" s="36">
        <f t="shared" si="24"/>
        <v>25.104</v>
      </c>
      <c r="AY92" s="36">
        <f t="shared" si="25"/>
        <v>426.768</v>
      </c>
    </row>
    <row r="93" ht="14.25" customHeight="1">
      <c r="A93" s="21" t="s">
        <v>77</v>
      </c>
      <c r="B93" s="21" t="s">
        <v>200</v>
      </c>
      <c r="C93" s="21">
        <v>1811092.0</v>
      </c>
      <c r="D93" s="21" t="s">
        <v>64</v>
      </c>
      <c r="E93" s="21" t="s">
        <v>175</v>
      </c>
      <c r="F93" s="21" t="s">
        <v>183</v>
      </c>
      <c r="G93" s="21" t="s">
        <v>80</v>
      </c>
      <c r="H93" s="21" t="s">
        <v>56</v>
      </c>
      <c r="I93" s="21" t="s">
        <v>57</v>
      </c>
      <c r="J93" s="21" t="s">
        <v>58</v>
      </c>
      <c r="K93" s="21" t="s">
        <v>188</v>
      </c>
      <c r="L93" s="22">
        <v>-124.84800000000004</v>
      </c>
      <c r="M93" s="23">
        <v>5.9325</v>
      </c>
      <c r="N93" s="22">
        <f t="shared" si="1"/>
        <v>-21.04475348</v>
      </c>
      <c r="O93" s="24">
        <v>259.9168000000001</v>
      </c>
      <c r="P93" s="24">
        <v>64.97920000000002</v>
      </c>
      <c r="Q93" s="24">
        <f t="shared" si="2"/>
        <v>324.896</v>
      </c>
      <c r="R93" s="22" t="str">
        <f t="shared" si="26"/>
        <v>#REF!</v>
      </c>
      <c r="S93" s="24" t="str">
        <f t="shared" si="3"/>
        <v>#REF!</v>
      </c>
      <c r="T93" s="22" t="str">
        <f t="shared" si="4"/>
        <v>#REF!</v>
      </c>
      <c r="U93" s="22" t="str">
        <f t="shared" si="5"/>
        <v>#REF!</v>
      </c>
      <c r="V93" s="22" t="str">
        <f t="shared" si="6"/>
        <v>#REF!</v>
      </c>
      <c r="W93" s="25" t="str">
        <f t="shared" si="7"/>
        <v>#REF!</v>
      </c>
      <c r="X93" s="21">
        <v>185.0</v>
      </c>
      <c r="Y93" s="21">
        <v>127.0</v>
      </c>
      <c r="Z93" s="21">
        <v>203.0</v>
      </c>
      <c r="AA93" s="21">
        <v>91.0</v>
      </c>
      <c r="AB93" s="26">
        <v>1.0</v>
      </c>
      <c r="AC93" s="27">
        <v>2.0</v>
      </c>
      <c r="AD93" s="28">
        <f t="shared" si="8"/>
        <v>2</v>
      </c>
      <c r="AE93" s="28" t="str">
        <f t="shared" si="9"/>
        <v>2</v>
      </c>
      <c r="AF93" s="28" t="str">
        <f t="shared" si="10"/>
        <v>3</v>
      </c>
      <c r="AG93" s="28">
        <v>2.0</v>
      </c>
      <c r="AH93" s="28">
        <v>4.0</v>
      </c>
      <c r="AI93" s="28">
        <f t="shared" si="11"/>
        <v>101</v>
      </c>
      <c r="AJ93" s="26">
        <v>2.0</v>
      </c>
      <c r="AK93" s="28">
        <v>52.0</v>
      </c>
      <c r="AL93" s="28">
        <f t="shared" si="13"/>
        <v>26</v>
      </c>
      <c r="AM93" s="28">
        <f t="shared" si="29"/>
        <v>156</v>
      </c>
      <c r="AN93" s="29">
        <f t="shared" si="15"/>
        <v>1</v>
      </c>
      <c r="AO93" s="30">
        <f t="shared" si="16"/>
        <v>0</v>
      </c>
      <c r="AP93" s="31">
        <f t="shared" si="17"/>
        <v>352.512</v>
      </c>
      <c r="AQ93" s="28">
        <f t="shared" si="18"/>
        <v>0</v>
      </c>
      <c r="AR93" s="28">
        <f t="shared" si="19"/>
        <v>1</v>
      </c>
      <c r="AS93" s="21">
        <v>1811092.0</v>
      </c>
      <c r="AT93" s="32">
        <f t="shared" si="20"/>
        <v>101</v>
      </c>
      <c r="AU93" s="33">
        <f t="shared" si="21"/>
        <v>352.512</v>
      </c>
      <c r="AV93" s="34">
        <f t="shared" si="22"/>
        <v>63.024</v>
      </c>
      <c r="AW93" s="35">
        <f t="shared" si="23"/>
        <v>0.7151416122</v>
      </c>
      <c r="AX93" s="36">
        <f t="shared" si="24"/>
        <v>25.104</v>
      </c>
      <c r="AY93" s="36">
        <f t="shared" si="25"/>
        <v>25.104</v>
      </c>
    </row>
    <row r="94" ht="14.25" customHeight="1">
      <c r="A94" s="21" t="s">
        <v>77</v>
      </c>
      <c r="B94" s="21" t="s">
        <v>201</v>
      </c>
      <c r="C94" s="21">
        <v>1811093.0</v>
      </c>
      <c r="D94" s="21" t="s">
        <v>64</v>
      </c>
      <c r="E94" s="21" t="s">
        <v>175</v>
      </c>
      <c r="F94" s="21" t="s">
        <v>183</v>
      </c>
      <c r="G94" s="21" t="s">
        <v>80</v>
      </c>
      <c r="H94" s="21" t="s">
        <v>56</v>
      </c>
      <c r="I94" s="21" t="s">
        <v>57</v>
      </c>
      <c r="J94" s="21" t="s">
        <v>58</v>
      </c>
      <c r="K94" s="21" t="s">
        <v>179</v>
      </c>
      <c r="L94" s="22">
        <v>33569.451</v>
      </c>
      <c r="M94" s="23">
        <v>108.3444</v>
      </c>
      <c r="N94" s="22">
        <f t="shared" si="1"/>
        <v>309.840204</v>
      </c>
      <c r="O94" s="24">
        <v>6891.359200000002</v>
      </c>
      <c r="P94" s="24">
        <v>1706.1132000000002</v>
      </c>
      <c r="Q94" s="24">
        <f t="shared" si="2"/>
        <v>8597.4724</v>
      </c>
      <c r="R94" s="22" t="str">
        <f t="shared" si="26"/>
        <v>#REF!</v>
      </c>
      <c r="S94" s="24" t="str">
        <f t="shared" si="3"/>
        <v>#REF!</v>
      </c>
      <c r="T94" s="22" t="str">
        <f t="shared" si="4"/>
        <v>#REF!</v>
      </c>
      <c r="U94" s="22" t="str">
        <f t="shared" si="5"/>
        <v>#REF!</v>
      </c>
      <c r="V94" s="22" t="str">
        <f t="shared" si="6"/>
        <v>#REF!</v>
      </c>
      <c r="W94" s="25" t="str">
        <f t="shared" si="7"/>
        <v>#REF!</v>
      </c>
      <c r="X94" s="21">
        <v>199.0</v>
      </c>
      <c r="Y94" s="21">
        <v>127.0</v>
      </c>
      <c r="Z94" s="21">
        <v>203.0</v>
      </c>
      <c r="AA94" s="21">
        <v>91.0</v>
      </c>
      <c r="AB94" s="26">
        <v>1.0</v>
      </c>
      <c r="AC94" s="27">
        <v>2.0</v>
      </c>
      <c r="AD94" s="28">
        <f t="shared" si="8"/>
        <v>2</v>
      </c>
      <c r="AE94" s="28" t="str">
        <f t="shared" si="9"/>
        <v>2</v>
      </c>
      <c r="AF94" s="28" t="str">
        <f t="shared" si="10"/>
        <v>3</v>
      </c>
      <c r="AG94" s="28">
        <v>2.0</v>
      </c>
      <c r="AH94" s="28">
        <v>4.0</v>
      </c>
      <c r="AI94" s="28">
        <f t="shared" si="11"/>
        <v>101</v>
      </c>
      <c r="AJ94" s="26">
        <v>2.0</v>
      </c>
      <c r="AK94" s="28">
        <v>52.0</v>
      </c>
      <c r="AL94" s="28">
        <f t="shared" si="13"/>
        <v>26</v>
      </c>
      <c r="AM94" s="28">
        <f t="shared" si="29"/>
        <v>156</v>
      </c>
      <c r="AN94" s="29">
        <f t="shared" si="15"/>
        <v>5</v>
      </c>
      <c r="AO94" s="30">
        <f t="shared" si="16"/>
        <v>0</v>
      </c>
      <c r="AP94" s="31">
        <f t="shared" si="17"/>
        <v>352.512</v>
      </c>
      <c r="AQ94" s="28">
        <f t="shared" si="18"/>
        <v>0</v>
      </c>
      <c r="AR94" s="28">
        <f t="shared" si="19"/>
        <v>5</v>
      </c>
      <c r="AS94" s="21">
        <v>1811093.0</v>
      </c>
      <c r="AT94" s="32">
        <f t="shared" si="20"/>
        <v>101</v>
      </c>
      <c r="AU94" s="33">
        <f t="shared" si="21"/>
        <v>1762.56</v>
      </c>
      <c r="AV94" s="34">
        <f t="shared" si="22"/>
        <v>63.024</v>
      </c>
      <c r="AW94" s="35">
        <f t="shared" si="23"/>
        <v>0.7151416122</v>
      </c>
      <c r="AX94" s="36">
        <f t="shared" si="24"/>
        <v>25.104</v>
      </c>
      <c r="AY94" s="36">
        <f t="shared" si="25"/>
        <v>125.52</v>
      </c>
    </row>
    <row r="95" ht="14.25" customHeight="1">
      <c r="A95" s="59" t="s">
        <v>77</v>
      </c>
      <c r="B95" s="59" t="s">
        <v>202</v>
      </c>
      <c r="C95" s="59">
        <v>1811094.0</v>
      </c>
      <c r="D95" s="59" t="s">
        <v>64</v>
      </c>
      <c r="E95" s="59" t="s">
        <v>175</v>
      </c>
      <c r="F95" s="59" t="s">
        <v>183</v>
      </c>
      <c r="G95" s="59" t="s">
        <v>80</v>
      </c>
      <c r="H95" s="59" t="s">
        <v>56</v>
      </c>
      <c r="I95" s="59" t="s">
        <v>57</v>
      </c>
      <c r="J95" s="59" t="s">
        <v>58</v>
      </c>
      <c r="K95" s="59" t="s">
        <v>59</v>
      </c>
      <c r="L95" s="60">
        <v>8640.258</v>
      </c>
      <c r="M95" s="61">
        <v>9.661499999999998</v>
      </c>
      <c r="N95" s="60">
        <f t="shared" si="1"/>
        <v>894.2977798</v>
      </c>
      <c r="O95" s="62">
        <v>1150.4064</v>
      </c>
      <c r="P95" s="62">
        <v>284.8362</v>
      </c>
      <c r="Q95" s="62">
        <f t="shared" si="2"/>
        <v>1435.2426</v>
      </c>
      <c r="R95" s="60" t="str">
        <f t="shared" si="26"/>
        <v>#REF!</v>
      </c>
      <c r="S95" s="62" t="str">
        <f t="shared" si="3"/>
        <v>#REF!</v>
      </c>
      <c r="T95" s="60" t="str">
        <f t="shared" si="4"/>
        <v>#REF!</v>
      </c>
      <c r="U95" s="60" t="str">
        <f t="shared" si="5"/>
        <v>#REF!</v>
      </c>
      <c r="V95" s="60" t="str">
        <f t="shared" si="6"/>
        <v>#REF!</v>
      </c>
      <c r="W95" s="63" t="str">
        <f t="shared" si="7"/>
        <v>#REF!</v>
      </c>
      <c r="X95" s="59">
        <v>216.0</v>
      </c>
      <c r="Y95" s="59">
        <v>127.0</v>
      </c>
      <c r="Z95" s="59">
        <v>203.0</v>
      </c>
      <c r="AA95" s="59">
        <v>91.0</v>
      </c>
      <c r="AB95" s="64">
        <v>1.0</v>
      </c>
      <c r="AC95" s="65">
        <v>2.0</v>
      </c>
      <c r="AD95" s="66">
        <f t="shared" si="8"/>
        <v>2</v>
      </c>
      <c r="AE95" s="66" t="str">
        <f t="shared" si="9"/>
        <v>2</v>
      </c>
      <c r="AF95" s="66" t="str">
        <f t="shared" si="10"/>
        <v>3</v>
      </c>
      <c r="AG95" s="66">
        <v>2.0</v>
      </c>
      <c r="AH95" s="66">
        <v>4.0</v>
      </c>
      <c r="AI95" s="66">
        <f t="shared" si="11"/>
        <v>101</v>
      </c>
      <c r="AJ95" s="64">
        <v>2.0</v>
      </c>
      <c r="AK95" s="66">
        <v>52.0</v>
      </c>
      <c r="AL95" s="66">
        <f t="shared" si="13"/>
        <v>26</v>
      </c>
      <c r="AM95" s="66">
        <f t="shared" si="29"/>
        <v>156</v>
      </c>
      <c r="AN95" s="67">
        <f t="shared" si="15"/>
        <v>1</v>
      </c>
      <c r="AO95" s="68">
        <f t="shared" si="16"/>
        <v>0</v>
      </c>
      <c r="AP95" s="31">
        <f t="shared" si="17"/>
        <v>352.512</v>
      </c>
      <c r="AQ95" s="66">
        <f t="shared" si="18"/>
        <v>0</v>
      </c>
      <c r="AR95" s="66">
        <f t="shared" si="19"/>
        <v>1</v>
      </c>
      <c r="AS95" s="59">
        <v>1811094.0</v>
      </c>
      <c r="AT95" s="32">
        <f t="shared" si="20"/>
        <v>101</v>
      </c>
      <c r="AU95" s="69">
        <f t="shared" si="21"/>
        <v>352.512</v>
      </c>
      <c r="AV95" s="34">
        <f t="shared" si="22"/>
        <v>63.024</v>
      </c>
      <c r="AW95" s="35">
        <f t="shared" si="23"/>
        <v>0.7151416122</v>
      </c>
      <c r="AX95" s="36">
        <f t="shared" si="24"/>
        <v>25.104</v>
      </c>
      <c r="AY95" s="36">
        <f t="shared" si="25"/>
        <v>25.104</v>
      </c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</row>
    <row r="96" ht="14.25" customHeight="1">
      <c r="A96" s="21" t="s">
        <v>81</v>
      </c>
      <c r="B96" s="21" t="s">
        <v>203</v>
      </c>
      <c r="C96" s="21">
        <v>1811095.0</v>
      </c>
      <c r="D96" s="21" t="s">
        <v>152</v>
      </c>
      <c r="E96" s="21" t="s">
        <v>175</v>
      </c>
      <c r="F96" s="21" t="s">
        <v>183</v>
      </c>
      <c r="G96" s="21" t="s">
        <v>80</v>
      </c>
      <c r="H96" s="21" t="s">
        <v>56</v>
      </c>
      <c r="I96" s="21" t="s">
        <v>57</v>
      </c>
      <c r="J96" s="21" t="s">
        <v>58</v>
      </c>
      <c r="K96" s="21" t="s">
        <v>179</v>
      </c>
      <c r="L96" s="22">
        <v>18819.13</v>
      </c>
      <c r="M96" s="23">
        <v>285.89</v>
      </c>
      <c r="N96" s="22">
        <f t="shared" si="1"/>
        <v>65.82647172</v>
      </c>
      <c r="O96" s="24">
        <v>11577.984</v>
      </c>
      <c r="P96" s="24">
        <v>2864.3450000000003</v>
      </c>
      <c r="Q96" s="24">
        <f t="shared" si="2"/>
        <v>14442.329</v>
      </c>
      <c r="R96" s="22" t="str">
        <f t="shared" si="26"/>
        <v>#REF!</v>
      </c>
      <c r="S96" s="24" t="str">
        <f t="shared" si="3"/>
        <v>#REF!</v>
      </c>
      <c r="T96" s="22" t="str">
        <f t="shared" si="4"/>
        <v>#REF!</v>
      </c>
      <c r="U96" s="22" t="str">
        <f t="shared" si="5"/>
        <v>#REF!</v>
      </c>
      <c r="V96" s="22" t="str">
        <f t="shared" si="6"/>
        <v>#REF!</v>
      </c>
      <c r="W96" s="25" t="str">
        <f t="shared" si="7"/>
        <v>#REF!</v>
      </c>
      <c r="X96" s="21">
        <v>51.0</v>
      </c>
      <c r="Y96" s="21">
        <v>62.0</v>
      </c>
      <c r="Z96" s="21">
        <v>65.0</v>
      </c>
      <c r="AA96" s="21">
        <v>93.0</v>
      </c>
      <c r="AB96" s="26">
        <v>1.0</v>
      </c>
      <c r="AC96" s="27">
        <v>2.0</v>
      </c>
      <c r="AD96" s="28">
        <f t="shared" si="8"/>
        <v>2</v>
      </c>
      <c r="AE96" s="28" t="str">
        <f t="shared" si="9"/>
        <v>1</v>
      </c>
      <c r="AF96" s="28" t="str">
        <f t="shared" si="10"/>
        <v>1</v>
      </c>
      <c r="AG96" s="28">
        <v>1.0</v>
      </c>
      <c r="AH96" s="28">
        <v>26.0</v>
      </c>
      <c r="AI96" s="28">
        <f t="shared" si="11"/>
        <v>103</v>
      </c>
      <c r="AJ96" s="26">
        <v>2.0</v>
      </c>
      <c r="AK96" s="28">
        <v>52.0</v>
      </c>
      <c r="AL96" s="28">
        <f t="shared" si="13"/>
        <v>52</v>
      </c>
      <c r="AM96" s="28">
        <f t="shared" ref="AM96:AM105" si="30">AD96*AK96</f>
        <v>104</v>
      </c>
      <c r="AN96" s="29">
        <f t="shared" si="15"/>
        <v>6</v>
      </c>
      <c r="AO96" s="30">
        <f t="shared" si="16"/>
        <v>2</v>
      </c>
      <c r="AP96" s="31">
        <f t="shared" si="17"/>
        <v>440.64</v>
      </c>
      <c r="AQ96" s="28">
        <f t="shared" si="18"/>
        <v>2</v>
      </c>
      <c r="AR96" s="28">
        <f t="shared" si="19"/>
        <v>2</v>
      </c>
      <c r="AS96" s="21">
        <v>1811095.0</v>
      </c>
      <c r="AT96" s="32">
        <f t="shared" si="20"/>
        <v>103</v>
      </c>
      <c r="AU96" s="33">
        <f t="shared" si="21"/>
        <v>2643.84</v>
      </c>
      <c r="AV96" s="34">
        <f t="shared" si="22"/>
        <v>64.272</v>
      </c>
      <c r="AW96" s="35">
        <f t="shared" si="23"/>
        <v>0.7293028322</v>
      </c>
      <c r="AX96" s="36">
        <f t="shared" si="24"/>
        <v>23.856</v>
      </c>
      <c r="AY96" s="36">
        <f t="shared" si="25"/>
        <v>143.136</v>
      </c>
    </row>
    <row r="97" ht="14.25" customHeight="1">
      <c r="A97" s="21" t="s">
        <v>81</v>
      </c>
      <c r="B97" s="21" t="s">
        <v>204</v>
      </c>
      <c r="C97" s="21">
        <v>1811096.0</v>
      </c>
      <c r="D97" s="21" t="s">
        <v>152</v>
      </c>
      <c r="E97" s="21" t="s">
        <v>175</v>
      </c>
      <c r="F97" s="21" t="s">
        <v>183</v>
      </c>
      <c r="G97" s="21" t="s">
        <v>80</v>
      </c>
      <c r="H97" s="21" t="s">
        <v>56</v>
      </c>
      <c r="I97" s="21" t="s">
        <v>57</v>
      </c>
      <c r="J97" s="21" t="s">
        <v>58</v>
      </c>
      <c r="K97" s="21"/>
      <c r="L97" s="22">
        <v>95271.60500000001</v>
      </c>
      <c r="M97" s="23">
        <v>1367.0513999999998</v>
      </c>
      <c r="N97" s="22">
        <f t="shared" si="1"/>
        <v>69.69131153</v>
      </c>
      <c r="O97" s="24">
        <v>62162.73360000001</v>
      </c>
      <c r="P97" s="24">
        <v>16482.543</v>
      </c>
      <c r="Q97" s="24">
        <f t="shared" si="2"/>
        <v>78645.2766</v>
      </c>
      <c r="R97" s="22" t="str">
        <f t="shared" si="26"/>
        <v>#REF!</v>
      </c>
      <c r="S97" s="24" t="str">
        <f t="shared" si="3"/>
        <v>#REF!</v>
      </c>
      <c r="T97" s="22" t="str">
        <f t="shared" si="4"/>
        <v>#REF!</v>
      </c>
      <c r="U97" s="22" t="str">
        <f t="shared" si="5"/>
        <v>#REF!</v>
      </c>
      <c r="V97" s="22" t="str">
        <f t="shared" si="6"/>
        <v>#REF!</v>
      </c>
      <c r="W97" s="25" t="str">
        <f t="shared" si="7"/>
        <v>#REF!</v>
      </c>
      <c r="X97" s="21">
        <v>55.0</v>
      </c>
      <c r="Y97" s="21">
        <v>62.0</v>
      </c>
      <c r="Z97" s="21">
        <v>65.0</v>
      </c>
      <c r="AA97" s="21">
        <v>93.0</v>
      </c>
      <c r="AB97" s="26">
        <v>1.0</v>
      </c>
      <c r="AC97" s="27">
        <v>2.0</v>
      </c>
      <c r="AD97" s="28">
        <f t="shared" si="8"/>
        <v>2</v>
      </c>
      <c r="AE97" s="28" t="str">
        <f t="shared" si="9"/>
        <v>1</v>
      </c>
      <c r="AF97" s="28" t="str">
        <f t="shared" si="10"/>
        <v>1</v>
      </c>
      <c r="AG97" s="28">
        <v>1.0</v>
      </c>
      <c r="AH97" s="28">
        <v>26.0</v>
      </c>
      <c r="AI97" s="28">
        <f t="shared" si="11"/>
        <v>103</v>
      </c>
      <c r="AJ97" s="26">
        <v>2.0</v>
      </c>
      <c r="AK97" s="28">
        <v>52.0</v>
      </c>
      <c r="AL97" s="28">
        <f t="shared" si="13"/>
        <v>52</v>
      </c>
      <c r="AM97" s="28">
        <f t="shared" si="30"/>
        <v>104</v>
      </c>
      <c r="AN97" s="29">
        <f t="shared" si="15"/>
        <v>27</v>
      </c>
      <c r="AO97" s="30">
        <f t="shared" si="16"/>
        <v>9</v>
      </c>
      <c r="AP97" s="31">
        <f t="shared" si="17"/>
        <v>440.64</v>
      </c>
      <c r="AQ97" s="28">
        <f t="shared" si="18"/>
        <v>9</v>
      </c>
      <c r="AR97" s="28">
        <f t="shared" si="19"/>
        <v>9</v>
      </c>
      <c r="AS97" s="21">
        <v>1811096.0</v>
      </c>
      <c r="AT97" s="32">
        <f t="shared" si="20"/>
        <v>103</v>
      </c>
      <c r="AU97" s="33">
        <f t="shared" si="21"/>
        <v>11897.28</v>
      </c>
      <c r="AV97" s="34">
        <f t="shared" si="22"/>
        <v>64.272</v>
      </c>
      <c r="AW97" s="35">
        <f t="shared" si="23"/>
        <v>0.7293028322</v>
      </c>
      <c r="AX97" s="36">
        <f t="shared" si="24"/>
        <v>23.856</v>
      </c>
      <c r="AY97" s="36">
        <f t="shared" si="25"/>
        <v>644.112</v>
      </c>
    </row>
    <row r="98" ht="14.25" customHeight="1">
      <c r="A98" s="21" t="s">
        <v>81</v>
      </c>
      <c r="B98" s="21" t="s">
        <v>205</v>
      </c>
      <c r="C98" s="21">
        <v>1811097.0</v>
      </c>
      <c r="D98" s="21" t="s">
        <v>152</v>
      </c>
      <c r="E98" s="21" t="s">
        <v>175</v>
      </c>
      <c r="F98" s="21" t="s">
        <v>183</v>
      </c>
      <c r="G98" s="21" t="s">
        <v>80</v>
      </c>
      <c r="H98" s="21" t="s">
        <v>56</v>
      </c>
      <c r="I98" s="21" t="s">
        <v>57</v>
      </c>
      <c r="J98" s="21" t="s">
        <v>58</v>
      </c>
      <c r="K98" s="21"/>
      <c r="L98" s="22">
        <v>56941.522000000004</v>
      </c>
      <c r="M98" s="23">
        <v>755.3711</v>
      </c>
      <c r="N98" s="22">
        <f t="shared" si="1"/>
        <v>75.38218235</v>
      </c>
      <c r="O98" s="24">
        <v>34347.156800000004</v>
      </c>
      <c r="P98" s="24">
        <v>9206.4544</v>
      </c>
      <c r="Q98" s="24">
        <f t="shared" si="2"/>
        <v>43553.6112</v>
      </c>
      <c r="R98" s="22" t="str">
        <f t="shared" si="26"/>
        <v>#REF!</v>
      </c>
      <c r="S98" s="24" t="str">
        <f t="shared" si="3"/>
        <v>#REF!</v>
      </c>
      <c r="T98" s="22" t="str">
        <f t="shared" si="4"/>
        <v>#REF!</v>
      </c>
      <c r="U98" s="22" t="str">
        <f t="shared" si="5"/>
        <v>#REF!</v>
      </c>
      <c r="V98" s="22" t="str">
        <f t="shared" si="6"/>
        <v>#REF!</v>
      </c>
      <c r="W98" s="25" t="str">
        <f t="shared" si="7"/>
        <v>#REF!</v>
      </c>
      <c r="X98" s="21">
        <v>59.0</v>
      </c>
      <c r="Y98" s="21">
        <v>62.0</v>
      </c>
      <c r="Z98" s="21">
        <v>65.0</v>
      </c>
      <c r="AA98" s="21">
        <v>93.0</v>
      </c>
      <c r="AB98" s="26">
        <v>1.0</v>
      </c>
      <c r="AC98" s="27">
        <v>2.0</v>
      </c>
      <c r="AD98" s="28">
        <f t="shared" si="8"/>
        <v>2</v>
      </c>
      <c r="AE98" s="28" t="str">
        <f t="shared" si="9"/>
        <v>1</v>
      </c>
      <c r="AF98" s="28" t="str">
        <f t="shared" si="10"/>
        <v>1</v>
      </c>
      <c r="AG98" s="28">
        <v>1.0</v>
      </c>
      <c r="AH98" s="28">
        <v>26.0</v>
      </c>
      <c r="AI98" s="28">
        <f t="shared" si="11"/>
        <v>103</v>
      </c>
      <c r="AJ98" s="26">
        <v>2.0</v>
      </c>
      <c r="AK98" s="28">
        <v>52.0</v>
      </c>
      <c r="AL98" s="28">
        <f t="shared" si="13"/>
        <v>52</v>
      </c>
      <c r="AM98" s="28">
        <f t="shared" si="30"/>
        <v>104</v>
      </c>
      <c r="AN98" s="29">
        <f t="shared" si="15"/>
        <v>15</v>
      </c>
      <c r="AO98" s="30">
        <f t="shared" si="16"/>
        <v>5</v>
      </c>
      <c r="AP98" s="31">
        <f t="shared" si="17"/>
        <v>440.64</v>
      </c>
      <c r="AQ98" s="28">
        <f t="shared" si="18"/>
        <v>5</v>
      </c>
      <c r="AR98" s="28">
        <f t="shared" si="19"/>
        <v>5</v>
      </c>
      <c r="AS98" s="21">
        <v>1811097.0</v>
      </c>
      <c r="AT98" s="32">
        <f t="shared" si="20"/>
        <v>103</v>
      </c>
      <c r="AU98" s="33">
        <f t="shared" si="21"/>
        <v>6609.6</v>
      </c>
      <c r="AV98" s="34">
        <f t="shared" si="22"/>
        <v>64.272</v>
      </c>
      <c r="AW98" s="35">
        <f t="shared" si="23"/>
        <v>0.7293028322</v>
      </c>
      <c r="AX98" s="36">
        <f t="shared" si="24"/>
        <v>23.856</v>
      </c>
      <c r="AY98" s="36">
        <f t="shared" si="25"/>
        <v>357.84</v>
      </c>
    </row>
    <row r="99" ht="14.25" customHeight="1">
      <c r="A99" s="59" t="s">
        <v>81</v>
      </c>
      <c r="B99" s="59" t="s">
        <v>206</v>
      </c>
      <c r="C99" s="59">
        <v>1811098.0</v>
      </c>
      <c r="D99" s="59" t="s">
        <v>152</v>
      </c>
      <c r="E99" s="59" t="s">
        <v>175</v>
      </c>
      <c r="F99" s="59" t="s">
        <v>183</v>
      </c>
      <c r="G99" s="59" t="s">
        <v>80</v>
      </c>
      <c r="H99" s="59" t="s">
        <v>56</v>
      </c>
      <c r="I99" s="59" t="s">
        <v>57</v>
      </c>
      <c r="J99" s="59" t="s">
        <v>58</v>
      </c>
      <c r="K99" s="59" t="s">
        <v>59</v>
      </c>
      <c r="L99" s="60">
        <v>15421.351</v>
      </c>
      <c r="M99" s="61">
        <v>266.22799999999995</v>
      </c>
      <c r="N99" s="60">
        <f t="shared" si="1"/>
        <v>57.92535346</v>
      </c>
      <c r="O99" s="62">
        <v>12193.209600000002</v>
      </c>
      <c r="P99" s="62">
        <v>2784.507</v>
      </c>
      <c r="Q99" s="62">
        <f t="shared" si="2"/>
        <v>14977.7166</v>
      </c>
      <c r="R99" s="60" t="str">
        <f t="shared" si="26"/>
        <v>#REF!</v>
      </c>
      <c r="S99" s="62" t="str">
        <f t="shared" si="3"/>
        <v>#REF!</v>
      </c>
      <c r="T99" s="60" t="str">
        <f t="shared" si="4"/>
        <v>#REF!</v>
      </c>
      <c r="U99" s="60" t="str">
        <f t="shared" si="5"/>
        <v>#REF!</v>
      </c>
      <c r="V99" s="60" t="str">
        <f t="shared" si="6"/>
        <v>#REF!</v>
      </c>
      <c r="W99" s="63" t="str">
        <f t="shared" si="7"/>
        <v>#REF!</v>
      </c>
      <c r="X99" s="59">
        <v>65.0</v>
      </c>
      <c r="Y99" s="59">
        <v>62.0</v>
      </c>
      <c r="Z99" s="59">
        <v>65.0</v>
      </c>
      <c r="AA99" s="59">
        <v>94.0</v>
      </c>
      <c r="AB99" s="64">
        <v>1.0</v>
      </c>
      <c r="AC99" s="65">
        <v>2.0</v>
      </c>
      <c r="AD99" s="66">
        <f t="shared" si="8"/>
        <v>2</v>
      </c>
      <c r="AE99" s="66" t="str">
        <f t="shared" si="9"/>
        <v>1</v>
      </c>
      <c r="AF99" s="66" t="str">
        <f t="shared" si="10"/>
        <v>1</v>
      </c>
      <c r="AG99" s="66">
        <v>1.0</v>
      </c>
      <c r="AH99" s="66">
        <v>26.0</v>
      </c>
      <c r="AI99" s="66">
        <f t="shared" si="11"/>
        <v>104</v>
      </c>
      <c r="AJ99" s="64">
        <v>2.0</v>
      </c>
      <c r="AK99" s="66">
        <v>52.0</v>
      </c>
      <c r="AL99" s="66">
        <f t="shared" si="13"/>
        <v>52</v>
      </c>
      <c r="AM99" s="66">
        <f t="shared" si="30"/>
        <v>104</v>
      </c>
      <c r="AN99" s="67">
        <f t="shared" si="15"/>
        <v>6</v>
      </c>
      <c r="AO99" s="68">
        <f t="shared" si="16"/>
        <v>2</v>
      </c>
      <c r="AP99" s="31">
        <f t="shared" si="17"/>
        <v>440.64</v>
      </c>
      <c r="AQ99" s="66">
        <f t="shared" si="18"/>
        <v>2</v>
      </c>
      <c r="AR99" s="66">
        <f t="shared" si="19"/>
        <v>2</v>
      </c>
      <c r="AS99" s="59">
        <v>1811098.0</v>
      </c>
      <c r="AT99" s="32">
        <f t="shared" si="20"/>
        <v>104</v>
      </c>
      <c r="AU99" s="69">
        <f t="shared" si="21"/>
        <v>2643.84</v>
      </c>
      <c r="AV99" s="34">
        <f t="shared" si="22"/>
        <v>64.896</v>
      </c>
      <c r="AW99" s="35">
        <f t="shared" si="23"/>
        <v>0.7363834423</v>
      </c>
      <c r="AX99" s="36">
        <f t="shared" si="24"/>
        <v>23.232</v>
      </c>
      <c r="AY99" s="36">
        <f t="shared" si="25"/>
        <v>139.392</v>
      </c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</row>
    <row r="100" ht="14.25" customHeight="1">
      <c r="A100" s="21" t="s">
        <v>84</v>
      </c>
      <c r="B100" s="21" t="s">
        <v>207</v>
      </c>
      <c r="C100" s="21">
        <v>1811099.0</v>
      </c>
      <c r="D100" s="21" t="s">
        <v>152</v>
      </c>
      <c r="E100" s="21" t="s">
        <v>175</v>
      </c>
      <c r="F100" s="21" t="s">
        <v>183</v>
      </c>
      <c r="G100" s="21" t="s">
        <v>80</v>
      </c>
      <c r="H100" s="21" t="s">
        <v>56</v>
      </c>
      <c r="I100" s="21" t="s">
        <v>208</v>
      </c>
      <c r="J100" s="21" t="s">
        <v>58</v>
      </c>
      <c r="K100" s="21" t="s">
        <v>188</v>
      </c>
      <c r="L100" s="22">
        <v>134018.78900000002</v>
      </c>
      <c r="M100" s="23">
        <v>709.64</v>
      </c>
      <c r="N100" s="22">
        <f t="shared" si="1"/>
        <v>188.854615</v>
      </c>
      <c r="O100" s="24">
        <v>36468.3528</v>
      </c>
      <c r="P100" s="24">
        <v>9775.022400000002</v>
      </c>
      <c r="Q100" s="24">
        <f t="shared" si="2"/>
        <v>46243.3752</v>
      </c>
      <c r="R100" s="22" t="str">
        <f t="shared" si="26"/>
        <v>#REF!</v>
      </c>
      <c r="S100" s="24" t="str">
        <f t="shared" si="3"/>
        <v>#REF!</v>
      </c>
      <c r="T100" s="22" t="str">
        <f t="shared" si="4"/>
        <v>#REF!</v>
      </c>
      <c r="U100" s="22" t="str">
        <f t="shared" si="5"/>
        <v>#REF!</v>
      </c>
      <c r="V100" s="22" t="str">
        <f t="shared" si="6"/>
        <v>#REF!</v>
      </c>
      <c r="W100" s="25" t="str">
        <f t="shared" si="7"/>
        <v>#REF!</v>
      </c>
      <c r="X100" s="21">
        <v>53.0</v>
      </c>
      <c r="Y100" s="21">
        <v>67.0</v>
      </c>
      <c r="Z100" s="21">
        <v>70.0</v>
      </c>
      <c r="AA100" s="21">
        <v>95.0</v>
      </c>
      <c r="AB100" s="26">
        <v>1.0</v>
      </c>
      <c r="AC100" s="27">
        <v>2.0</v>
      </c>
      <c r="AD100" s="28">
        <f t="shared" si="8"/>
        <v>2</v>
      </c>
      <c r="AE100" s="28" t="str">
        <f t="shared" si="9"/>
        <v>1</v>
      </c>
      <c r="AF100" s="28" t="str">
        <f t="shared" si="10"/>
        <v>1</v>
      </c>
      <c r="AG100" s="28">
        <f t="shared" ref="AG100:AG105" si="31">AE100*AF100</f>
        <v>1</v>
      </c>
      <c r="AH100" s="26">
        <v>26.0</v>
      </c>
      <c r="AI100" s="28">
        <f t="shared" si="11"/>
        <v>105</v>
      </c>
      <c r="AJ100" s="26">
        <v>2.0</v>
      </c>
      <c r="AK100" s="28">
        <v>52.0</v>
      </c>
      <c r="AL100" s="28">
        <f t="shared" si="13"/>
        <v>52</v>
      </c>
      <c r="AM100" s="28">
        <f t="shared" si="30"/>
        <v>104</v>
      </c>
      <c r="AN100" s="29">
        <f t="shared" si="15"/>
        <v>14</v>
      </c>
      <c r="AO100" s="30">
        <f t="shared" si="16"/>
        <v>5</v>
      </c>
      <c r="AP100" s="31">
        <f t="shared" si="17"/>
        <v>440.64</v>
      </c>
      <c r="AQ100" s="28">
        <f t="shared" si="18"/>
        <v>5</v>
      </c>
      <c r="AR100" s="28">
        <f t="shared" si="19"/>
        <v>5</v>
      </c>
      <c r="AS100" s="21">
        <v>1811099.0</v>
      </c>
      <c r="AT100" s="32">
        <f t="shared" si="20"/>
        <v>105</v>
      </c>
      <c r="AU100" s="33">
        <f t="shared" si="21"/>
        <v>6609.6</v>
      </c>
      <c r="AV100" s="34">
        <f t="shared" si="22"/>
        <v>65.52</v>
      </c>
      <c r="AW100" s="35">
        <f t="shared" si="23"/>
        <v>0.7434640523</v>
      </c>
      <c r="AX100" s="36">
        <f t="shared" si="24"/>
        <v>22.608</v>
      </c>
      <c r="AY100" s="36">
        <f t="shared" si="25"/>
        <v>316.512</v>
      </c>
    </row>
    <row r="101" ht="14.25" customHeight="1">
      <c r="A101" s="21" t="s">
        <v>84</v>
      </c>
      <c r="B101" s="21" t="s">
        <v>209</v>
      </c>
      <c r="C101" s="21">
        <v>1811100.0</v>
      </c>
      <c r="D101" s="21" t="s">
        <v>152</v>
      </c>
      <c r="E101" s="21" t="s">
        <v>175</v>
      </c>
      <c r="F101" s="21" t="s">
        <v>183</v>
      </c>
      <c r="G101" s="21" t="s">
        <v>80</v>
      </c>
      <c r="H101" s="21" t="s">
        <v>56</v>
      </c>
      <c r="I101" s="21" t="s">
        <v>208</v>
      </c>
      <c r="J101" s="21" t="s">
        <v>58</v>
      </c>
      <c r="K101" s="21" t="s">
        <v>188</v>
      </c>
      <c r="L101" s="22">
        <v>159799.7</v>
      </c>
      <c r="M101" s="23">
        <v>960.1157999999999</v>
      </c>
      <c r="N101" s="22">
        <f t="shared" si="1"/>
        <v>166.4379443</v>
      </c>
      <c r="O101" s="24">
        <v>49577.308000000005</v>
      </c>
      <c r="P101" s="24">
        <v>13046.660000000002</v>
      </c>
      <c r="Q101" s="24">
        <f t="shared" si="2"/>
        <v>62623.968</v>
      </c>
      <c r="R101" s="22" t="str">
        <f t="shared" si="26"/>
        <v>#REF!</v>
      </c>
      <c r="S101" s="24" t="str">
        <f t="shared" si="3"/>
        <v>#REF!</v>
      </c>
      <c r="T101" s="22" t="str">
        <f t="shared" si="4"/>
        <v>#REF!</v>
      </c>
      <c r="U101" s="22" t="str">
        <f t="shared" si="5"/>
        <v>#REF!</v>
      </c>
      <c r="V101" s="22" t="str">
        <f t="shared" si="6"/>
        <v>#REF!</v>
      </c>
      <c r="W101" s="25" t="str">
        <f t="shared" si="7"/>
        <v>#REF!</v>
      </c>
      <c r="X101" s="21">
        <v>58.0</v>
      </c>
      <c r="Y101" s="21">
        <v>67.0</v>
      </c>
      <c r="Z101" s="21">
        <v>70.0</v>
      </c>
      <c r="AA101" s="21">
        <v>95.0</v>
      </c>
      <c r="AB101" s="26">
        <v>1.0</v>
      </c>
      <c r="AC101" s="27">
        <v>2.0</v>
      </c>
      <c r="AD101" s="28">
        <f t="shared" si="8"/>
        <v>2</v>
      </c>
      <c r="AE101" s="28" t="str">
        <f t="shared" si="9"/>
        <v>1</v>
      </c>
      <c r="AF101" s="28" t="str">
        <f t="shared" si="10"/>
        <v>1</v>
      </c>
      <c r="AG101" s="28">
        <f t="shared" si="31"/>
        <v>1</v>
      </c>
      <c r="AH101" s="26">
        <v>26.0</v>
      </c>
      <c r="AI101" s="28">
        <f t="shared" si="11"/>
        <v>105</v>
      </c>
      <c r="AJ101" s="26">
        <v>2.0</v>
      </c>
      <c r="AK101" s="28">
        <v>52.0</v>
      </c>
      <c r="AL101" s="28">
        <f t="shared" si="13"/>
        <v>52</v>
      </c>
      <c r="AM101" s="28">
        <f t="shared" si="30"/>
        <v>104</v>
      </c>
      <c r="AN101" s="29">
        <f t="shared" si="15"/>
        <v>19</v>
      </c>
      <c r="AO101" s="30">
        <f t="shared" si="16"/>
        <v>7</v>
      </c>
      <c r="AP101" s="31">
        <f t="shared" si="17"/>
        <v>440.64</v>
      </c>
      <c r="AQ101" s="28">
        <f t="shared" si="18"/>
        <v>7</v>
      </c>
      <c r="AR101" s="28">
        <f t="shared" si="19"/>
        <v>7</v>
      </c>
      <c r="AS101" s="21">
        <v>1811100.0</v>
      </c>
      <c r="AT101" s="32">
        <f t="shared" si="20"/>
        <v>105</v>
      </c>
      <c r="AU101" s="33">
        <f t="shared" si="21"/>
        <v>9253.44</v>
      </c>
      <c r="AV101" s="34">
        <f t="shared" si="22"/>
        <v>65.52</v>
      </c>
      <c r="AW101" s="35">
        <f t="shared" si="23"/>
        <v>0.7434640523</v>
      </c>
      <c r="AX101" s="36">
        <f t="shared" si="24"/>
        <v>22.608</v>
      </c>
      <c r="AY101" s="36">
        <f t="shared" si="25"/>
        <v>429.552</v>
      </c>
    </row>
    <row r="102" ht="14.25" customHeight="1">
      <c r="A102" s="21" t="s">
        <v>84</v>
      </c>
      <c r="B102" s="21" t="s">
        <v>210</v>
      </c>
      <c r="C102" s="21">
        <v>1811101.0</v>
      </c>
      <c r="D102" s="21" t="s">
        <v>152</v>
      </c>
      <c r="E102" s="21" t="s">
        <v>175</v>
      </c>
      <c r="F102" s="21" t="s">
        <v>183</v>
      </c>
      <c r="G102" s="21" t="s">
        <v>80</v>
      </c>
      <c r="H102" s="21" t="s">
        <v>56</v>
      </c>
      <c r="I102" s="21" t="s">
        <v>208</v>
      </c>
      <c r="J102" s="21" t="s">
        <v>58</v>
      </c>
      <c r="K102" s="21" t="s">
        <v>188</v>
      </c>
      <c r="L102" s="22">
        <v>173695.962</v>
      </c>
      <c r="M102" s="23">
        <v>2186.7308</v>
      </c>
      <c r="N102" s="22">
        <f t="shared" si="1"/>
        <v>79.43179929</v>
      </c>
      <c r="O102" s="24">
        <v>96846.3144</v>
      </c>
      <c r="P102" s="24">
        <v>23492.4228</v>
      </c>
      <c r="Q102" s="24">
        <f t="shared" si="2"/>
        <v>120338.7372</v>
      </c>
      <c r="R102" s="22" t="str">
        <f t="shared" si="26"/>
        <v>#REF!</v>
      </c>
      <c r="S102" s="24" t="str">
        <f t="shared" si="3"/>
        <v>#REF!</v>
      </c>
      <c r="T102" s="22" t="str">
        <f t="shared" si="4"/>
        <v>#REF!</v>
      </c>
      <c r="U102" s="22" t="str">
        <f t="shared" si="5"/>
        <v>#REF!</v>
      </c>
      <c r="V102" s="22" t="str">
        <f t="shared" si="6"/>
        <v>#REF!</v>
      </c>
      <c r="W102" s="25" t="str">
        <f t="shared" si="7"/>
        <v>#REF!</v>
      </c>
      <c r="X102" s="21">
        <v>63.0</v>
      </c>
      <c r="Y102" s="21">
        <v>67.0</v>
      </c>
      <c r="Z102" s="21">
        <v>70.0</v>
      </c>
      <c r="AA102" s="21">
        <v>95.0</v>
      </c>
      <c r="AB102" s="26">
        <v>1.0</v>
      </c>
      <c r="AC102" s="27">
        <v>2.0</v>
      </c>
      <c r="AD102" s="28">
        <f t="shared" si="8"/>
        <v>2</v>
      </c>
      <c r="AE102" s="28" t="str">
        <f t="shared" si="9"/>
        <v>1</v>
      </c>
      <c r="AF102" s="28" t="str">
        <f t="shared" si="10"/>
        <v>1</v>
      </c>
      <c r="AG102" s="28">
        <f t="shared" si="31"/>
        <v>1</v>
      </c>
      <c r="AH102" s="26">
        <v>26.0</v>
      </c>
      <c r="AI102" s="28">
        <f t="shared" si="11"/>
        <v>105</v>
      </c>
      <c r="AJ102" s="26">
        <v>2.0</v>
      </c>
      <c r="AK102" s="28">
        <v>52.0</v>
      </c>
      <c r="AL102" s="28">
        <f t="shared" si="13"/>
        <v>52</v>
      </c>
      <c r="AM102" s="28">
        <f t="shared" si="30"/>
        <v>104</v>
      </c>
      <c r="AN102" s="29">
        <f t="shared" si="15"/>
        <v>43</v>
      </c>
      <c r="AO102" s="30">
        <f t="shared" si="16"/>
        <v>15</v>
      </c>
      <c r="AP102" s="31">
        <f t="shared" si="17"/>
        <v>440.64</v>
      </c>
      <c r="AQ102" s="28">
        <f t="shared" si="18"/>
        <v>15</v>
      </c>
      <c r="AR102" s="28">
        <f t="shared" si="19"/>
        <v>15</v>
      </c>
      <c r="AS102" s="21">
        <v>1811101.0</v>
      </c>
      <c r="AT102" s="32">
        <f t="shared" si="20"/>
        <v>105</v>
      </c>
      <c r="AU102" s="33">
        <f t="shared" si="21"/>
        <v>19828.8</v>
      </c>
      <c r="AV102" s="34">
        <f t="shared" si="22"/>
        <v>65.52</v>
      </c>
      <c r="AW102" s="35">
        <f t="shared" si="23"/>
        <v>0.7434640523</v>
      </c>
      <c r="AX102" s="36">
        <f t="shared" si="24"/>
        <v>22.608</v>
      </c>
      <c r="AY102" s="36">
        <f t="shared" si="25"/>
        <v>972.144</v>
      </c>
    </row>
    <row r="103" ht="14.25" customHeight="1">
      <c r="A103" s="21" t="s">
        <v>84</v>
      </c>
      <c r="B103" s="21" t="s">
        <v>211</v>
      </c>
      <c r="C103" s="21">
        <v>1811102.0</v>
      </c>
      <c r="D103" s="21" t="s">
        <v>152</v>
      </c>
      <c r="E103" s="21" t="s">
        <v>175</v>
      </c>
      <c r="F103" s="21" t="s">
        <v>183</v>
      </c>
      <c r="G103" s="21" t="s">
        <v>80</v>
      </c>
      <c r="H103" s="21" t="s">
        <v>56</v>
      </c>
      <c r="I103" s="21" t="s">
        <v>208</v>
      </c>
      <c r="J103" s="21" t="s">
        <v>58</v>
      </c>
      <c r="K103" s="21" t="s">
        <v>212</v>
      </c>
      <c r="L103" s="22">
        <v>206845.18800000002</v>
      </c>
      <c r="M103" s="23">
        <v>1890.8968</v>
      </c>
      <c r="N103" s="22">
        <f t="shared" si="1"/>
        <v>109.3899932</v>
      </c>
      <c r="O103" s="24">
        <v>87795.71680000001</v>
      </c>
      <c r="P103" s="24">
        <v>20883.447200000002</v>
      </c>
      <c r="Q103" s="24">
        <f t="shared" si="2"/>
        <v>108679.164</v>
      </c>
      <c r="R103" s="22" t="str">
        <f t="shared" si="26"/>
        <v>#REF!</v>
      </c>
      <c r="S103" s="24" t="str">
        <f t="shared" si="3"/>
        <v>#REF!</v>
      </c>
      <c r="T103" s="22" t="str">
        <f t="shared" si="4"/>
        <v>#REF!</v>
      </c>
      <c r="U103" s="22" t="str">
        <f t="shared" si="5"/>
        <v>#REF!</v>
      </c>
      <c r="V103" s="22" t="str">
        <f t="shared" si="6"/>
        <v>#REF!</v>
      </c>
      <c r="W103" s="25" t="str">
        <f t="shared" si="7"/>
        <v>#REF!</v>
      </c>
      <c r="X103" s="21">
        <v>68.0</v>
      </c>
      <c r="Y103" s="21">
        <v>67.0</v>
      </c>
      <c r="Z103" s="21">
        <v>70.0</v>
      </c>
      <c r="AA103" s="21">
        <v>95.0</v>
      </c>
      <c r="AB103" s="26">
        <v>1.0</v>
      </c>
      <c r="AC103" s="27">
        <v>2.0</v>
      </c>
      <c r="AD103" s="28">
        <f t="shared" si="8"/>
        <v>2</v>
      </c>
      <c r="AE103" s="28" t="str">
        <f t="shared" si="9"/>
        <v>1</v>
      </c>
      <c r="AF103" s="28" t="str">
        <f t="shared" si="10"/>
        <v>1</v>
      </c>
      <c r="AG103" s="28">
        <f t="shared" si="31"/>
        <v>1</v>
      </c>
      <c r="AH103" s="26">
        <v>26.0</v>
      </c>
      <c r="AI103" s="28">
        <f t="shared" si="11"/>
        <v>105</v>
      </c>
      <c r="AJ103" s="26">
        <v>2.0</v>
      </c>
      <c r="AK103" s="28">
        <v>52.0</v>
      </c>
      <c r="AL103" s="28">
        <f t="shared" si="13"/>
        <v>52</v>
      </c>
      <c r="AM103" s="28">
        <f t="shared" si="30"/>
        <v>104</v>
      </c>
      <c r="AN103" s="29">
        <f t="shared" si="15"/>
        <v>37</v>
      </c>
      <c r="AO103" s="30">
        <f t="shared" si="16"/>
        <v>13</v>
      </c>
      <c r="AP103" s="31">
        <f t="shared" si="17"/>
        <v>440.64</v>
      </c>
      <c r="AQ103" s="28">
        <f t="shared" si="18"/>
        <v>13</v>
      </c>
      <c r="AR103" s="28">
        <f t="shared" si="19"/>
        <v>13</v>
      </c>
      <c r="AS103" s="21">
        <v>1811102.0</v>
      </c>
      <c r="AT103" s="32">
        <f t="shared" si="20"/>
        <v>105</v>
      </c>
      <c r="AU103" s="33">
        <f t="shared" si="21"/>
        <v>17184.96</v>
      </c>
      <c r="AV103" s="34">
        <f t="shared" si="22"/>
        <v>65.52</v>
      </c>
      <c r="AW103" s="35">
        <f t="shared" si="23"/>
        <v>0.7434640523</v>
      </c>
      <c r="AX103" s="36">
        <f t="shared" si="24"/>
        <v>22.608</v>
      </c>
      <c r="AY103" s="36">
        <f t="shared" si="25"/>
        <v>836.496</v>
      </c>
    </row>
    <row r="104" ht="14.25" customHeight="1">
      <c r="A104" s="21" t="s">
        <v>84</v>
      </c>
      <c r="B104" s="21" t="s">
        <v>213</v>
      </c>
      <c r="C104" s="21">
        <v>1811103.0</v>
      </c>
      <c r="D104" s="21" t="s">
        <v>152</v>
      </c>
      <c r="E104" s="21" t="s">
        <v>175</v>
      </c>
      <c r="F104" s="21" t="s">
        <v>183</v>
      </c>
      <c r="G104" s="21" t="s">
        <v>80</v>
      </c>
      <c r="H104" s="21" t="s">
        <v>56</v>
      </c>
      <c r="I104" s="21" t="s">
        <v>208</v>
      </c>
      <c r="J104" s="21" t="s">
        <v>58</v>
      </c>
      <c r="K104" s="21" t="s">
        <v>212</v>
      </c>
      <c r="L104" s="22">
        <v>48345.066</v>
      </c>
      <c r="M104" s="23">
        <v>514.941</v>
      </c>
      <c r="N104" s="22">
        <f t="shared" si="1"/>
        <v>93.88467028</v>
      </c>
      <c r="O104" s="24">
        <v>22161.524</v>
      </c>
      <c r="P104" s="24">
        <v>5948.619600000001</v>
      </c>
      <c r="Q104" s="24">
        <f t="shared" si="2"/>
        <v>28110.1436</v>
      </c>
      <c r="R104" s="22" t="str">
        <f t="shared" si="26"/>
        <v>#REF!</v>
      </c>
      <c r="S104" s="24" t="str">
        <f t="shared" si="3"/>
        <v>#REF!</v>
      </c>
      <c r="T104" s="22" t="str">
        <f t="shared" si="4"/>
        <v>#REF!</v>
      </c>
      <c r="U104" s="22" t="str">
        <f t="shared" si="5"/>
        <v>#REF!</v>
      </c>
      <c r="V104" s="22" t="str">
        <f t="shared" si="6"/>
        <v>#REF!</v>
      </c>
      <c r="W104" s="25" t="str">
        <f t="shared" si="7"/>
        <v>#REF!</v>
      </c>
      <c r="X104" s="21">
        <v>70.0</v>
      </c>
      <c r="Y104" s="21">
        <v>67.0</v>
      </c>
      <c r="Z104" s="21">
        <v>70.0</v>
      </c>
      <c r="AA104" s="21">
        <v>95.0</v>
      </c>
      <c r="AB104" s="26">
        <v>1.0</v>
      </c>
      <c r="AC104" s="27">
        <v>2.0</v>
      </c>
      <c r="AD104" s="28">
        <f t="shared" si="8"/>
        <v>2</v>
      </c>
      <c r="AE104" s="28" t="str">
        <f t="shared" si="9"/>
        <v>1</v>
      </c>
      <c r="AF104" s="28" t="str">
        <f t="shared" si="10"/>
        <v>1</v>
      </c>
      <c r="AG104" s="28">
        <f t="shared" si="31"/>
        <v>1</v>
      </c>
      <c r="AH104" s="26">
        <v>26.0</v>
      </c>
      <c r="AI104" s="28">
        <f t="shared" si="11"/>
        <v>105</v>
      </c>
      <c r="AJ104" s="26">
        <v>2.0</v>
      </c>
      <c r="AK104" s="28">
        <v>52.0</v>
      </c>
      <c r="AL104" s="28">
        <f t="shared" si="13"/>
        <v>52</v>
      </c>
      <c r="AM104" s="28">
        <f t="shared" si="30"/>
        <v>104</v>
      </c>
      <c r="AN104" s="29">
        <f t="shared" si="15"/>
        <v>10</v>
      </c>
      <c r="AO104" s="30">
        <f t="shared" si="16"/>
        <v>4</v>
      </c>
      <c r="AP104" s="31">
        <f t="shared" si="17"/>
        <v>440.64</v>
      </c>
      <c r="AQ104" s="28">
        <f t="shared" si="18"/>
        <v>4</v>
      </c>
      <c r="AR104" s="28">
        <f t="shared" si="19"/>
        <v>4</v>
      </c>
      <c r="AS104" s="21">
        <v>1811103.0</v>
      </c>
      <c r="AT104" s="32">
        <f t="shared" si="20"/>
        <v>105</v>
      </c>
      <c r="AU104" s="33">
        <f t="shared" si="21"/>
        <v>5287.68</v>
      </c>
      <c r="AV104" s="34">
        <f t="shared" si="22"/>
        <v>65.52</v>
      </c>
      <c r="AW104" s="35">
        <f t="shared" si="23"/>
        <v>0.7434640523</v>
      </c>
      <c r="AX104" s="36">
        <f t="shared" si="24"/>
        <v>22.608</v>
      </c>
      <c r="AY104" s="36">
        <f t="shared" si="25"/>
        <v>226.08</v>
      </c>
    </row>
    <row r="105" ht="14.25" customHeight="1">
      <c r="A105" s="21" t="s">
        <v>84</v>
      </c>
      <c r="B105" s="59" t="s">
        <v>214</v>
      </c>
      <c r="C105" s="59">
        <v>1811104.0</v>
      </c>
      <c r="D105" s="59" t="s">
        <v>52</v>
      </c>
      <c r="E105" s="59" t="s">
        <v>175</v>
      </c>
      <c r="F105" s="59" t="s">
        <v>183</v>
      </c>
      <c r="G105" s="59" t="s">
        <v>80</v>
      </c>
      <c r="H105" s="59" t="s">
        <v>56</v>
      </c>
      <c r="I105" s="59" t="s">
        <v>215</v>
      </c>
      <c r="J105" s="59" t="s">
        <v>58</v>
      </c>
      <c r="K105" s="59" t="s">
        <v>212</v>
      </c>
      <c r="L105" s="60">
        <v>16656.178000000004</v>
      </c>
      <c r="M105" s="61">
        <v>821.058</v>
      </c>
      <c r="N105" s="60">
        <f t="shared" si="1"/>
        <v>20.286238</v>
      </c>
      <c r="O105" s="62">
        <v>18770.611200000003</v>
      </c>
      <c r="P105" s="62">
        <v>4784.6656</v>
      </c>
      <c r="Q105" s="62">
        <f t="shared" si="2"/>
        <v>23555.2768</v>
      </c>
      <c r="R105" s="60" t="str">
        <f t="shared" si="26"/>
        <v>#REF!</v>
      </c>
      <c r="S105" s="62" t="str">
        <f t="shared" si="3"/>
        <v>#REF!</v>
      </c>
      <c r="T105" s="60" t="str">
        <f t="shared" si="4"/>
        <v>#REF!</v>
      </c>
      <c r="U105" s="60" t="str">
        <f t="shared" si="5"/>
        <v>#REF!</v>
      </c>
      <c r="V105" s="60" t="str">
        <f t="shared" si="6"/>
        <v>#REF!</v>
      </c>
      <c r="W105" s="63" t="str">
        <f t="shared" si="7"/>
        <v>#REF!</v>
      </c>
      <c r="X105" s="59">
        <v>53.0</v>
      </c>
      <c r="Y105" s="59">
        <v>67.0</v>
      </c>
      <c r="Z105" s="59">
        <v>70.0</v>
      </c>
      <c r="AA105" s="59">
        <v>95.0</v>
      </c>
      <c r="AB105" s="64">
        <v>1.0</v>
      </c>
      <c r="AC105" s="65">
        <v>2.0</v>
      </c>
      <c r="AD105" s="66">
        <f t="shared" si="8"/>
        <v>2</v>
      </c>
      <c r="AE105" s="66" t="str">
        <f t="shared" si="9"/>
        <v>1</v>
      </c>
      <c r="AF105" s="66" t="str">
        <f t="shared" si="10"/>
        <v>1</v>
      </c>
      <c r="AG105" s="66">
        <f t="shared" si="31"/>
        <v>1</v>
      </c>
      <c r="AH105" s="64">
        <v>26.0</v>
      </c>
      <c r="AI105" s="66">
        <f t="shared" si="11"/>
        <v>105</v>
      </c>
      <c r="AJ105" s="64">
        <v>2.0</v>
      </c>
      <c r="AK105" s="66">
        <v>52.0</v>
      </c>
      <c r="AL105" s="66">
        <f t="shared" si="13"/>
        <v>52</v>
      </c>
      <c r="AM105" s="66">
        <f t="shared" si="30"/>
        <v>104</v>
      </c>
      <c r="AN105" s="67">
        <f t="shared" si="15"/>
        <v>16</v>
      </c>
      <c r="AO105" s="68">
        <f t="shared" si="16"/>
        <v>16</v>
      </c>
      <c r="AP105" s="31">
        <f t="shared" si="17"/>
        <v>528.768</v>
      </c>
      <c r="AQ105" s="66">
        <f t="shared" si="18"/>
        <v>0</v>
      </c>
      <c r="AR105" s="66">
        <f t="shared" si="19"/>
        <v>0</v>
      </c>
      <c r="AS105" s="59">
        <v>1811104.0</v>
      </c>
      <c r="AT105" s="32">
        <f t="shared" si="20"/>
        <v>105</v>
      </c>
      <c r="AU105" s="69">
        <f t="shared" si="21"/>
        <v>8460.288</v>
      </c>
      <c r="AV105" s="34">
        <f t="shared" si="22"/>
        <v>65.52</v>
      </c>
      <c r="AW105" s="35">
        <f t="shared" si="23"/>
        <v>0.7434640523</v>
      </c>
      <c r="AX105" s="36">
        <f t="shared" si="24"/>
        <v>22.608</v>
      </c>
      <c r="AY105" s="36">
        <f t="shared" si="25"/>
        <v>361.728</v>
      </c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</row>
    <row r="106" ht="14.25" customHeight="1">
      <c r="A106" s="21" t="s">
        <v>87</v>
      </c>
      <c r="B106" s="21" t="s">
        <v>216</v>
      </c>
      <c r="C106" s="21">
        <v>1811105.0</v>
      </c>
      <c r="D106" s="21" t="s">
        <v>152</v>
      </c>
      <c r="E106" s="21" t="s">
        <v>175</v>
      </c>
      <c r="F106" s="21" t="s">
        <v>54</v>
      </c>
      <c r="G106" s="21" t="s">
        <v>80</v>
      </c>
      <c r="H106" s="21" t="s">
        <v>56</v>
      </c>
      <c r="I106" s="21" t="s">
        <v>57</v>
      </c>
      <c r="J106" s="21" t="s">
        <v>58</v>
      </c>
      <c r="K106" s="21" t="s">
        <v>188</v>
      </c>
      <c r="L106" s="22">
        <v>294012.82</v>
      </c>
      <c r="M106" s="23">
        <v>1133.0058</v>
      </c>
      <c r="N106" s="22">
        <f t="shared" si="1"/>
        <v>259.4980714</v>
      </c>
      <c r="O106" s="24">
        <v>106111.016</v>
      </c>
      <c r="P106" s="24">
        <v>27348.2</v>
      </c>
      <c r="Q106" s="24">
        <f t="shared" si="2"/>
        <v>133459.216</v>
      </c>
      <c r="R106" s="22" t="str">
        <f t="shared" si="26"/>
        <v>#REF!</v>
      </c>
      <c r="S106" s="24" t="str">
        <f t="shared" si="3"/>
        <v>#REF!</v>
      </c>
      <c r="T106" s="22" t="str">
        <f t="shared" si="4"/>
        <v>#REF!</v>
      </c>
      <c r="U106" s="22" t="str">
        <f t="shared" si="5"/>
        <v>#REF!</v>
      </c>
      <c r="V106" s="22" t="str">
        <f t="shared" si="6"/>
        <v>#REF!</v>
      </c>
      <c r="W106" s="25" t="str">
        <f t="shared" si="7"/>
        <v>#REF!</v>
      </c>
      <c r="X106" s="21">
        <v>170.0</v>
      </c>
      <c r="Y106" s="21">
        <v>123.0</v>
      </c>
      <c r="Z106" s="21">
        <v>199.0</v>
      </c>
      <c r="AA106" s="21">
        <v>90.0</v>
      </c>
      <c r="AB106" s="26">
        <v>1.0</v>
      </c>
      <c r="AC106" s="27">
        <v>2.0</v>
      </c>
      <c r="AD106" s="28">
        <f t="shared" si="8"/>
        <v>2</v>
      </c>
      <c r="AE106" s="28" t="str">
        <f t="shared" si="9"/>
        <v>2</v>
      </c>
      <c r="AF106" s="28" t="str">
        <f t="shared" si="10"/>
        <v>2</v>
      </c>
      <c r="AG106" s="28">
        <v>2.0</v>
      </c>
      <c r="AH106" s="26">
        <v>6.0</v>
      </c>
      <c r="AI106" s="28">
        <f t="shared" si="11"/>
        <v>100</v>
      </c>
      <c r="AJ106" s="26">
        <v>2.0</v>
      </c>
      <c r="AK106" s="28">
        <v>52.0</v>
      </c>
      <c r="AL106" s="28">
        <f t="shared" si="13"/>
        <v>26</v>
      </c>
      <c r="AM106" s="28">
        <f t="shared" ref="AM106:AM111" si="32">(AD106+1)*AK106</f>
        <v>156</v>
      </c>
      <c r="AN106" s="29">
        <f t="shared" si="15"/>
        <v>44</v>
      </c>
      <c r="AO106" s="30">
        <f t="shared" si="16"/>
        <v>15</v>
      </c>
      <c r="AP106" s="31">
        <f t="shared" si="17"/>
        <v>440.64</v>
      </c>
      <c r="AQ106" s="28">
        <f t="shared" si="18"/>
        <v>15</v>
      </c>
      <c r="AR106" s="28">
        <f t="shared" si="19"/>
        <v>15</v>
      </c>
      <c r="AS106" s="21">
        <v>1811105.0</v>
      </c>
      <c r="AT106" s="32">
        <f t="shared" si="20"/>
        <v>100</v>
      </c>
      <c r="AU106" s="33">
        <f t="shared" si="21"/>
        <v>19828.8</v>
      </c>
      <c r="AV106" s="34">
        <f t="shared" si="22"/>
        <v>62.4</v>
      </c>
      <c r="AW106" s="35">
        <f t="shared" si="23"/>
        <v>0.7080610022</v>
      </c>
      <c r="AX106" s="36">
        <f t="shared" si="24"/>
        <v>25.728</v>
      </c>
      <c r="AY106" s="36">
        <f t="shared" si="25"/>
        <v>1132.032</v>
      </c>
    </row>
    <row r="107" ht="14.25" customHeight="1">
      <c r="A107" s="21" t="s">
        <v>87</v>
      </c>
      <c r="B107" s="21" t="s">
        <v>217</v>
      </c>
      <c r="C107" s="21">
        <v>1811106.0</v>
      </c>
      <c r="D107" s="21" t="s">
        <v>152</v>
      </c>
      <c r="E107" s="21" t="s">
        <v>175</v>
      </c>
      <c r="F107" s="21" t="s">
        <v>54</v>
      </c>
      <c r="G107" s="21" t="s">
        <v>80</v>
      </c>
      <c r="H107" s="21" t="s">
        <v>56</v>
      </c>
      <c r="I107" s="21" t="s">
        <v>57</v>
      </c>
      <c r="J107" s="21" t="s">
        <v>58</v>
      </c>
      <c r="K107" s="21" t="s">
        <v>218</v>
      </c>
      <c r="L107" s="22">
        <v>597852.9549999998</v>
      </c>
      <c r="M107" s="23">
        <v>3135.072</v>
      </c>
      <c r="N107" s="22">
        <f t="shared" si="1"/>
        <v>190.6983173</v>
      </c>
      <c r="O107" s="24">
        <v>302075.9808</v>
      </c>
      <c r="P107" s="24">
        <v>80238.9324</v>
      </c>
      <c r="Q107" s="24">
        <f t="shared" si="2"/>
        <v>382314.9132</v>
      </c>
      <c r="R107" s="22" t="str">
        <f t="shared" si="26"/>
        <v>#REF!</v>
      </c>
      <c r="S107" s="24" t="str">
        <f t="shared" si="3"/>
        <v>#REF!</v>
      </c>
      <c r="T107" s="22" t="str">
        <f t="shared" si="4"/>
        <v>#REF!</v>
      </c>
      <c r="U107" s="22" t="str">
        <f t="shared" si="5"/>
        <v>#REF!</v>
      </c>
      <c r="V107" s="22" t="str">
        <f t="shared" si="6"/>
        <v>#REF!</v>
      </c>
      <c r="W107" s="25" t="str">
        <f t="shared" si="7"/>
        <v>#REF!</v>
      </c>
      <c r="X107" s="21">
        <v>182.0</v>
      </c>
      <c r="Y107" s="21">
        <v>123.0</v>
      </c>
      <c r="Z107" s="21">
        <v>199.0</v>
      </c>
      <c r="AA107" s="21">
        <v>90.0</v>
      </c>
      <c r="AB107" s="26">
        <v>1.0</v>
      </c>
      <c r="AC107" s="27">
        <v>2.0</v>
      </c>
      <c r="AD107" s="28">
        <f t="shared" si="8"/>
        <v>2</v>
      </c>
      <c r="AE107" s="28" t="str">
        <f t="shared" si="9"/>
        <v>2</v>
      </c>
      <c r="AF107" s="28" t="str">
        <f t="shared" si="10"/>
        <v>2</v>
      </c>
      <c r="AG107" s="28">
        <v>2.0</v>
      </c>
      <c r="AH107" s="26">
        <v>6.0</v>
      </c>
      <c r="AI107" s="28">
        <f t="shared" si="11"/>
        <v>100</v>
      </c>
      <c r="AJ107" s="26">
        <v>2.0</v>
      </c>
      <c r="AK107" s="28">
        <v>52.0</v>
      </c>
      <c r="AL107" s="28">
        <f t="shared" si="13"/>
        <v>26</v>
      </c>
      <c r="AM107" s="28">
        <f t="shared" si="32"/>
        <v>156</v>
      </c>
      <c r="AN107" s="29">
        <f t="shared" si="15"/>
        <v>121</v>
      </c>
      <c r="AO107" s="30">
        <f t="shared" si="16"/>
        <v>41</v>
      </c>
      <c r="AP107" s="31">
        <f t="shared" si="17"/>
        <v>440.64</v>
      </c>
      <c r="AQ107" s="28">
        <f t="shared" si="18"/>
        <v>41</v>
      </c>
      <c r="AR107" s="28">
        <f t="shared" si="19"/>
        <v>41</v>
      </c>
      <c r="AS107" s="21">
        <v>1811106.0</v>
      </c>
      <c r="AT107" s="32">
        <f t="shared" si="20"/>
        <v>100</v>
      </c>
      <c r="AU107" s="33">
        <f t="shared" si="21"/>
        <v>54198.72</v>
      </c>
      <c r="AV107" s="34">
        <f t="shared" si="22"/>
        <v>62.4</v>
      </c>
      <c r="AW107" s="35">
        <f t="shared" si="23"/>
        <v>0.7080610022</v>
      </c>
      <c r="AX107" s="36">
        <f t="shared" si="24"/>
        <v>25.728</v>
      </c>
      <c r="AY107" s="36">
        <f t="shared" si="25"/>
        <v>3113.088</v>
      </c>
    </row>
    <row r="108" ht="14.25" customHeight="1">
      <c r="A108" s="21" t="s">
        <v>87</v>
      </c>
      <c r="B108" s="21" t="s">
        <v>219</v>
      </c>
      <c r="C108" s="21">
        <v>1811107.0</v>
      </c>
      <c r="D108" s="21" t="s">
        <v>152</v>
      </c>
      <c r="E108" s="21" t="s">
        <v>175</v>
      </c>
      <c r="F108" s="21" t="s">
        <v>54</v>
      </c>
      <c r="G108" s="21" t="s">
        <v>80</v>
      </c>
      <c r="H108" s="21" t="s">
        <v>56</v>
      </c>
      <c r="I108" s="21" t="s">
        <v>57</v>
      </c>
      <c r="J108" s="21" t="s">
        <v>58</v>
      </c>
      <c r="K108" s="21" t="s">
        <v>212</v>
      </c>
      <c r="L108" s="22">
        <v>55878.912</v>
      </c>
      <c r="M108" s="23">
        <v>398.12159999999994</v>
      </c>
      <c r="N108" s="22">
        <f t="shared" si="1"/>
        <v>140.3563936</v>
      </c>
      <c r="O108" s="24">
        <v>32421.312000000005</v>
      </c>
      <c r="P108" s="24">
        <v>7333.392</v>
      </c>
      <c r="Q108" s="24">
        <f t="shared" si="2"/>
        <v>39754.704</v>
      </c>
      <c r="R108" s="22" t="str">
        <f t="shared" si="26"/>
        <v>#REF!</v>
      </c>
      <c r="S108" s="24" t="str">
        <f t="shared" si="3"/>
        <v>#REF!</v>
      </c>
      <c r="T108" s="22" t="str">
        <f t="shared" si="4"/>
        <v>#REF!</v>
      </c>
      <c r="U108" s="22" t="str">
        <f t="shared" si="5"/>
        <v>#REF!</v>
      </c>
      <c r="V108" s="22" t="str">
        <f t="shared" si="6"/>
        <v>#REF!</v>
      </c>
      <c r="W108" s="25" t="str">
        <f t="shared" si="7"/>
        <v>#REF!</v>
      </c>
      <c r="X108" s="21">
        <v>191.0</v>
      </c>
      <c r="Y108" s="21">
        <v>123.0</v>
      </c>
      <c r="Z108" s="21">
        <v>199.0</v>
      </c>
      <c r="AA108" s="21">
        <v>90.0</v>
      </c>
      <c r="AB108" s="26">
        <v>1.0</v>
      </c>
      <c r="AC108" s="27">
        <v>2.0</v>
      </c>
      <c r="AD108" s="28">
        <f t="shared" si="8"/>
        <v>2</v>
      </c>
      <c r="AE108" s="28" t="str">
        <f t="shared" si="9"/>
        <v>2</v>
      </c>
      <c r="AF108" s="28" t="str">
        <f t="shared" si="10"/>
        <v>2</v>
      </c>
      <c r="AG108" s="28">
        <v>2.0</v>
      </c>
      <c r="AH108" s="26">
        <v>6.0</v>
      </c>
      <c r="AI108" s="28">
        <f t="shared" si="11"/>
        <v>100</v>
      </c>
      <c r="AJ108" s="26">
        <v>2.0</v>
      </c>
      <c r="AK108" s="28">
        <v>52.0</v>
      </c>
      <c r="AL108" s="28">
        <f t="shared" si="13"/>
        <v>26</v>
      </c>
      <c r="AM108" s="28">
        <f t="shared" si="32"/>
        <v>156</v>
      </c>
      <c r="AN108" s="29">
        <f t="shared" si="15"/>
        <v>16</v>
      </c>
      <c r="AO108" s="30">
        <f t="shared" si="16"/>
        <v>6</v>
      </c>
      <c r="AP108" s="31">
        <f t="shared" si="17"/>
        <v>440.64</v>
      </c>
      <c r="AQ108" s="28">
        <f t="shared" si="18"/>
        <v>6</v>
      </c>
      <c r="AR108" s="28">
        <f t="shared" si="19"/>
        <v>6</v>
      </c>
      <c r="AS108" s="21">
        <v>1811107.0</v>
      </c>
      <c r="AT108" s="32">
        <f t="shared" si="20"/>
        <v>100</v>
      </c>
      <c r="AU108" s="33">
        <f t="shared" si="21"/>
        <v>7931.52</v>
      </c>
      <c r="AV108" s="34">
        <f t="shared" si="22"/>
        <v>62.4</v>
      </c>
      <c r="AW108" s="35">
        <f t="shared" si="23"/>
        <v>0.7080610022</v>
      </c>
      <c r="AX108" s="36">
        <f t="shared" si="24"/>
        <v>25.728</v>
      </c>
      <c r="AY108" s="36">
        <f t="shared" si="25"/>
        <v>411.648</v>
      </c>
    </row>
    <row r="109" ht="14.25" customHeight="1">
      <c r="A109" s="21" t="s">
        <v>87</v>
      </c>
      <c r="B109" s="21" t="s">
        <v>220</v>
      </c>
      <c r="C109" s="21">
        <v>1811108.0</v>
      </c>
      <c r="D109" s="21" t="s">
        <v>152</v>
      </c>
      <c r="E109" s="21" t="s">
        <v>175</v>
      </c>
      <c r="F109" s="21" t="s">
        <v>183</v>
      </c>
      <c r="G109" s="21" t="s">
        <v>80</v>
      </c>
      <c r="H109" s="21" t="s">
        <v>56</v>
      </c>
      <c r="I109" s="21" t="s">
        <v>57</v>
      </c>
      <c r="J109" s="21" t="s">
        <v>58</v>
      </c>
      <c r="K109" s="21" t="s">
        <v>221</v>
      </c>
      <c r="L109" s="22">
        <v>36134.899999999994</v>
      </c>
      <c r="M109" s="23">
        <v>302.614</v>
      </c>
      <c r="N109" s="22">
        <f t="shared" si="1"/>
        <v>119.4092144</v>
      </c>
      <c r="O109" s="24">
        <v>21281.1016</v>
      </c>
      <c r="P109" s="24">
        <v>5759.061000000001</v>
      </c>
      <c r="Q109" s="24">
        <f t="shared" si="2"/>
        <v>27040.1626</v>
      </c>
      <c r="R109" s="22" t="str">
        <f t="shared" si="26"/>
        <v>#REF!</v>
      </c>
      <c r="S109" s="24" t="str">
        <f t="shared" si="3"/>
        <v>#REF!</v>
      </c>
      <c r="T109" s="22" t="str">
        <f t="shared" si="4"/>
        <v>#REF!</v>
      </c>
      <c r="U109" s="22" t="str">
        <f t="shared" si="5"/>
        <v>#REF!</v>
      </c>
      <c r="V109" s="22" t="str">
        <f t="shared" si="6"/>
        <v>#REF!</v>
      </c>
      <c r="W109" s="25" t="str">
        <f t="shared" si="7"/>
        <v>#REF!</v>
      </c>
      <c r="X109" s="21">
        <v>199.0</v>
      </c>
      <c r="Y109" s="21">
        <v>123.0</v>
      </c>
      <c r="Z109" s="21">
        <v>199.0</v>
      </c>
      <c r="AA109" s="21">
        <v>90.0</v>
      </c>
      <c r="AB109" s="26">
        <v>1.0</v>
      </c>
      <c r="AC109" s="27">
        <v>2.0</v>
      </c>
      <c r="AD109" s="28">
        <f t="shared" si="8"/>
        <v>2</v>
      </c>
      <c r="AE109" s="28" t="str">
        <f t="shared" si="9"/>
        <v>2</v>
      </c>
      <c r="AF109" s="28" t="str">
        <f t="shared" si="10"/>
        <v>2</v>
      </c>
      <c r="AG109" s="28">
        <v>2.0</v>
      </c>
      <c r="AH109" s="26">
        <v>6.0</v>
      </c>
      <c r="AI109" s="28">
        <f t="shared" si="11"/>
        <v>100</v>
      </c>
      <c r="AJ109" s="26">
        <v>2.0</v>
      </c>
      <c r="AK109" s="28">
        <v>52.0</v>
      </c>
      <c r="AL109" s="28">
        <f t="shared" si="13"/>
        <v>26</v>
      </c>
      <c r="AM109" s="28">
        <f t="shared" si="32"/>
        <v>156</v>
      </c>
      <c r="AN109" s="29">
        <f t="shared" si="15"/>
        <v>12</v>
      </c>
      <c r="AO109" s="30">
        <f t="shared" si="16"/>
        <v>4</v>
      </c>
      <c r="AP109" s="31">
        <f t="shared" si="17"/>
        <v>440.64</v>
      </c>
      <c r="AQ109" s="28">
        <f t="shared" si="18"/>
        <v>4</v>
      </c>
      <c r="AR109" s="28">
        <f t="shared" si="19"/>
        <v>4</v>
      </c>
      <c r="AS109" s="21">
        <v>1811108.0</v>
      </c>
      <c r="AT109" s="32">
        <f t="shared" si="20"/>
        <v>100</v>
      </c>
      <c r="AU109" s="33">
        <f t="shared" si="21"/>
        <v>5287.68</v>
      </c>
      <c r="AV109" s="34">
        <f t="shared" si="22"/>
        <v>62.4</v>
      </c>
      <c r="AW109" s="35">
        <f t="shared" si="23"/>
        <v>0.7080610022</v>
      </c>
      <c r="AX109" s="36">
        <f t="shared" si="24"/>
        <v>25.728</v>
      </c>
      <c r="AY109" s="36">
        <f t="shared" si="25"/>
        <v>308.736</v>
      </c>
    </row>
    <row r="110" ht="14.25" customHeight="1">
      <c r="A110" s="21" t="s">
        <v>87</v>
      </c>
      <c r="B110" s="21" t="s">
        <v>222</v>
      </c>
      <c r="C110" s="21">
        <v>1811109.0</v>
      </c>
      <c r="D110" s="21" t="s">
        <v>152</v>
      </c>
      <c r="E110" s="21" t="s">
        <v>175</v>
      </c>
      <c r="F110" s="21" t="s">
        <v>183</v>
      </c>
      <c r="G110" s="21" t="s">
        <v>80</v>
      </c>
      <c r="H110" s="21" t="s">
        <v>56</v>
      </c>
      <c r="I110" s="21" t="s">
        <v>57</v>
      </c>
      <c r="J110" s="21" t="s">
        <v>58</v>
      </c>
      <c r="K110" s="21" t="s">
        <v>223</v>
      </c>
      <c r="L110" s="22">
        <v>13064.005000000001</v>
      </c>
      <c r="M110" s="23">
        <v>80.51249999999999</v>
      </c>
      <c r="N110" s="22">
        <f t="shared" si="1"/>
        <v>162.2605807</v>
      </c>
      <c r="O110" s="24">
        <v>7221.5</v>
      </c>
      <c r="P110" s="24">
        <v>1751.75</v>
      </c>
      <c r="Q110" s="24">
        <f t="shared" si="2"/>
        <v>8973.25</v>
      </c>
      <c r="R110" s="22" t="str">
        <f t="shared" si="26"/>
        <v>#REF!</v>
      </c>
      <c r="S110" s="24" t="str">
        <f t="shared" si="3"/>
        <v>#REF!</v>
      </c>
      <c r="T110" s="22" t="str">
        <f t="shared" si="4"/>
        <v>#REF!</v>
      </c>
      <c r="U110" s="22" t="str">
        <f t="shared" si="5"/>
        <v>#REF!</v>
      </c>
      <c r="V110" s="22" t="str">
        <f t="shared" si="6"/>
        <v>#REF!</v>
      </c>
      <c r="W110" s="25" t="str">
        <f t="shared" si="7"/>
        <v>#REF!</v>
      </c>
      <c r="X110" s="21">
        <v>211.0</v>
      </c>
      <c r="Y110" s="21">
        <v>123.0</v>
      </c>
      <c r="Z110" s="21">
        <v>199.0</v>
      </c>
      <c r="AA110" s="21">
        <v>90.0</v>
      </c>
      <c r="AB110" s="26">
        <v>1.0</v>
      </c>
      <c r="AC110" s="27">
        <v>2.0</v>
      </c>
      <c r="AD110" s="28">
        <f t="shared" si="8"/>
        <v>2</v>
      </c>
      <c r="AE110" s="28" t="str">
        <f t="shared" si="9"/>
        <v>2</v>
      </c>
      <c r="AF110" s="28" t="str">
        <f t="shared" si="10"/>
        <v>2</v>
      </c>
      <c r="AG110" s="28">
        <v>2.0</v>
      </c>
      <c r="AH110" s="26">
        <v>6.0</v>
      </c>
      <c r="AI110" s="28">
        <f t="shared" si="11"/>
        <v>100</v>
      </c>
      <c r="AJ110" s="26">
        <v>2.0</v>
      </c>
      <c r="AK110" s="28">
        <v>52.0</v>
      </c>
      <c r="AL110" s="28">
        <f t="shared" si="13"/>
        <v>26</v>
      </c>
      <c r="AM110" s="28">
        <f t="shared" si="32"/>
        <v>156</v>
      </c>
      <c r="AN110" s="29">
        <f t="shared" si="15"/>
        <v>4</v>
      </c>
      <c r="AO110" s="30">
        <f t="shared" si="16"/>
        <v>2</v>
      </c>
      <c r="AP110" s="31">
        <f t="shared" si="17"/>
        <v>440.64</v>
      </c>
      <c r="AQ110" s="28">
        <f t="shared" si="18"/>
        <v>2</v>
      </c>
      <c r="AR110" s="28">
        <f t="shared" si="19"/>
        <v>2</v>
      </c>
      <c r="AS110" s="21">
        <v>1811109.0</v>
      </c>
      <c r="AT110" s="32">
        <f t="shared" si="20"/>
        <v>100</v>
      </c>
      <c r="AU110" s="33">
        <f t="shared" si="21"/>
        <v>2643.84</v>
      </c>
      <c r="AV110" s="34">
        <f t="shared" si="22"/>
        <v>62.4</v>
      </c>
      <c r="AW110" s="35">
        <f t="shared" si="23"/>
        <v>0.7080610022</v>
      </c>
      <c r="AX110" s="36">
        <f t="shared" si="24"/>
        <v>25.728</v>
      </c>
      <c r="AY110" s="36">
        <f t="shared" si="25"/>
        <v>102.912</v>
      </c>
    </row>
    <row r="111" ht="14.25" customHeight="1">
      <c r="A111" s="59" t="s">
        <v>87</v>
      </c>
      <c r="B111" s="59" t="s">
        <v>224</v>
      </c>
      <c r="C111" s="59">
        <v>1811110.0</v>
      </c>
      <c r="D111" s="59" t="s">
        <v>52</v>
      </c>
      <c r="E111" s="59" t="s">
        <v>175</v>
      </c>
      <c r="F111" s="59" t="s">
        <v>183</v>
      </c>
      <c r="G111" s="59" t="s">
        <v>80</v>
      </c>
      <c r="H111" s="59" t="s">
        <v>56</v>
      </c>
      <c r="I111" s="59" t="s">
        <v>57</v>
      </c>
      <c r="J111" s="59" t="s">
        <v>58</v>
      </c>
      <c r="K111" s="59" t="s">
        <v>179</v>
      </c>
      <c r="L111" s="60">
        <v>91329.997</v>
      </c>
      <c r="M111" s="61">
        <v>323.1235</v>
      </c>
      <c r="N111" s="60">
        <f t="shared" si="1"/>
        <v>282.6473376</v>
      </c>
      <c r="O111" s="62">
        <v>26945.116000000005</v>
      </c>
      <c r="P111" s="62">
        <v>7019.911800000002</v>
      </c>
      <c r="Q111" s="62">
        <f t="shared" si="2"/>
        <v>33965.0278</v>
      </c>
      <c r="R111" s="60" t="str">
        <f t="shared" si="26"/>
        <v>#REF!</v>
      </c>
      <c r="S111" s="62" t="str">
        <f t="shared" si="3"/>
        <v>#REF!</v>
      </c>
      <c r="T111" s="60" t="str">
        <f t="shared" si="4"/>
        <v>#REF!</v>
      </c>
      <c r="U111" s="60" t="str">
        <f t="shared" si="5"/>
        <v>#REF!</v>
      </c>
      <c r="V111" s="60" t="str">
        <f t="shared" si="6"/>
        <v>#REF!</v>
      </c>
      <c r="W111" s="63" t="str">
        <f t="shared" si="7"/>
        <v>#REF!</v>
      </c>
      <c r="X111" s="59">
        <v>170.0</v>
      </c>
      <c r="Y111" s="59">
        <v>123.0</v>
      </c>
      <c r="Z111" s="59">
        <v>199.0</v>
      </c>
      <c r="AA111" s="59">
        <v>90.0</v>
      </c>
      <c r="AB111" s="64">
        <v>1.0</v>
      </c>
      <c r="AC111" s="65">
        <v>2.0</v>
      </c>
      <c r="AD111" s="66">
        <f t="shared" si="8"/>
        <v>2</v>
      </c>
      <c r="AE111" s="66" t="str">
        <f t="shared" si="9"/>
        <v>2</v>
      </c>
      <c r="AF111" s="66" t="str">
        <f t="shared" si="10"/>
        <v>2</v>
      </c>
      <c r="AG111" s="66">
        <v>2.0</v>
      </c>
      <c r="AH111" s="64">
        <v>6.0</v>
      </c>
      <c r="AI111" s="66">
        <f t="shared" si="11"/>
        <v>100</v>
      </c>
      <c r="AJ111" s="64">
        <v>2.0</v>
      </c>
      <c r="AK111" s="66">
        <v>52.0</v>
      </c>
      <c r="AL111" s="66">
        <f t="shared" si="13"/>
        <v>26</v>
      </c>
      <c r="AM111" s="66">
        <f t="shared" si="32"/>
        <v>156</v>
      </c>
      <c r="AN111" s="67">
        <f t="shared" si="15"/>
        <v>13</v>
      </c>
      <c r="AO111" s="68">
        <f t="shared" si="16"/>
        <v>13</v>
      </c>
      <c r="AP111" s="31">
        <f t="shared" si="17"/>
        <v>528.768</v>
      </c>
      <c r="AQ111" s="66">
        <f t="shared" si="18"/>
        <v>0</v>
      </c>
      <c r="AR111" s="66">
        <f t="shared" si="19"/>
        <v>0</v>
      </c>
      <c r="AS111" s="59">
        <v>1811110.0</v>
      </c>
      <c r="AT111" s="32">
        <f t="shared" si="20"/>
        <v>100</v>
      </c>
      <c r="AU111" s="69">
        <f t="shared" si="21"/>
        <v>6873.984</v>
      </c>
      <c r="AV111" s="34">
        <f t="shared" si="22"/>
        <v>62.4</v>
      </c>
      <c r="AW111" s="35">
        <f t="shared" si="23"/>
        <v>0.7080610022</v>
      </c>
      <c r="AX111" s="36">
        <f t="shared" si="24"/>
        <v>25.728</v>
      </c>
      <c r="AY111" s="36">
        <f t="shared" si="25"/>
        <v>334.464</v>
      </c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</row>
    <row r="112" ht="14.25" customHeight="1">
      <c r="A112" s="21" t="s">
        <v>90</v>
      </c>
      <c r="B112" s="21" t="s">
        <v>225</v>
      </c>
      <c r="C112" s="21">
        <v>1811111.0</v>
      </c>
      <c r="D112" s="21" t="s">
        <v>171</v>
      </c>
      <c r="E112" s="21" t="s">
        <v>175</v>
      </c>
      <c r="F112" s="21" t="s">
        <v>54</v>
      </c>
      <c r="G112" s="21" t="s">
        <v>80</v>
      </c>
      <c r="H112" s="21" t="s">
        <v>104</v>
      </c>
      <c r="I112" s="21" t="s">
        <v>105</v>
      </c>
      <c r="J112" s="21" t="s">
        <v>58</v>
      </c>
      <c r="K112" s="21" t="s">
        <v>179</v>
      </c>
      <c r="L112" s="22">
        <v>7071.896</v>
      </c>
      <c r="M112" s="23">
        <v>51.46019999999999</v>
      </c>
      <c r="N112" s="22">
        <f t="shared" si="1"/>
        <v>137.4245728</v>
      </c>
      <c r="O112" s="24">
        <v>2874.1944000000008</v>
      </c>
      <c r="P112" s="24">
        <v>704.5962000000002</v>
      </c>
      <c r="Q112" s="24">
        <f t="shared" si="2"/>
        <v>3578.7906</v>
      </c>
      <c r="R112" s="22" t="str">
        <f t="shared" si="26"/>
        <v>#REF!</v>
      </c>
      <c r="S112" s="24" t="str">
        <f t="shared" si="3"/>
        <v>#REF!</v>
      </c>
      <c r="T112" s="22" t="str">
        <f t="shared" si="4"/>
        <v>#REF!</v>
      </c>
      <c r="U112" s="22" t="str">
        <f t="shared" si="5"/>
        <v>#REF!</v>
      </c>
      <c r="V112" s="22" t="str">
        <f t="shared" si="6"/>
        <v>#REF!</v>
      </c>
      <c r="W112" s="25" t="str">
        <f t="shared" si="7"/>
        <v>#REF!</v>
      </c>
      <c r="X112" s="21">
        <v>42.0</v>
      </c>
      <c r="Y112" s="21">
        <v>62.0</v>
      </c>
      <c r="Z112" s="21">
        <v>58.0</v>
      </c>
      <c r="AA112" s="21">
        <v>91.0</v>
      </c>
      <c r="AB112" s="26">
        <v>1.0</v>
      </c>
      <c r="AC112" s="27">
        <v>2.0</v>
      </c>
      <c r="AD112" s="28">
        <f t="shared" si="8"/>
        <v>2</v>
      </c>
      <c r="AE112" s="28" t="str">
        <f t="shared" si="9"/>
        <v>1</v>
      </c>
      <c r="AF112" s="28" t="str">
        <f t="shared" si="10"/>
        <v>1</v>
      </c>
      <c r="AG112" s="28">
        <f t="shared" ref="AG112:AG134" si="33">AE112*AF112</f>
        <v>1</v>
      </c>
      <c r="AH112" s="26">
        <v>26.0</v>
      </c>
      <c r="AI112" s="28">
        <f t="shared" si="11"/>
        <v>101</v>
      </c>
      <c r="AJ112" s="26">
        <v>2.0</v>
      </c>
      <c r="AK112" s="28">
        <v>52.0</v>
      </c>
      <c r="AL112" s="28">
        <f t="shared" si="13"/>
        <v>52</v>
      </c>
      <c r="AM112" s="28">
        <f t="shared" ref="AM112:AM141" si="34">AD112*AK112</f>
        <v>104</v>
      </c>
      <c r="AN112" s="29">
        <f t="shared" si="15"/>
        <v>1</v>
      </c>
      <c r="AO112" s="73">
        <f t="shared" si="16"/>
        <v>1</v>
      </c>
      <c r="AP112" s="31">
        <f t="shared" si="17"/>
        <v>484.704</v>
      </c>
      <c r="AQ112" s="28">
        <f t="shared" si="18"/>
        <v>1</v>
      </c>
      <c r="AR112" s="28">
        <f t="shared" si="19"/>
        <v>0</v>
      </c>
      <c r="AS112" s="21">
        <v>1811111.0</v>
      </c>
      <c r="AT112" s="32">
        <f t="shared" si="20"/>
        <v>101</v>
      </c>
      <c r="AU112" s="33">
        <f t="shared" si="21"/>
        <v>969.408</v>
      </c>
      <c r="AV112" s="34">
        <f t="shared" si="22"/>
        <v>63.024</v>
      </c>
      <c r="AW112" s="35">
        <f t="shared" si="23"/>
        <v>0.7151416122</v>
      </c>
      <c r="AX112" s="36">
        <f t="shared" si="24"/>
        <v>25.104</v>
      </c>
      <c r="AY112" s="36">
        <f t="shared" si="25"/>
        <v>25.104</v>
      </c>
    </row>
    <row r="113" ht="14.25" customHeight="1">
      <c r="A113" s="21" t="s">
        <v>90</v>
      </c>
      <c r="B113" s="21" t="s">
        <v>226</v>
      </c>
      <c r="C113" s="21">
        <v>1811112.0</v>
      </c>
      <c r="D113" s="21" t="s">
        <v>171</v>
      </c>
      <c r="E113" s="21" t="s">
        <v>175</v>
      </c>
      <c r="F113" s="21" t="s">
        <v>54</v>
      </c>
      <c r="G113" s="21" t="s">
        <v>80</v>
      </c>
      <c r="H113" s="21" t="s">
        <v>104</v>
      </c>
      <c r="I113" s="21" t="s">
        <v>105</v>
      </c>
      <c r="J113" s="21" t="s">
        <v>58</v>
      </c>
      <c r="K113" s="21" t="s">
        <v>61</v>
      </c>
      <c r="L113" s="22">
        <v>11391.6</v>
      </c>
      <c r="M113" s="23">
        <v>103.58709999999999</v>
      </c>
      <c r="N113" s="22">
        <f t="shared" si="1"/>
        <v>109.9712223</v>
      </c>
      <c r="O113" s="24">
        <v>6366.4128</v>
      </c>
      <c r="P113" s="24">
        <v>1740.8160000000003</v>
      </c>
      <c r="Q113" s="24">
        <f t="shared" si="2"/>
        <v>8107.2288</v>
      </c>
      <c r="R113" s="22" t="str">
        <f t="shared" si="26"/>
        <v>#REF!</v>
      </c>
      <c r="S113" s="24" t="str">
        <f t="shared" si="3"/>
        <v>#REF!</v>
      </c>
      <c r="T113" s="22" t="str">
        <f t="shared" si="4"/>
        <v>#REF!</v>
      </c>
      <c r="U113" s="22" t="str">
        <f t="shared" si="5"/>
        <v>#REF!</v>
      </c>
      <c r="V113" s="22" t="str">
        <f t="shared" si="6"/>
        <v>#REF!</v>
      </c>
      <c r="W113" s="25" t="str">
        <f t="shared" si="7"/>
        <v>#REF!</v>
      </c>
      <c r="X113" s="21">
        <v>46.0</v>
      </c>
      <c r="Y113" s="21">
        <v>62.0</v>
      </c>
      <c r="Z113" s="21">
        <v>58.0</v>
      </c>
      <c r="AA113" s="21">
        <v>91.0</v>
      </c>
      <c r="AB113" s="26">
        <v>1.0</v>
      </c>
      <c r="AC113" s="27">
        <v>2.0</v>
      </c>
      <c r="AD113" s="28">
        <f t="shared" si="8"/>
        <v>2</v>
      </c>
      <c r="AE113" s="28" t="str">
        <f t="shared" si="9"/>
        <v>1</v>
      </c>
      <c r="AF113" s="28" t="str">
        <f t="shared" si="10"/>
        <v>1</v>
      </c>
      <c r="AG113" s="28">
        <f t="shared" si="33"/>
        <v>1</v>
      </c>
      <c r="AH113" s="26">
        <v>26.0</v>
      </c>
      <c r="AI113" s="28">
        <f t="shared" si="11"/>
        <v>101</v>
      </c>
      <c r="AJ113" s="26">
        <v>2.0</v>
      </c>
      <c r="AK113" s="28">
        <v>52.0</v>
      </c>
      <c r="AL113" s="28">
        <f t="shared" si="13"/>
        <v>52</v>
      </c>
      <c r="AM113" s="28">
        <f t="shared" si="34"/>
        <v>104</v>
      </c>
      <c r="AN113" s="29">
        <f t="shared" si="15"/>
        <v>2</v>
      </c>
      <c r="AO113" s="73">
        <f t="shared" si="16"/>
        <v>1</v>
      </c>
      <c r="AP113" s="31">
        <f t="shared" si="17"/>
        <v>484.704</v>
      </c>
      <c r="AQ113" s="28">
        <f t="shared" si="18"/>
        <v>1</v>
      </c>
      <c r="AR113" s="28">
        <f t="shared" si="19"/>
        <v>0</v>
      </c>
      <c r="AS113" s="21">
        <v>1811112.0</v>
      </c>
      <c r="AT113" s="32">
        <f t="shared" si="20"/>
        <v>101</v>
      </c>
      <c r="AU113" s="33">
        <f t="shared" si="21"/>
        <v>969.408</v>
      </c>
      <c r="AV113" s="34">
        <f t="shared" si="22"/>
        <v>63.024</v>
      </c>
      <c r="AW113" s="35">
        <f t="shared" si="23"/>
        <v>0.7151416122</v>
      </c>
      <c r="AX113" s="36">
        <f t="shared" si="24"/>
        <v>25.104</v>
      </c>
      <c r="AY113" s="36">
        <f t="shared" si="25"/>
        <v>50.208</v>
      </c>
    </row>
    <row r="114" ht="14.25" customHeight="1">
      <c r="A114" s="21" t="s">
        <v>90</v>
      </c>
      <c r="B114" s="21" t="s">
        <v>227</v>
      </c>
      <c r="C114" s="21">
        <v>1811113.0</v>
      </c>
      <c r="D114" s="21" t="s">
        <v>171</v>
      </c>
      <c r="E114" s="21" t="s">
        <v>175</v>
      </c>
      <c r="F114" s="21" t="s">
        <v>54</v>
      </c>
      <c r="G114" s="21" t="s">
        <v>80</v>
      </c>
      <c r="H114" s="21" t="s">
        <v>104</v>
      </c>
      <c r="I114" s="21" t="s">
        <v>105</v>
      </c>
      <c r="J114" s="21" t="s">
        <v>58</v>
      </c>
      <c r="K114" s="21"/>
      <c r="L114" s="22">
        <v>13278.870000000003</v>
      </c>
      <c r="M114" s="23">
        <v>87.4846</v>
      </c>
      <c r="N114" s="22">
        <f t="shared" si="1"/>
        <v>151.7852285</v>
      </c>
      <c r="O114" s="24">
        <v>8006.310400000001</v>
      </c>
      <c r="P114" s="24">
        <v>1902.4896</v>
      </c>
      <c r="Q114" s="24">
        <f t="shared" si="2"/>
        <v>9908.8</v>
      </c>
      <c r="R114" s="22" t="str">
        <f t="shared" si="26"/>
        <v>#REF!</v>
      </c>
      <c r="S114" s="24" t="str">
        <f t="shared" si="3"/>
        <v>#REF!</v>
      </c>
      <c r="T114" s="22" t="str">
        <f t="shared" si="4"/>
        <v>#REF!</v>
      </c>
      <c r="U114" s="22" t="str">
        <f t="shared" si="5"/>
        <v>#REF!</v>
      </c>
      <c r="V114" s="22" t="str">
        <f t="shared" si="6"/>
        <v>#REF!</v>
      </c>
      <c r="W114" s="25" t="str">
        <f t="shared" si="7"/>
        <v>#REF!</v>
      </c>
      <c r="X114" s="21">
        <v>50.0</v>
      </c>
      <c r="Y114" s="21">
        <v>62.0</v>
      </c>
      <c r="Z114" s="21">
        <v>58.0</v>
      </c>
      <c r="AA114" s="21">
        <v>91.0</v>
      </c>
      <c r="AB114" s="26">
        <v>1.0</v>
      </c>
      <c r="AC114" s="27">
        <v>2.0</v>
      </c>
      <c r="AD114" s="28">
        <f t="shared" si="8"/>
        <v>2</v>
      </c>
      <c r="AE114" s="28" t="str">
        <f t="shared" si="9"/>
        <v>1</v>
      </c>
      <c r="AF114" s="28" t="str">
        <f t="shared" si="10"/>
        <v>1</v>
      </c>
      <c r="AG114" s="28">
        <f t="shared" si="33"/>
        <v>1</v>
      </c>
      <c r="AH114" s="26">
        <v>26.0</v>
      </c>
      <c r="AI114" s="28">
        <f t="shared" si="11"/>
        <v>101</v>
      </c>
      <c r="AJ114" s="26">
        <v>2.0</v>
      </c>
      <c r="AK114" s="28">
        <v>52.0</v>
      </c>
      <c r="AL114" s="28">
        <f t="shared" si="13"/>
        <v>52</v>
      </c>
      <c r="AM114" s="28">
        <f t="shared" si="34"/>
        <v>104</v>
      </c>
      <c r="AN114" s="29">
        <f t="shared" si="15"/>
        <v>2</v>
      </c>
      <c r="AO114" s="73">
        <f t="shared" si="16"/>
        <v>1</v>
      </c>
      <c r="AP114" s="31">
        <f t="shared" si="17"/>
        <v>484.704</v>
      </c>
      <c r="AQ114" s="28">
        <f t="shared" si="18"/>
        <v>1</v>
      </c>
      <c r="AR114" s="28">
        <f t="shared" si="19"/>
        <v>0</v>
      </c>
      <c r="AS114" s="21">
        <v>1811113.0</v>
      </c>
      <c r="AT114" s="32">
        <f t="shared" si="20"/>
        <v>101</v>
      </c>
      <c r="AU114" s="33">
        <f t="shared" si="21"/>
        <v>969.408</v>
      </c>
      <c r="AV114" s="34">
        <f t="shared" si="22"/>
        <v>63.024</v>
      </c>
      <c r="AW114" s="35">
        <f t="shared" si="23"/>
        <v>0.7151416122</v>
      </c>
      <c r="AX114" s="36">
        <f t="shared" si="24"/>
        <v>25.104</v>
      </c>
      <c r="AY114" s="36">
        <f t="shared" si="25"/>
        <v>50.208</v>
      </c>
    </row>
    <row r="115" ht="14.25" customHeight="1">
      <c r="A115" s="21" t="s">
        <v>90</v>
      </c>
      <c r="B115" s="21" t="s">
        <v>228</v>
      </c>
      <c r="C115" s="21">
        <v>1811114.0</v>
      </c>
      <c r="D115" s="21" t="s">
        <v>171</v>
      </c>
      <c r="E115" s="21" t="s">
        <v>175</v>
      </c>
      <c r="F115" s="21" t="s">
        <v>54</v>
      </c>
      <c r="G115" s="21" t="s">
        <v>80</v>
      </c>
      <c r="H115" s="21" t="s">
        <v>104</v>
      </c>
      <c r="I115" s="21" t="s">
        <v>105</v>
      </c>
      <c r="J115" s="21" t="s">
        <v>58</v>
      </c>
      <c r="K115" s="21"/>
      <c r="L115" s="22">
        <v>626981.3</v>
      </c>
      <c r="M115" s="23">
        <v>6505.2405</v>
      </c>
      <c r="N115" s="22">
        <f t="shared" si="1"/>
        <v>96.38095625</v>
      </c>
      <c r="O115" s="24">
        <v>255630.15280000004</v>
      </c>
      <c r="P115" s="24">
        <v>65884.06000000001</v>
      </c>
      <c r="Q115" s="24">
        <f t="shared" si="2"/>
        <v>321514.2128</v>
      </c>
      <c r="R115" s="22" t="str">
        <f t="shared" si="26"/>
        <v>#REF!</v>
      </c>
      <c r="S115" s="24" t="str">
        <f t="shared" si="3"/>
        <v>#REF!</v>
      </c>
      <c r="T115" s="22" t="str">
        <f t="shared" si="4"/>
        <v>#REF!</v>
      </c>
      <c r="U115" s="22" t="str">
        <f t="shared" si="5"/>
        <v>#REF!</v>
      </c>
      <c r="V115" s="22" t="str">
        <f t="shared" si="6"/>
        <v>#REF!</v>
      </c>
      <c r="W115" s="25" t="str">
        <f t="shared" si="7"/>
        <v>#REF!</v>
      </c>
      <c r="X115" s="21">
        <v>54.0</v>
      </c>
      <c r="Y115" s="21">
        <v>62.0</v>
      </c>
      <c r="Z115" s="21">
        <v>58.0</v>
      </c>
      <c r="AA115" s="21">
        <v>91.0</v>
      </c>
      <c r="AB115" s="26">
        <v>1.0</v>
      </c>
      <c r="AC115" s="27">
        <v>2.0</v>
      </c>
      <c r="AD115" s="28">
        <f t="shared" si="8"/>
        <v>2</v>
      </c>
      <c r="AE115" s="28" t="str">
        <f t="shared" si="9"/>
        <v>1</v>
      </c>
      <c r="AF115" s="28" t="str">
        <f t="shared" si="10"/>
        <v>1</v>
      </c>
      <c r="AG115" s="28">
        <f t="shared" si="33"/>
        <v>1</v>
      </c>
      <c r="AH115" s="26">
        <v>26.0</v>
      </c>
      <c r="AI115" s="28">
        <f t="shared" si="11"/>
        <v>101</v>
      </c>
      <c r="AJ115" s="26">
        <v>2.0</v>
      </c>
      <c r="AK115" s="28">
        <v>52.0</v>
      </c>
      <c r="AL115" s="28">
        <f t="shared" si="13"/>
        <v>52</v>
      </c>
      <c r="AM115" s="28">
        <f t="shared" si="34"/>
        <v>104</v>
      </c>
      <c r="AN115" s="29">
        <f t="shared" si="15"/>
        <v>126</v>
      </c>
      <c r="AO115" s="73">
        <f t="shared" si="16"/>
        <v>63</v>
      </c>
      <c r="AP115" s="31">
        <f t="shared" si="17"/>
        <v>484.704</v>
      </c>
      <c r="AQ115" s="28">
        <f t="shared" si="18"/>
        <v>63</v>
      </c>
      <c r="AR115" s="28">
        <f t="shared" si="19"/>
        <v>0</v>
      </c>
      <c r="AS115" s="21">
        <v>1811114.0</v>
      </c>
      <c r="AT115" s="32">
        <f t="shared" si="20"/>
        <v>101</v>
      </c>
      <c r="AU115" s="33">
        <f t="shared" si="21"/>
        <v>61072.704</v>
      </c>
      <c r="AV115" s="34">
        <f t="shared" si="22"/>
        <v>63.024</v>
      </c>
      <c r="AW115" s="35">
        <f t="shared" si="23"/>
        <v>0.7151416122</v>
      </c>
      <c r="AX115" s="36">
        <f t="shared" si="24"/>
        <v>25.104</v>
      </c>
      <c r="AY115" s="36">
        <f t="shared" si="25"/>
        <v>3163.104</v>
      </c>
    </row>
    <row r="116" ht="14.25" customHeight="1">
      <c r="A116" s="21" t="s">
        <v>90</v>
      </c>
      <c r="B116" s="21" t="s">
        <v>229</v>
      </c>
      <c r="C116" s="21">
        <v>1811115.0</v>
      </c>
      <c r="D116" s="21" t="s">
        <v>171</v>
      </c>
      <c r="E116" s="21" t="s">
        <v>175</v>
      </c>
      <c r="F116" s="21" t="s">
        <v>54</v>
      </c>
      <c r="G116" s="21" t="s">
        <v>80</v>
      </c>
      <c r="H116" s="21" t="s">
        <v>104</v>
      </c>
      <c r="I116" s="21" t="s">
        <v>105</v>
      </c>
      <c r="J116" s="21" t="s">
        <v>58</v>
      </c>
      <c r="K116" s="21" t="s">
        <v>59</v>
      </c>
      <c r="L116" s="22">
        <v>18320.816</v>
      </c>
      <c r="M116" s="23">
        <v>78.7497</v>
      </c>
      <c r="N116" s="22">
        <f t="shared" si="1"/>
        <v>232.6461688</v>
      </c>
      <c r="O116" s="24">
        <v>7897.084800000001</v>
      </c>
      <c r="P116" s="24">
        <v>1935.5600000000004</v>
      </c>
      <c r="Q116" s="24">
        <f t="shared" si="2"/>
        <v>9832.6448</v>
      </c>
      <c r="R116" s="22" t="str">
        <f t="shared" si="26"/>
        <v>#REF!</v>
      </c>
      <c r="S116" s="24" t="str">
        <f t="shared" si="3"/>
        <v>#REF!</v>
      </c>
      <c r="T116" s="22" t="str">
        <f t="shared" si="4"/>
        <v>#REF!</v>
      </c>
      <c r="U116" s="22" t="str">
        <f t="shared" si="5"/>
        <v>#REF!</v>
      </c>
      <c r="V116" s="22" t="str">
        <f t="shared" si="6"/>
        <v>#REF!</v>
      </c>
      <c r="W116" s="25" t="str">
        <f t="shared" si="7"/>
        <v>#REF!</v>
      </c>
      <c r="X116" s="21">
        <v>59.0</v>
      </c>
      <c r="Y116" s="21">
        <v>62.0</v>
      </c>
      <c r="Z116" s="21">
        <v>58.0</v>
      </c>
      <c r="AA116" s="21">
        <v>91.0</v>
      </c>
      <c r="AB116" s="26">
        <v>1.0</v>
      </c>
      <c r="AC116" s="27">
        <v>2.0</v>
      </c>
      <c r="AD116" s="28">
        <f t="shared" si="8"/>
        <v>2</v>
      </c>
      <c r="AE116" s="28" t="str">
        <f t="shared" si="9"/>
        <v>1</v>
      </c>
      <c r="AF116" s="28" t="str">
        <f t="shared" si="10"/>
        <v>1</v>
      </c>
      <c r="AG116" s="28">
        <f t="shared" si="33"/>
        <v>1</v>
      </c>
      <c r="AH116" s="26">
        <v>26.0</v>
      </c>
      <c r="AI116" s="28">
        <f t="shared" si="11"/>
        <v>101</v>
      </c>
      <c r="AJ116" s="26">
        <v>2.0</v>
      </c>
      <c r="AK116" s="28">
        <v>52.0</v>
      </c>
      <c r="AL116" s="28">
        <f t="shared" si="13"/>
        <v>52</v>
      </c>
      <c r="AM116" s="28">
        <f t="shared" si="34"/>
        <v>104</v>
      </c>
      <c r="AN116" s="29">
        <f t="shared" si="15"/>
        <v>2</v>
      </c>
      <c r="AO116" s="73">
        <f t="shared" si="16"/>
        <v>1</v>
      </c>
      <c r="AP116" s="31">
        <f t="shared" si="17"/>
        <v>484.704</v>
      </c>
      <c r="AQ116" s="28">
        <f t="shared" si="18"/>
        <v>1</v>
      </c>
      <c r="AR116" s="28">
        <f t="shared" si="19"/>
        <v>0</v>
      </c>
      <c r="AS116" s="21">
        <v>1811115.0</v>
      </c>
      <c r="AT116" s="32">
        <f t="shared" si="20"/>
        <v>101</v>
      </c>
      <c r="AU116" s="33">
        <f t="shared" si="21"/>
        <v>969.408</v>
      </c>
      <c r="AV116" s="34">
        <f t="shared" si="22"/>
        <v>63.024</v>
      </c>
      <c r="AW116" s="35">
        <f t="shared" si="23"/>
        <v>0.7151416122</v>
      </c>
      <c r="AX116" s="36">
        <f t="shared" si="24"/>
        <v>25.104</v>
      </c>
      <c r="AY116" s="36">
        <f t="shared" si="25"/>
        <v>50.208</v>
      </c>
    </row>
    <row r="117" ht="14.25" customHeight="1">
      <c r="A117" s="21" t="s">
        <v>90</v>
      </c>
      <c r="B117" s="21" t="s">
        <v>230</v>
      </c>
      <c r="C117" s="21">
        <v>1811116.0</v>
      </c>
      <c r="D117" s="21" t="s">
        <v>64</v>
      </c>
      <c r="E117" s="21" t="s">
        <v>175</v>
      </c>
      <c r="F117" s="21" t="s">
        <v>54</v>
      </c>
      <c r="G117" s="21" t="s">
        <v>80</v>
      </c>
      <c r="H117" s="21" t="s">
        <v>104</v>
      </c>
      <c r="I117" s="21" t="s">
        <v>105</v>
      </c>
      <c r="J117" s="21" t="s">
        <v>58</v>
      </c>
      <c r="K117" s="21" t="s">
        <v>59</v>
      </c>
      <c r="L117" s="22">
        <v>506261.62400000007</v>
      </c>
      <c r="M117" s="23">
        <v>4712.9814</v>
      </c>
      <c r="N117" s="22">
        <f t="shared" si="1"/>
        <v>107.4185491</v>
      </c>
      <c r="O117" s="24">
        <v>258260.46400000004</v>
      </c>
      <c r="P117" s="24">
        <v>67283.6472</v>
      </c>
      <c r="Q117" s="24">
        <f t="shared" si="2"/>
        <v>325544.1112</v>
      </c>
      <c r="R117" s="22" t="str">
        <f t="shared" si="26"/>
        <v>#REF!</v>
      </c>
      <c r="S117" s="24" t="str">
        <f t="shared" si="3"/>
        <v>#REF!</v>
      </c>
      <c r="T117" s="22" t="str">
        <f t="shared" si="4"/>
        <v>#REF!</v>
      </c>
      <c r="U117" s="22" t="str">
        <f t="shared" si="5"/>
        <v>#REF!</v>
      </c>
      <c r="V117" s="22" t="str">
        <f t="shared" si="6"/>
        <v>#REF!</v>
      </c>
      <c r="W117" s="25" t="str">
        <f t="shared" si="7"/>
        <v>#REF!</v>
      </c>
      <c r="X117" s="21">
        <v>42.0</v>
      </c>
      <c r="Y117" s="21">
        <v>62.0</v>
      </c>
      <c r="Z117" s="21">
        <v>58.0</v>
      </c>
      <c r="AA117" s="21">
        <v>91.0</v>
      </c>
      <c r="AB117" s="26">
        <v>1.0</v>
      </c>
      <c r="AC117" s="27">
        <v>2.0</v>
      </c>
      <c r="AD117" s="28">
        <f t="shared" si="8"/>
        <v>2</v>
      </c>
      <c r="AE117" s="28" t="str">
        <f t="shared" si="9"/>
        <v>1</v>
      </c>
      <c r="AF117" s="28" t="str">
        <f t="shared" si="10"/>
        <v>1</v>
      </c>
      <c r="AG117" s="28">
        <f t="shared" si="33"/>
        <v>1</v>
      </c>
      <c r="AH117" s="26">
        <v>26.0</v>
      </c>
      <c r="AI117" s="28">
        <f t="shared" si="11"/>
        <v>101</v>
      </c>
      <c r="AJ117" s="26">
        <v>2.0</v>
      </c>
      <c r="AK117" s="28">
        <v>52.0</v>
      </c>
      <c r="AL117" s="28">
        <f t="shared" si="13"/>
        <v>52</v>
      </c>
      <c r="AM117" s="28">
        <f t="shared" si="34"/>
        <v>104</v>
      </c>
      <c r="AN117" s="29">
        <f t="shared" si="15"/>
        <v>91</v>
      </c>
      <c r="AO117" s="73">
        <f t="shared" si="16"/>
        <v>0</v>
      </c>
      <c r="AP117" s="31">
        <f t="shared" si="17"/>
        <v>352.512</v>
      </c>
      <c r="AQ117" s="28">
        <f t="shared" si="18"/>
        <v>0</v>
      </c>
      <c r="AR117" s="28">
        <f t="shared" si="19"/>
        <v>91</v>
      </c>
      <c r="AS117" s="21">
        <v>1811116.0</v>
      </c>
      <c r="AT117" s="32">
        <f t="shared" si="20"/>
        <v>101</v>
      </c>
      <c r="AU117" s="33">
        <f t="shared" si="21"/>
        <v>32078.592</v>
      </c>
      <c r="AV117" s="34">
        <f t="shared" si="22"/>
        <v>63.024</v>
      </c>
      <c r="AW117" s="35">
        <f t="shared" si="23"/>
        <v>0.7151416122</v>
      </c>
      <c r="AX117" s="36">
        <f t="shared" si="24"/>
        <v>25.104</v>
      </c>
      <c r="AY117" s="36">
        <f t="shared" si="25"/>
        <v>2284.464</v>
      </c>
    </row>
    <row r="118" ht="14.25" customHeight="1">
      <c r="A118" s="21" t="s">
        <v>90</v>
      </c>
      <c r="B118" s="21" t="s">
        <v>231</v>
      </c>
      <c r="C118" s="21">
        <v>1811117.0</v>
      </c>
      <c r="D118" s="21" t="s">
        <v>64</v>
      </c>
      <c r="E118" s="21" t="s">
        <v>175</v>
      </c>
      <c r="F118" s="21" t="s">
        <v>54</v>
      </c>
      <c r="G118" s="21" t="s">
        <v>80</v>
      </c>
      <c r="H118" s="21" t="s">
        <v>104</v>
      </c>
      <c r="I118" s="21" t="s">
        <v>105</v>
      </c>
      <c r="J118" s="21" t="s">
        <v>58</v>
      </c>
      <c r="K118" s="21" t="s">
        <v>59</v>
      </c>
      <c r="L118" s="22">
        <v>191782.272</v>
      </c>
      <c r="M118" s="23">
        <v>1955.3519999999999</v>
      </c>
      <c r="N118" s="22">
        <f t="shared" si="1"/>
        <v>98.08068931</v>
      </c>
      <c r="O118" s="24">
        <v>95690.8656</v>
      </c>
      <c r="P118" s="24">
        <v>25130.934400000002</v>
      </c>
      <c r="Q118" s="24">
        <f t="shared" si="2"/>
        <v>120821.8</v>
      </c>
      <c r="R118" s="22" t="str">
        <f t="shared" si="26"/>
        <v>#REF!</v>
      </c>
      <c r="S118" s="24" t="str">
        <f t="shared" si="3"/>
        <v>#REF!</v>
      </c>
      <c r="T118" s="22" t="str">
        <f t="shared" si="4"/>
        <v>#REF!</v>
      </c>
      <c r="U118" s="22" t="str">
        <f t="shared" si="5"/>
        <v>#REF!</v>
      </c>
      <c r="V118" s="22" t="str">
        <f t="shared" si="6"/>
        <v>#REF!</v>
      </c>
      <c r="W118" s="25" t="str">
        <f t="shared" si="7"/>
        <v>#REF!</v>
      </c>
      <c r="X118" s="21">
        <v>46.0</v>
      </c>
      <c r="Y118" s="21">
        <v>62.0</v>
      </c>
      <c r="Z118" s="21">
        <v>58.0</v>
      </c>
      <c r="AA118" s="21">
        <v>91.0</v>
      </c>
      <c r="AB118" s="26">
        <v>1.0</v>
      </c>
      <c r="AC118" s="27">
        <v>2.0</v>
      </c>
      <c r="AD118" s="28">
        <f t="shared" si="8"/>
        <v>2</v>
      </c>
      <c r="AE118" s="28" t="str">
        <f t="shared" si="9"/>
        <v>1</v>
      </c>
      <c r="AF118" s="28" t="str">
        <f t="shared" si="10"/>
        <v>1</v>
      </c>
      <c r="AG118" s="28">
        <f t="shared" si="33"/>
        <v>1</v>
      </c>
      <c r="AH118" s="26">
        <v>26.0</v>
      </c>
      <c r="AI118" s="28">
        <f t="shared" si="11"/>
        <v>101</v>
      </c>
      <c r="AJ118" s="26">
        <v>2.0</v>
      </c>
      <c r="AK118" s="28">
        <v>52.0</v>
      </c>
      <c r="AL118" s="28">
        <f t="shared" si="13"/>
        <v>52</v>
      </c>
      <c r="AM118" s="28">
        <f t="shared" si="34"/>
        <v>104</v>
      </c>
      <c r="AN118" s="29">
        <f t="shared" si="15"/>
        <v>38</v>
      </c>
      <c r="AO118" s="73">
        <f t="shared" si="16"/>
        <v>0</v>
      </c>
      <c r="AP118" s="31">
        <f t="shared" si="17"/>
        <v>352.512</v>
      </c>
      <c r="AQ118" s="28">
        <f t="shared" si="18"/>
        <v>0</v>
      </c>
      <c r="AR118" s="28">
        <f t="shared" si="19"/>
        <v>38</v>
      </c>
      <c r="AS118" s="21">
        <v>1811117.0</v>
      </c>
      <c r="AT118" s="32">
        <f t="shared" si="20"/>
        <v>101</v>
      </c>
      <c r="AU118" s="33">
        <f t="shared" si="21"/>
        <v>13395.456</v>
      </c>
      <c r="AV118" s="34">
        <f t="shared" si="22"/>
        <v>63.024</v>
      </c>
      <c r="AW118" s="35">
        <f t="shared" si="23"/>
        <v>0.7151416122</v>
      </c>
      <c r="AX118" s="36">
        <f t="shared" si="24"/>
        <v>25.104</v>
      </c>
      <c r="AY118" s="36">
        <f t="shared" si="25"/>
        <v>953.952</v>
      </c>
    </row>
    <row r="119" ht="14.25" customHeight="1">
      <c r="A119" s="21" t="s">
        <v>90</v>
      </c>
      <c r="B119" s="21" t="s">
        <v>232</v>
      </c>
      <c r="C119" s="21">
        <v>1811118.0</v>
      </c>
      <c r="D119" s="21" t="s">
        <v>64</v>
      </c>
      <c r="E119" s="21" t="s">
        <v>175</v>
      </c>
      <c r="F119" s="21" t="s">
        <v>54</v>
      </c>
      <c r="G119" s="21" t="s">
        <v>80</v>
      </c>
      <c r="H119" s="21" t="s">
        <v>104</v>
      </c>
      <c r="I119" s="21" t="s">
        <v>105</v>
      </c>
      <c r="J119" s="21" t="s">
        <v>58</v>
      </c>
      <c r="K119" s="21" t="s">
        <v>59</v>
      </c>
      <c r="L119" s="22">
        <v>217977.1</v>
      </c>
      <c r="M119" s="23">
        <v>1779.6144</v>
      </c>
      <c r="N119" s="22">
        <f t="shared" si="1"/>
        <v>122.4855789</v>
      </c>
      <c r="O119" s="24">
        <v>78511.2768</v>
      </c>
      <c r="P119" s="24">
        <v>18665.6712</v>
      </c>
      <c r="Q119" s="24">
        <f t="shared" si="2"/>
        <v>97176.948</v>
      </c>
      <c r="R119" s="22" t="str">
        <f t="shared" si="26"/>
        <v>#REF!</v>
      </c>
      <c r="S119" s="24" t="str">
        <f t="shared" si="3"/>
        <v>#REF!</v>
      </c>
      <c r="T119" s="22" t="str">
        <f t="shared" si="4"/>
        <v>#REF!</v>
      </c>
      <c r="U119" s="22" t="str">
        <f t="shared" si="5"/>
        <v>#REF!</v>
      </c>
      <c r="V119" s="22" t="str">
        <f t="shared" si="6"/>
        <v>#REF!</v>
      </c>
      <c r="W119" s="25" t="str">
        <f t="shared" si="7"/>
        <v>#REF!</v>
      </c>
      <c r="X119" s="21">
        <v>48.0</v>
      </c>
      <c r="Y119" s="21">
        <v>62.0</v>
      </c>
      <c r="Z119" s="21">
        <v>58.0</v>
      </c>
      <c r="AA119" s="21">
        <v>91.0</v>
      </c>
      <c r="AB119" s="26">
        <v>1.0</v>
      </c>
      <c r="AC119" s="27">
        <v>2.0</v>
      </c>
      <c r="AD119" s="28">
        <f t="shared" si="8"/>
        <v>2</v>
      </c>
      <c r="AE119" s="28" t="str">
        <f t="shared" si="9"/>
        <v>1</v>
      </c>
      <c r="AF119" s="28" t="str">
        <f t="shared" si="10"/>
        <v>1</v>
      </c>
      <c r="AG119" s="28">
        <f t="shared" si="33"/>
        <v>1</v>
      </c>
      <c r="AH119" s="26">
        <v>26.0</v>
      </c>
      <c r="AI119" s="28">
        <f t="shared" si="11"/>
        <v>101</v>
      </c>
      <c r="AJ119" s="26">
        <v>2.0</v>
      </c>
      <c r="AK119" s="28">
        <v>52.0</v>
      </c>
      <c r="AL119" s="28">
        <f t="shared" si="13"/>
        <v>52</v>
      </c>
      <c r="AM119" s="28">
        <f t="shared" si="34"/>
        <v>104</v>
      </c>
      <c r="AN119" s="29">
        <f t="shared" si="15"/>
        <v>35</v>
      </c>
      <c r="AO119" s="73">
        <f t="shared" si="16"/>
        <v>0</v>
      </c>
      <c r="AP119" s="31">
        <f t="shared" si="17"/>
        <v>352.512</v>
      </c>
      <c r="AQ119" s="28">
        <f t="shared" si="18"/>
        <v>0</v>
      </c>
      <c r="AR119" s="28">
        <f t="shared" si="19"/>
        <v>35</v>
      </c>
      <c r="AS119" s="21">
        <v>1811118.0</v>
      </c>
      <c r="AT119" s="32">
        <f t="shared" si="20"/>
        <v>101</v>
      </c>
      <c r="AU119" s="33">
        <f t="shared" si="21"/>
        <v>12337.92</v>
      </c>
      <c r="AV119" s="34">
        <f t="shared" si="22"/>
        <v>63.024</v>
      </c>
      <c r="AW119" s="35">
        <f t="shared" si="23"/>
        <v>0.7151416122</v>
      </c>
      <c r="AX119" s="36">
        <f t="shared" si="24"/>
        <v>25.104</v>
      </c>
      <c r="AY119" s="36">
        <f t="shared" si="25"/>
        <v>878.64</v>
      </c>
    </row>
    <row r="120" ht="14.25" customHeight="1">
      <c r="A120" s="21" t="s">
        <v>90</v>
      </c>
      <c r="B120" s="21" t="s">
        <v>233</v>
      </c>
      <c r="C120" s="21">
        <v>1811119.0</v>
      </c>
      <c r="D120" s="21" t="s">
        <v>64</v>
      </c>
      <c r="E120" s="21" t="s">
        <v>175</v>
      </c>
      <c r="F120" s="21" t="s">
        <v>54</v>
      </c>
      <c r="G120" s="21" t="s">
        <v>80</v>
      </c>
      <c r="H120" s="21" t="s">
        <v>104</v>
      </c>
      <c r="I120" s="21" t="s">
        <v>105</v>
      </c>
      <c r="J120" s="21" t="s">
        <v>58</v>
      </c>
      <c r="K120" s="21" t="s">
        <v>59</v>
      </c>
      <c r="L120" s="22">
        <v>13992.447</v>
      </c>
      <c r="M120" s="23">
        <v>85.87999999999998</v>
      </c>
      <c r="N120" s="22">
        <f t="shared" si="1"/>
        <v>162.9302166</v>
      </c>
      <c r="O120" s="24">
        <v>5119.884000000001</v>
      </c>
      <c r="P120" s="24">
        <v>1243.4004000000002</v>
      </c>
      <c r="Q120" s="24">
        <f t="shared" si="2"/>
        <v>6363.2844</v>
      </c>
      <c r="R120" s="22" t="str">
        <f t="shared" si="26"/>
        <v>#REF!</v>
      </c>
      <c r="S120" s="24" t="str">
        <f t="shared" si="3"/>
        <v>#REF!</v>
      </c>
      <c r="T120" s="22" t="str">
        <f t="shared" si="4"/>
        <v>#REF!</v>
      </c>
      <c r="U120" s="22" t="str">
        <f t="shared" si="5"/>
        <v>#REF!</v>
      </c>
      <c r="V120" s="22" t="str">
        <f t="shared" si="6"/>
        <v>#REF!</v>
      </c>
      <c r="W120" s="25" t="str">
        <f t="shared" si="7"/>
        <v>#REF!</v>
      </c>
      <c r="X120" s="21">
        <v>50.0</v>
      </c>
      <c r="Y120" s="21">
        <v>62.0</v>
      </c>
      <c r="Z120" s="21">
        <v>58.0</v>
      </c>
      <c r="AA120" s="21">
        <v>91.0</v>
      </c>
      <c r="AB120" s="26">
        <v>1.0</v>
      </c>
      <c r="AC120" s="27">
        <v>2.0</v>
      </c>
      <c r="AD120" s="28">
        <f t="shared" si="8"/>
        <v>2</v>
      </c>
      <c r="AE120" s="28" t="str">
        <f t="shared" si="9"/>
        <v>1</v>
      </c>
      <c r="AF120" s="28" t="str">
        <f t="shared" si="10"/>
        <v>1</v>
      </c>
      <c r="AG120" s="28">
        <f t="shared" si="33"/>
        <v>1</v>
      </c>
      <c r="AH120" s="26">
        <v>26.0</v>
      </c>
      <c r="AI120" s="28">
        <f t="shared" si="11"/>
        <v>101</v>
      </c>
      <c r="AJ120" s="26">
        <v>2.0</v>
      </c>
      <c r="AK120" s="28">
        <v>52.0</v>
      </c>
      <c r="AL120" s="28">
        <f t="shared" si="13"/>
        <v>52</v>
      </c>
      <c r="AM120" s="28">
        <f t="shared" si="34"/>
        <v>104</v>
      </c>
      <c r="AN120" s="29">
        <f t="shared" si="15"/>
        <v>2</v>
      </c>
      <c r="AO120" s="73">
        <f t="shared" si="16"/>
        <v>0</v>
      </c>
      <c r="AP120" s="31">
        <f t="shared" si="17"/>
        <v>352.512</v>
      </c>
      <c r="AQ120" s="28">
        <f t="shared" si="18"/>
        <v>0</v>
      </c>
      <c r="AR120" s="28">
        <f t="shared" si="19"/>
        <v>2</v>
      </c>
      <c r="AS120" s="21">
        <v>1811119.0</v>
      </c>
      <c r="AT120" s="32">
        <f t="shared" si="20"/>
        <v>101</v>
      </c>
      <c r="AU120" s="33">
        <f t="shared" si="21"/>
        <v>705.024</v>
      </c>
      <c r="AV120" s="34">
        <f t="shared" si="22"/>
        <v>63.024</v>
      </c>
      <c r="AW120" s="35">
        <f t="shared" si="23"/>
        <v>0.7151416122</v>
      </c>
      <c r="AX120" s="36">
        <f t="shared" si="24"/>
        <v>25.104</v>
      </c>
      <c r="AY120" s="36">
        <f t="shared" si="25"/>
        <v>50.208</v>
      </c>
    </row>
    <row r="121" ht="14.25" customHeight="1">
      <c r="A121" s="21" t="s">
        <v>90</v>
      </c>
      <c r="B121" s="21" t="s">
        <v>234</v>
      </c>
      <c r="C121" s="21">
        <v>1811120.0</v>
      </c>
      <c r="D121" s="21" t="s">
        <v>64</v>
      </c>
      <c r="E121" s="21" t="s">
        <v>175</v>
      </c>
      <c r="F121" s="21" t="s">
        <v>54</v>
      </c>
      <c r="G121" s="21" t="s">
        <v>80</v>
      </c>
      <c r="H121" s="21" t="s">
        <v>104</v>
      </c>
      <c r="I121" s="21" t="s">
        <v>105</v>
      </c>
      <c r="J121" s="21" t="s">
        <v>58</v>
      </c>
      <c r="K121" s="21"/>
      <c r="L121" s="22">
        <v>268203.642</v>
      </c>
      <c r="M121" s="23">
        <v>2715.8985</v>
      </c>
      <c r="N121" s="22">
        <f t="shared" si="1"/>
        <v>98.75319052</v>
      </c>
      <c r="O121" s="24">
        <v>120362.03520000001</v>
      </c>
      <c r="P121" s="24">
        <v>31971.165600000008</v>
      </c>
      <c r="Q121" s="24">
        <f t="shared" si="2"/>
        <v>152333.2008</v>
      </c>
      <c r="R121" s="22" t="str">
        <f t="shared" si="26"/>
        <v>#REF!</v>
      </c>
      <c r="S121" s="24" t="str">
        <f t="shared" si="3"/>
        <v>#REF!</v>
      </c>
      <c r="T121" s="22" t="str">
        <f t="shared" si="4"/>
        <v>#REF!</v>
      </c>
      <c r="U121" s="22" t="str">
        <f t="shared" si="5"/>
        <v>#REF!</v>
      </c>
      <c r="V121" s="22" t="str">
        <f t="shared" si="6"/>
        <v>#REF!</v>
      </c>
      <c r="W121" s="25" t="str">
        <f t="shared" si="7"/>
        <v>#REF!</v>
      </c>
      <c r="X121" s="21">
        <v>54.0</v>
      </c>
      <c r="Y121" s="21">
        <v>62.0</v>
      </c>
      <c r="Z121" s="21">
        <v>58.0</v>
      </c>
      <c r="AA121" s="21">
        <v>91.0</v>
      </c>
      <c r="AB121" s="26">
        <v>1.0</v>
      </c>
      <c r="AC121" s="27">
        <v>2.0</v>
      </c>
      <c r="AD121" s="28">
        <f t="shared" si="8"/>
        <v>2</v>
      </c>
      <c r="AE121" s="28" t="str">
        <f t="shared" si="9"/>
        <v>1</v>
      </c>
      <c r="AF121" s="28" t="str">
        <f t="shared" si="10"/>
        <v>1</v>
      </c>
      <c r="AG121" s="28">
        <f t="shared" si="33"/>
        <v>1</v>
      </c>
      <c r="AH121" s="26">
        <v>26.0</v>
      </c>
      <c r="AI121" s="28">
        <f t="shared" si="11"/>
        <v>101</v>
      </c>
      <c r="AJ121" s="26">
        <v>2.0</v>
      </c>
      <c r="AK121" s="28">
        <v>52.0</v>
      </c>
      <c r="AL121" s="28">
        <f t="shared" si="13"/>
        <v>52</v>
      </c>
      <c r="AM121" s="28">
        <f t="shared" si="34"/>
        <v>104</v>
      </c>
      <c r="AN121" s="29">
        <f t="shared" si="15"/>
        <v>53</v>
      </c>
      <c r="AO121" s="73">
        <f t="shared" si="16"/>
        <v>0</v>
      </c>
      <c r="AP121" s="31">
        <f t="shared" si="17"/>
        <v>352.512</v>
      </c>
      <c r="AQ121" s="28">
        <f t="shared" si="18"/>
        <v>0</v>
      </c>
      <c r="AR121" s="28">
        <f t="shared" si="19"/>
        <v>53</v>
      </c>
      <c r="AS121" s="21">
        <v>1811120.0</v>
      </c>
      <c r="AT121" s="32">
        <f t="shared" si="20"/>
        <v>101</v>
      </c>
      <c r="AU121" s="33">
        <f t="shared" si="21"/>
        <v>18683.136</v>
      </c>
      <c r="AV121" s="34">
        <f t="shared" si="22"/>
        <v>63.024</v>
      </c>
      <c r="AW121" s="35">
        <f t="shared" si="23"/>
        <v>0.7151416122</v>
      </c>
      <c r="AX121" s="36">
        <f t="shared" si="24"/>
        <v>25.104</v>
      </c>
      <c r="AY121" s="36">
        <f t="shared" si="25"/>
        <v>1330.512</v>
      </c>
    </row>
    <row r="122" ht="14.25" customHeight="1">
      <c r="A122" s="21" t="s">
        <v>90</v>
      </c>
      <c r="B122" s="21" t="s">
        <v>229</v>
      </c>
      <c r="C122" s="21">
        <v>1811121.0</v>
      </c>
      <c r="D122" s="21" t="s">
        <v>171</v>
      </c>
      <c r="E122" s="21" t="s">
        <v>175</v>
      </c>
      <c r="F122" s="21" t="s">
        <v>54</v>
      </c>
      <c r="G122" s="21" t="s">
        <v>80</v>
      </c>
      <c r="H122" s="21" t="s">
        <v>104</v>
      </c>
      <c r="I122" s="21" t="s">
        <v>105</v>
      </c>
      <c r="J122" s="21" t="s">
        <v>58</v>
      </c>
      <c r="K122" s="21"/>
      <c r="L122" s="22">
        <v>57554.73900000001</v>
      </c>
      <c r="M122" s="23">
        <v>362.1198</v>
      </c>
      <c r="N122" s="22">
        <f t="shared" si="1"/>
        <v>158.9383928</v>
      </c>
      <c r="O122" s="24">
        <v>24465.126400000005</v>
      </c>
      <c r="P122" s="24">
        <v>5763.419200000001</v>
      </c>
      <c r="Q122" s="24">
        <f t="shared" si="2"/>
        <v>30228.5456</v>
      </c>
      <c r="R122" s="22" t="str">
        <f t="shared" si="26"/>
        <v>#REF!</v>
      </c>
      <c r="S122" s="24" t="str">
        <f t="shared" si="3"/>
        <v>#REF!</v>
      </c>
      <c r="T122" s="22" t="str">
        <f t="shared" si="4"/>
        <v>#REF!</v>
      </c>
      <c r="U122" s="22" t="str">
        <f t="shared" si="5"/>
        <v>#REF!</v>
      </c>
      <c r="V122" s="22" t="str">
        <f t="shared" si="6"/>
        <v>#REF!</v>
      </c>
      <c r="W122" s="25" t="str">
        <f t="shared" si="7"/>
        <v>#REF!</v>
      </c>
      <c r="X122" s="21">
        <v>55.0</v>
      </c>
      <c r="Y122" s="21">
        <v>62.0</v>
      </c>
      <c r="Z122" s="21">
        <v>58.0</v>
      </c>
      <c r="AA122" s="21">
        <v>91.0</v>
      </c>
      <c r="AB122" s="26">
        <v>1.0</v>
      </c>
      <c r="AC122" s="27">
        <v>2.0</v>
      </c>
      <c r="AD122" s="28">
        <f t="shared" si="8"/>
        <v>2</v>
      </c>
      <c r="AE122" s="28" t="str">
        <f t="shared" si="9"/>
        <v>1</v>
      </c>
      <c r="AF122" s="28" t="str">
        <f t="shared" si="10"/>
        <v>1</v>
      </c>
      <c r="AG122" s="28">
        <f t="shared" si="33"/>
        <v>1</v>
      </c>
      <c r="AH122" s="26">
        <v>26.0</v>
      </c>
      <c r="AI122" s="28">
        <f t="shared" si="11"/>
        <v>101</v>
      </c>
      <c r="AJ122" s="26">
        <v>2.0</v>
      </c>
      <c r="AK122" s="28">
        <v>52.0</v>
      </c>
      <c r="AL122" s="28">
        <f t="shared" si="13"/>
        <v>52</v>
      </c>
      <c r="AM122" s="28">
        <f t="shared" si="34"/>
        <v>104</v>
      </c>
      <c r="AN122" s="29">
        <f t="shared" si="15"/>
        <v>7</v>
      </c>
      <c r="AO122" s="73">
        <f t="shared" si="16"/>
        <v>4</v>
      </c>
      <c r="AP122" s="31">
        <f t="shared" si="17"/>
        <v>484.704</v>
      </c>
      <c r="AQ122" s="28">
        <f t="shared" si="18"/>
        <v>4</v>
      </c>
      <c r="AR122" s="28">
        <f t="shared" si="19"/>
        <v>0</v>
      </c>
      <c r="AS122" s="21">
        <v>1811121.0</v>
      </c>
      <c r="AT122" s="32">
        <f t="shared" si="20"/>
        <v>101</v>
      </c>
      <c r="AU122" s="33">
        <f t="shared" si="21"/>
        <v>3877.632</v>
      </c>
      <c r="AV122" s="34">
        <f t="shared" si="22"/>
        <v>63.024</v>
      </c>
      <c r="AW122" s="35">
        <f t="shared" si="23"/>
        <v>0.7151416122</v>
      </c>
      <c r="AX122" s="36">
        <f t="shared" si="24"/>
        <v>25.104</v>
      </c>
      <c r="AY122" s="36">
        <f t="shared" si="25"/>
        <v>175.728</v>
      </c>
    </row>
    <row r="123" ht="15.0" customHeight="1">
      <c r="A123" s="21" t="s">
        <v>90</v>
      </c>
      <c r="B123" s="21" t="s">
        <v>235</v>
      </c>
      <c r="C123" s="21">
        <v>1811122.0</v>
      </c>
      <c r="D123" s="21" t="s">
        <v>98</v>
      </c>
      <c r="E123" s="21" t="s">
        <v>175</v>
      </c>
      <c r="F123" s="21" t="s">
        <v>54</v>
      </c>
      <c r="G123" s="21" t="s">
        <v>80</v>
      </c>
      <c r="H123" s="21" t="s">
        <v>104</v>
      </c>
      <c r="I123" s="21" t="s">
        <v>105</v>
      </c>
      <c r="J123" s="21" t="s">
        <v>58</v>
      </c>
      <c r="K123" s="21"/>
      <c r="L123" s="22">
        <v>209698.731</v>
      </c>
      <c r="M123" s="23">
        <v>2079.9345</v>
      </c>
      <c r="N123" s="22">
        <f t="shared" si="1"/>
        <v>100.8198725</v>
      </c>
      <c r="O123" s="24">
        <v>87663.23280000001</v>
      </c>
      <c r="P123" s="24">
        <v>21915.808200000003</v>
      </c>
      <c r="Q123" s="24">
        <f t="shared" si="2"/>
        <v>109579.041</v>
      </c>
      <c r="R123" s="22" t="str">
        <f t="shared" si="26"/>
        <v>#REF!</v>
      </c>
      <c r="S123" s="24" t="str">
        <f t="shared" si="3"/>
        <v>#REF!</v>
      </c>
      <c r="T123" s="22" t="str">
        <f t="shared" si="4"/>
        <v>#REF!</v>
      </c>
      <c r="U123" s="22" t="str">
        <f t="shared" si="5"/>
        <v>#REF!</v>
      </c>
      <c r="V123" s="22" t="str">
        <f t="shared" si="6"/>
        <v>#REF!</v>
      </c>
      <c r="W123" s="25" t="str">
        <f t="shared" si="7"/>
        <v>#REF!</v>
      </c>
      <c r="X123" s="21">
        <v>54.0</v>
      </c>
      <c r="Y123" s="21">
        <v>62.0</v>
      </c>
      <c r="Z123" s="21">
        <v>58.0</v>
      </c>
      <c r="AA123" s="21">
        <v>91.0</v>
      </c>
      <c r="AB123" s="26">
        <v>1.0</v>
      </c>
      <c r="AC123" s="27">
        <v>2.0</v>
      </c>
      <c r="AD123" s="28">
        <f t="shared" si="8"/>
        <v>2</v>
      </c>
      <c r="AE123" s="28" t="str">
        <f t="shared" si="9"/>
        <v>1</v>
      </c>
      <c r="AF123" s="28" t="str">
        <f t="shared" si="10"/>
        <v>1</v>
      </c>
      <c r="AG123" s="28">
        <f t="shared" si="33"/>
        <v>1</v>
      </c>
      <c r="AH123" s="26">
        <v>26.0</v>
      </c>
      <c r="AI123" s="28">
        <f t="shared" si="11"/>
        <v>101</v>
      </c>
      <c r="AJ123" s="26">
        <v>2.0</v>
      </c>
      <c r="AK123" s="28">
        <v>52.0</v>
      </c>
      <c r="AL123" s="28">
        <f t="shared" si="13"/>
        <v>52</v>
      </c>
      <c r="AM123" s="28">
        <f t="shared" si="34"/>
        <v>104</v>
      </c>
      <c r="AN123" s="29">
        <f t="shared" si="15"/>
        <v>40</v>
      </c>
      <c r="AO123" s="73">
        <f t="shared" si="16"/>
        <v>0</v>
      </c>
      <c r="AP123" s="31">
        <f t="shared" si="17"/>
        <v>440.64</v>
      </c>
      <c r="AQ123" s="28">
        <f t="shared" si="18"/>
        <v>40</v>
      </c>
      <c r="AR123" s="28">
        <f t="shared" si="19"/>
        <v>0</v>
      </c>
      <c r="AS123" s="21">
        <v>1811122.0</v>
      </c>
      <c r="AT123" s="32">
        <f t="shared" si="20"/>
        <v>101</v>
      </c>
      <c r="AU123" s="33">
        <f t="shared" si="21"/>
        <v>17625.6</v>
      </c>
      <c r="AV123" s="34">
        <f t="shared" si="22"/>
        <v>63.024</v>
      </c>
      <c r="AW123" s="35">
        <f t="shared" si="23"/>
        <v>0.7151416122</v>
      </c>
      <c r="AX123" s="36">
        <f t="shared" si="24"/>
        <v>25.104</v>
      </c>
      <c r="AY123" s="36">
        <f t="shared" si="25"/>
        <v>1004.16</v>
      </c>
    </row>
    <row r="124" ht="14.25" customHeight="1">
      <c r="A124" s="21" t="s">
        <v>90</v>
      </c>
      <c r="B124" s="21" t="s">
        <v>236</v>
      </c>
      <c r="C124" s="21">
        <v>1811123.0</v>
      </c>
      <c r="D124" s="21" t="s">
        <v>171</v>
      </c>
      <c r="E124" s="21" t="s">
        <v>175</v>
      </c>
      <c r="F124" s="21" t="s">
        <v>183</v>
      </c>
      <c r="G124" s="21" t="s">
        <v>55</v>
      </c>
      <c r="H124" s="21" t="s">
        <v>56</v>
      </c>
      <c r="I124" s="21" t="s">
        <v>57</v>
      </c>
      <c r="J124" s="21" t="s">
        <v>58</v>
      </c>
      <c r="K124" s="21"/>
      <c r="L124" s="22">
        <v>61069.68</v>
      </c>
      <c r="M124" s="23">
        <v>295.6758</v>
      </c>
      <c r="N124" s="22">
        <f t="shared" si="1"/>
        <v>206.5427066</v>
      </c>
      <c r="O124" s="24">
        <v>18643.680000000004</v>
      </c>
      <c r="P124" s="24">
        <v>4708.000000000001</v>
      </c>
      <c r="Q124" s="24">
        <f t="shared" si="2"/>
        <v>23351.68</v>
      </c>
      <c r="R124" s="22" t="str">
        <f t="shared" si="26"/>
        <v>#REF!</v>
      </c>
      <c r="S124" s="24" t="str">
        <f t="shared" si="3"/>
        <v>#REF!</v>
      </c>
      <c r="T124" s="22" t="str">
        <f t="shared" si="4"/>
        <v>#REF!</v>
      </c>
      <c r="U124" s="22" t="str">
        <f t="shared" si="5"/>
        <v>#REF!</v>
      </c>
      <c r="V124" s="22" t="str">
        <f t="shared" si="6"/>
        <v>#REF!</v>
      </c>
      <c r="W124" s="25" t="str">
        <f t="shared" si="7"/>
        <v>#REF!</v>
      </c>
      <c r="X124" s="21">
        <v>43.0</v>
      </c>
      <c r="Y124" s="21">
        <v>65.0</v>
      </c>
      <c r="Z124" s="21">
        <v>60.0</v>
      </c>
      <c r="AA124" s="21">
        <v>92.0</v>
      </c>
      <c r="AB124" s="26">
        <v>1.0</v>
      </c>
      <c r="AC124" s="27">
        <v>2.0</v>
      </c>
      <c r="AD124" s="28">
        <f t="shared" si="8"/>
        <v>2</v>
      </c>
      <c r="AE124" s="28" t="str">
        <f t="shared" si="9"/>
        <v>1</v>
      </c>
      <c r="AF124" s="28" t="str">
        <f t="shared" si="10"/>
        <v>1</v>
      </c>
      <c r="AG124" s="28">
        <f t="shared" si="33"/>
        <v>1</v>
      </c>
      <c r="AH124" s="26">
        <v>26.0</v>
      </c>
      <c r="AI124" s="28">
        <f t="shared" si="11"/>
        <v>102</v>
      </c>
      <c r="AJ124" s="26">
        <v>2.0</v>
      </c>
      <c r="AK124" s="28">
        <v>52.0</v>
      </c>
      <c r="AL124" s="28">
        <f t="shared" si="13"/>
        <v>52</v>
      </c>
      <c r="AM124" s="28">
        <f t="shared" si="34"/>
        <v>104</v>
      </c>
      <c r="AN124" s="29">
        <f t="shared" si="15"/>
        <v>6</v>
      </c>
      <c r="AO124" s="73">
        <f t="shared" si="16"/>
        <v>3</v>
      </c>
      <c r="AP124" s="31">
        <f t="shared" si="17"/>
        <v>484.704</v>
      </c>
      <c r="AQ124" s="28">
        <f t="shared" si="18"/>
        <v>3</v>
      </c>
      <c r="AR124" s="28">
        <f t="shared" si="19"/>
        <v>0</v>
      </c>
      <c r="AS124" s="21">
        <v>1811123.0</v>
      </c>
      <c r="AT124" s="32">
        <f t="shared" si="20"/>
        <v>102</v>
      </c>
      <c r="AU124" s="33">
        <f t="shared" si="21"/>
        <v>2908.224</v>
      </c>
      <c r="AV124" s="34">
        <f t="shared" si="22"/>
        <v>63.648</v>
      </c>
      <c r="AW124" s="35">
        <f t="shared" si="23"/>
        <v>0.7222222222</v>
      </c>
      <c r="AX124" s="36">
        <f t="shared" si="24"/>
        <v>24.48</v>
      </c>
      <c r="AY124" s="36">
        <f t="shared" si="25"/>
        <v>146.88</v>
      </c>
    </row>
    <row r="125" ht="14.25" customHeight="1">
      <c r="A125" s="21" t="s">
        <v>90</v>
      </c>
      <c r="B125" s="21" t="s">
        <v>237</v>
      </c>
      <c r="C125" s="21">
        <v>1811124.0</v>
      </c>
      <c r="D125" s="21" t="s">
        <v>171</v>
      </c>
      <c r="E125" s="21" t="s">
        <v>175</v>
      </c>
      <c r="F125" s="21" t="s">
        <v>183</v>
      </c>
      <c r="G125" s="21" t="s">
        <v>55</v>
      </c>
      <c r="H125" s="21" t="s">
        <v>56</v>
      </c>
      <c r="I125" s="21" t="s">
        <v>57</v>
      </c>
      <c r="J125" s="21" t="s">
        <v>58</v>
      </c>
      <c r="K125" s="21" t="s">
        <v>61</v>
      </c>
      <c r="L125" s="22">
        <v>119564.52799999999</v>
      </c>
      <c r="M125" s="23">
        <v>568.4351999999999</v>
      </c>
      <c r="N125" s="22">
        <f t="shared" si="1"/>
        <v>210.3397678</v>
      </c>
      <c r="O125" s="24">
        <v>36331.68000000001</v>
      </c>
      <c r="P125" s="24">
        <v>9446.236800000002</v>
      </c>
      <c r="Q125" s="24">
        <f t="shared" si="2"/>
        <v>45777.9168</v>
      </c>
      <c r="R125" s="22" t="str">
        <f t="shared" si="26"/>
        <v>#REF!</v>
      </c>
      <c r="S125" s="24" t="str">
        <f t="shared" si="3"/>
        <v>#REF!</v>
      </c>
      <c r="T125" s="22" t="str">
        <f t="shared" si="4"/>
        <v>#REF!</v>
      </c>
      <c r="U125" s="22" t="str">
        <f t="shared" si="5"/>
        <v>#REF!</v>
      </c>
      <c r="V125" s="22" t="str">
        <f t="shared" si="6"/>
        <v>#REF!</v>
      </c>
      <c r="W125" s="25" t="str">
        <f t="shared" si="7"/>
        <v>#REF!</v>
      </c>
      <c r="X125" s="21">
        <v>47.0</v>
      </c>
      <c r="Y125" s="21">
        <v>65.0</v>
      </c>
      <c r="Z125" s="21">
        <v>60.0</v>
      </c>
      <c r="AA125" s="21">
        <v>92.0</v>
      </c>
      <c r="AB125" s="26">
        <v>1.0</v>
      </c>
      <c r="AC125" s="27">
        <v>2.0</v>
      </c>
      <c r="AD125" s="28">
        <f t="shared" si="8"/>
        <v>2</v>
      </c>
      <c r="AE125" s="28" t="str">
        <f t="shared" si="9"/>
        <v>1</v>
      </c>
      <c r="AF125" s="28" t="str">
        <f t="shared" si="10"/>
        <v>1</v>
      </c>
      <c r="AG125" s="28">
        <f t="shared" si="33"/>
        <v>1</v>
      </c>
      <c r="AH125" s="26">
        <v>26.0</v>
      </c>
      <c r="AI125" s="28">
        <f t="shared" si="11"/>
        <v>102</v>
      </c>
      <c r="AJ125" s="26">
        <v>2.0</v>
      </c>
      <c r="AK125" s="28">
        <v>52.0</v>
      </c>
      <c r="AL125" s="28">
        <f t="shared" si="13"/>
        <v>52</v>
      </c>
      <c r="AM125" s="28">
        <f t="shared" si="34"/>
        <v>104</v>
      </c>
      <c r="AN125" s="29">
        <f t="shared" si="15"/>
        <v>11</v>
      </c>
      <c r="AO125" s="73">
        <f t="shared" si="16"/>
        <v>6</v>
      </c>
      <c r="AP125" s="31">
        <f t="shared" si="17"/>
        <v>484.704</v>
      </c>
      <c r="AQ125" s="28">
        <f t="shared" si="18"/>
        <v>6</v>
      </c>
      <c r="AR125" s="28">
        <f t="shared" si="19"/>
        <v>0</v>
      </c>
      <c r="AS125" s="21">
        <v>1811124.0</v>
      </c>
      <c r="AT125" s="32">
        <f t="shared" si="20"/>
        <v>102</v>
      </c>
      <c r="AU125" s="33">
        <f t="shared" si="21"/>
        <v>5816.448</v>
      </c>
      <c r="AV125" s="34">
        <f t="shared" si="22"/>
        <v>63.648</v>
      </c>
      <c r="AW125" s="35">
        <f t="shared" si="23"/>
        <v>0.7222222222</v>
      </c>
      <c r="AX125" s="36">
        <f t="shared" si="24"/>
        <v>24.48</v>
      </c>
      <c r="AY125" s="36">
        <f t="shared" si="25"/>
        <v>269.28</v>
      </c>
    </row>
    <row r="126" ht="14.25" customHeight="1">
      <c r="A126" s="21" t="s">
        <v>90</v>
      </c>
      <c r="B126" s="21" t="s">
        <v>238</v>
      </c>
      <c r="C126" s="21">
        <v>1811125.0</v>
      </c>
      <c r="D126" s="21" t="s">
        <v>171</v>
      </c>
      <c r="E126" s="21" t="s">
        <v>175</v>
      </c>
      <c r="F126" s="21" t="s">
        <v>183</v>
      </c>
      <c r="G126" s="21" t="s">
        <v>55</v>
      </c>
      <c r="H126" s="21" t="s">
        <v>56</v>
      </c>
      <c r="I126" s="21" t="s">
        <v>57</v>
      </c>
      <c r="J126" s="21" t="s">
        <v>58</v>
      </c>
      <c r="K126" s="21" t="s">
        <v>61</v>
      </c>
      <c r="L126" s="22">
        <v>15020.928000000002</v>
      </c>
      <c r="M126" s="23">
        <v>56.4096</v>
      </c>
      <c r="N126" s="22">
        <f t="shared" si="1"/>
        <v>266.2831858</v>
      </c>
      <c r="O126" s="24">
        <v>3014.1408000000006</v>
      </c>
      <c r="P126" s="24">
        <v>701.8220000000001</v>
      </c>
      <c r="Q126" s="24">
        <f t="shared" si="2"/>
        <v>3715.9628</v>
      </c>
      <c r="R126" s="22" t="str">
        <f t="shared" si="26"/>
        <v>#REF!</v>
      </c>
      <c r="S126" s="24" t="str">
        <f t="shared" si="3"/>
        <v>#REF!</v>
      </c>
      <c r="T126" s="22" t="str">
        <f t="shared" si="4"/>
        <v>#REF!</v>
      </c>
      <c r="U126" s="22" t="str">
        <f t="shared" si="5"/>
        <v>#REF!</v>
      </c>
      <c r="V126" s="22" t="str">
        <f t="shared" si="6"/>
        <v>#REF!</v>
      </c>
      <c r="W126" s="25" t="str">
        <f t="shared" si="7"/>
        <v>#REF!</v>
      </c>
      <c r="X126" s="21">
        <v>49.0</v>
      </c>
      <c r="Y126" s="21">
        <v>65.0</v>
      </c>
      <c r="Z126" s="21">
        <v>60.0</v>
      </c>
      <c r="AA126" s="21">
        <v>92.0</v>
      </c>
      <c r="AB126" s="26">
        <v>1.0</v>
      </c>
      <c r="AC126" s="27">
        <v>2.0</v>
      </c>
      <c r="AD126" s="28">
        <f t="shared" si="8"/>
        <v>2</v>
      </c>
      <c r="AE126" s="28" t="str">
        <f t="shared" si="9"/>
        <v>1</v>
      </c>
      <c r="AF126" s="28" t="str">
        <f t="shared" si="10"/>
        <v>1</v>
      </c>
      <c r="AG126" s="28">
        <f t="shared" si="33"/>
        <v>1</v>
      </c>
      <c r="AH126" s="26">
        <v>26.0</v>
      </c>
      <c r="AI126" s="28">
        <f t="shared" si="11"/>
        <v>102</v>
      </c>
      <c r="AJ126" s="26">
        <v>2.0</v>
      </c>
      <c r="AK126" s="28">
        <v>52.0</v>
      </c>
      <c r="AL126" s="28">
        <f t="shared" si="13"/>
        <v>52</v>
      </c>
      <c r="AM126" s="28">
        <f t="shared" si="34"/>
        <v>104</v>
      </c>
      <c r="AN126" s="29">
        <f t="shared" si="15"/>
        <v>2</v>
      </c>
      <c r="AO126" s="73">
        <f t="shared" si="16"/>
        <v>1</v>
      </c>
      <c r="AP126" s="31">
        <f t="shared" si="17"/>
        <v>484.704</v>
      </c>
      <c r="AQ126" s="28">
        <f t="shared" si="18"/>
        <v>1</v>
      </c>
      <c r="AR126" s="28">
        <f t="shared" si="19"/>
        <v>0</v>
      </c>
      <c r="AS126" s="21">
        <v>1811125.0</v>
      </c>
      <c r="AT126" s="32">
        <f t="shared" si="20"/>
        <v>102</v>
      </c>
      <c r="AU126" s="33">
        <f t="shared" si="21"/>
        <v>969.408</v>
      </c>
      <c r="AV126" s="34">
        <f t="shared" si="22"/>
        <v>63.648</v>
      </c>
      <c r="AW126" s="35">
        <f t="shared" si="23"/>
        <v>0.7222222222</v>
      </c>
      <c r="AX126" s="36">
        <f t="shared" si="24"/>
        <v>24.48</v>
      </c>
      <c r="AY126" s="36">
        <f t="shared" si="25"/>
        <v>48.96</v>
      </c>
    </row>
    <row r="127" ht="14.25" customHeight="1">
      <c r="A127" s="21" t="s">
        <v>90</v>
      </c>
      <c r="B127" s="21" t="s">
        <v>239</v>
      </c>
      <c r="C127" s="21">
        <v>1811126.0</v>
      </c>
      <c r="D127" s="21" t="s">
        <v>171</v>
      </c>
      <c r="E127" s="21" t="s">
        <v>175</v>
      </c>
      <c r="F127" s="21" t="s">
        <v>183</v>
      </c>
      <c r="G127" s="21" t="s">
        <v>55</v>
      </c>
      <c r="H127" s="21" t="s">
        <v>56</v>
      </c>
      <c r="I127" s="21" t="s">
        <v>57</v>
      </c>
      <c r="J127" s="21" t="s">
        <v>58</v>
      </c>
      <c r="K127" s="21" t="s">
        <v>61</v>
      </c>
      <c r="L127" s="22">
        <v>51196.768</v>
      </c>
      <c r="M127" s="23">
        <v>508.86159999999995</v>
      </c>
      <c r="N127" s="22">
        <f t="shared" si="1"/>
        <v>100.6103978</v>
      </c>
      <c r="O127" s="24">
        <v>22687.896000000004</v>
      </c>
      <c r="P127" s="24">
        <v>5185.804800000001</v>
      </c>
      <c r="Q127" s="24">
        <f t="shared" si="2"/>
        <v>27873.7008</v>
      </c>
      <c r="R127" s="22" t="str">
        <f t="shared" si="26"/>
        <v>#REF!</v>
      </c>
      <c r="S127" s="24" t="str">
        <f t="shared" si="3"/>
        <v>#REF!</v>
      </c>
      <c r="T127" s="22" t="str">
        <f t="shared" si="4"/>
        <v>#REF!</v>
      </c>
      <c r="U127" s="22" t="str">
        <f t="shared" si="5"/>
        <v>#REF!</v>
      </c>
      <c r="V127" s="22" t="str">
        <f t="shared" si="6"/>
        <v>#REF!</v>
      </c>
      <c r="W127" s="25" t="str">
        <f t="shared" si="7"/>
        <v>#REF!</v>
      </c>
      <c r="X127" s="21">
        <v>47.0</v>
      </c>
      <c r="Y127" s="21">
        <v>65.0</v>
      </c>
      <c r="Z127" s="21">
        <v>60.0</v>
      </c>
      <c r="AA127" s="21">
        <v>92.0</v>
      </c>
      <c r="AB127" s="26">
        <v>1.0</v>
      </c>
      <c r="AC127" s="27">
        <v>2.0</v>
      </c>
      <c r="AD127" s="28">
        <f t="shared" si="8"/>
        <v>2</v>
      </c>
      <c r="AE127" s="28" t="str">
        <f t="shared" si="9"/>
        <v>1</v>
      </c>
      <c r="AF127" s="28" t="str">
        <f t="shared" si="10"/>
        <v>1</v>
      </c>
      <c r="AG127" s="28">
        <f t="shared" si="33"/>
        <v>1</v>
      </c>
      <c r="AH127" s="26">
        <v>26.0</v>
      </c>
      <c r="AI127" s="28">
        <f t="shared" si="11"/>
        <v>102</v>
      </c>
      <c r="AJ127" s="26">
        <v>2.0</v>
      </c>
      <c r="AK127" s="28">
        <v>52.0</v>
      </c>
      <c r="AL127" s="28">
        <f t="shared" si="13"/>
        <v>52</v>
      </c>
      <c r="AM127" s="28">
        <f t="shared" si="34"/>
        <v>104</v>
      </c>
      <c r="AN127" s="29">
        <f t="shared" si="15"/>
        <v>10</v>
      </c>
      <c r="AO127" s="73">
        <f t="shared" si="16"/>
        <v>5</v>
      </c>
      <c r="AP127" s="31">
        <f t="shared" si="17"/>
        <v>484.704</v>
      </c>
      <c r="AQ127" s="28">
        <f t="shared" si="18"/>
        <v>5</v>
      </c>
      <c r="AR127" s="28">
        <f t="shared" si="19"/>
        <v>0</v>
      </c>
      <c r="AS127" s="21">
        <v>1811126.0</v>
      </c>
      <c r="AT127" s="32">
        <f t="shared" si="20"/>
        <v>102</v>
      </c>
      <c r="AU127" s="33">
        <f t="shared" si="21"/>
        <v>4847.04</v>
      </c>
      <c r="AV127" s="34">
        <f t="shared" si="22"/>
        <v>63.648</v>
      </c>
      <c r="AW127" s="35">
        <f t="shared" si="23"/>
        <v>0.7222222222</v>
      </c>
      <c r="AX127" s="36">
        <f t="shared" si="24"/>
        <v>24.48</v>
      </c>
      <c r="AY127" s="36">
        <f t="shared" si="25"/>
        <v>244.8</v>
      </c>
    </row>
    <row r="128" ht="14.25" customHeight="1">
      <c r="A128" s="21" t="s">
        <v>90</v>
      </c>
      <c r="B128" s="21" t="s">
        <v>240</v>
      </c>
      <c r="C128" s="21">
        <v>1811127.0</v>
      </c>
      <c r="D128" s="21" t="s">
        <v>171</v>
      </c>
      <c r="E128" s="21" t="s">
        <v>175</v>
      </c>
      <c r="F128" s="21" t="s">
        <v>183</v>
      </c>
      <c r="G128" s="21" t="s">
        <v>55</v>
      </c>
      <c r="H128" s="21" t="s">
        <v>56</v>
      </c>
      <c r="I128" s="21" t="s">
        <v>57</v>
      </c>
      <c r="J128" s="21" t="s">
        <v>58</v>
      </c>
      <c r="K128" s="21" t="s">
        <v>59</v>
      </c>
      <c r="L128" s="22">
        <v>229317.9</v>
      </c>
      <c r="M128" s="23">
        <v>1975.1721999999997</v>
      </c>
      <c r="N128" s="22">
        <f t="shared" si="1"/>
        <v>116.1002064</v>
      </c>
      <c r="O128" s="24">
        <v>103243.8968</v>
      </c>
      <c r="P128" s="24">
        <v>25555.420000000002</v>
      </c>
      <c r="Q128" s="24">
        <f t="shared" si="2"/>
        <v>128799.3168</v>
      </c>
      <c r="R128" s="22" t="str">
        <f t="shared" si="26"/>
        <v>#REF!</v>
      </c>
      <c r="S128" s="24" t="str">
        <f t="shared" si="3"/>
        <v>#REF!</v>
      </c>
      <c r="T128" s="22" t="str">
        <f t="shared" si="4"/>
        <v>#REF!</v>
      </c>
      <c r="U128" s="22" t="str">
        <f t="shared" si="5"/>
        <v>#REF!</v>
      </c>
      <c r="V128" s="22" t="str">
        <f t="shared" si="6"/>
        <v>#REF!</v>
      </c>
      <c r="W128" s="25" t="str">
        <f t="shared" si="7"/>
        <v>#REF!</v>
      </c>
      <c r="X128" s="21">
        <v>58.0</v>
      </c>
      <c r="Y128" s="21">
        <v>65.0</v>
      </c>
      <c r="Z128" s="21">
        <v>60.0</v>
      </c>
      <c r="AA128" s="21">
        <v>92.0</v>
      </c>
      <c r="AB128" s="26">
        <v>1.0</v>
      </c>
      <c r="AC128" s="27">
        <v>2.0</v>
      </c>
      <c r="AD128" s="28">
        <f t="shared" si="8"/>
        <v>2</v>
      </c>
      <c r="AE128" s="28" t="str">
        <f t="shared" si="9"/>
        <v>1</v>
      </c>
      <c r="AF128" s="28" t="str">
        <f t="shared" si="10"/>
        <v>1</v>
      </c>
      <c r="AG128" s="28">
        <f t="shared" si="33"/>
        <v>1</v>
      </c>
      <c r="AH128" s="26">
        <v>26.0</v>
      </c>
      <c r="AI128" s="28">
        <f t="shared" si="11"/>
        <v>102</v>
      </c>
      <c r="AJ128" s="26">
        <v>2.0</v>
      </c>
      <c r="AK128" s="28">
        <v>52.0</v>
      </c>
      <c r="AL128" s="28">
        <f t="shared" si="13"/>
        <v>52</v>
      </c>
      <c r="AM128" s="28">
        <f t="shared" si="34"/>
        <v>104</v>
      </c>
      <c r="AN128" s="29">
        <f t="shared" si="15"/>
        <v>38</v>
      </c>
      <c r="AO128" s="73">
        <f t="shared" si="16"/>
        <v>19</v>
      </c>
      <c r="AP128" s="31">
        <f t="shared" si="17"/>
        <v>484.704</v>
      </c>
      <c r="AQ128" s="28">
        <f t="shared" si="18"/>
        <v>19</v>
      </c>
      <c r="AR128" s="28">
        <f t="shared" si="19"/>
        <v>0</v>
      </c>
      <c r="AS128" s="21">
        <v>1811127.0</v>
      </c>
      <c r="AT128" s="32">
        <f t="shared" si="20"/>
        <v>102</v>
      </c>
      <c r="AU128" s="33">
        <f t="shared" si="21"/>
        <v>18418.752</v>
      </c>
      <c r="AV128" s="34">
        <f t="shared" si="22"/>
        <v>63.648</v>
      </c>
      <c r="AW128" s="35">
        <f t="shared" si="23"/>
        <v>0.7222222222</v>
      </c>
      <c r="AX128" s="36">
        <f t="shared" si="24"/>
        <v>24.48</v>
      </c>
      <c r="AY128" s="36">
        <f t="shared" si="25"/>
        <v>930.24</v>
      </c>
    </row>
    <row r="129" ht="14.25" customHeight="1">
      <c r="A129" s="21" t="s">
        <v>90</v>
      </c>
      <c r="B129" s="21" t="s">
        <v>241</v>
      </c>
      <c r="C129" s="21">
        <v>1811128.0</v>
      </c>
      <c r="D129" s="21" t="s">
        <v>64</v>
      </c>
      <c r="E129" s="21" t="s">
        <v>175</v>
      </c>
      <c r="F129" s="21" t="s">
        <v>183</v>
      </c>
      <c r="G129" s="21" t="s">
        <v>55</v>
      </c>
      <c r="H129" s="21" t="s">
        <v>56</v>
      </c>
      <c r="I129" s="21" t="s">
        <v>57</v>
      </c>
      <c r="J129" s="21" t="s">
        <v>58</v>
      </c>
      <c r="K129" s="21" t="s">
        <v>59</v>
      </c>
      <c r="L129" s="22">
        <v>82791.91500000001</v>
      </c>
      <c r="M129" s="23">
        <v>502.3979999999999</v>
      </c>
      <c r="N129" s="22">
        <f t="shared" si="1"/>
        <v>164.7934805</v>
      </c>
      <c r="O129" s="24">
        <v>25001.856000000003</v>
      </c>
      <c r="P129" s="24">
        <v>6315.573000000001</v>
      </c>
      <c r="Q129" s="24">
        <f t="shared" si="2"/>
        <v>31317.429</v>
      </c>
      <c r="R129" s="22" t="str">
        <f t="shared" si="26"/>
        <v>#REF!</v>
      </c>
      <c r="S129" s="24" t="str">
        <f t="shared" si="3"/>
        <v>#REF!</v>
      </c>
      <c r="T129" s="22" t="str">
        <f t="shared" si="4"/>
        <v>#REF!</v>
      </c>
      <c r="U129" s="22" t="str">
        <f t="shared" si="5"/>
        <v>#REF!</v>
      </c>
      <c r="V129" s="22" t="str">
        <f t="shared" si="6"/>
        <v>#REF!</v>
      </c>
      <c r="W129" s="25" t="str">
        <f t="shared" si="7"/>
        <v>#REF!</v>
      </c>
      <c r="X129" s="21">
        <v>43.0</v>
      </c>
      <c r="Y129" s="21">
        <v>65.0</v>
      </c>
      <c r="Z129" s="21">
        <v>60.0</v>
      </c>
      <c r="AA129" s="21">
        <v>92.0</v>
      </c>
      <c r="AB129" s="26">
        <v>1.0</v>
      </c>
      <c r="AC129" s="27">
        <v>2.0</v>
      </c>
      <c r="AD129" s="28">
        <f t="shared" si="8"/>
        <v>2</v>
      </c>
      <c r="AE129" s="28" t="str">
        <f t="shared" si="9"/>
        <v>1</v>
      </c>
      <c r="AF129" s="28" t="str">
        <f t="shared" si="10"/>
        <v>1</v>
      </c>
      <c r="AG129" s="28">
        <f t="shared" si="33"/>
        <v>1</v>
      </c>
      <c r="AH129" s="26">
        <v>26.0</v>
      </c>
      <c r="AI129" s="28">
        <f t="shared" si="11"/>
        <v>102</v>
      </c>
      <c r="AJ129" s="26">
        <v>2.0</v>
      </c>
      <c r="AK129" s="28">
        <v>52.0</v>
      </c>
      <c r="AL129" s="28">
        <f t="shared" si="13"/>
        <v>52</v>
      </c>
      <c r="AM129" s="28">
        <f t="shared" si="34"/>
        <v>104</v>
      </c>
      <c r="AN129" s="29">
        <f t="shared" si="15"/>
        <v>10</v>
      </c>
      <c r="AO129" s="73">
        <f t="shared" si="16"/>
        <v>0</v>
      </c>
      <c r="AP129" s="31">
        <f t="shared" si="17"/>
        <v>352.512</v>
      </c>
      <c r="AQ129" s="28">
        <f t="shared" si="18"/>
        <v>0</v>
      </c>
      <c r="AR129" s="28">
        <f t="shared" si="19"/>
        <v>10</v>
      </c>
      <c r="AS129" s="21">
        <v>1811128.0</v>
      </c>
      <c r="AT129" s="32">
        <f t="shared" si="20"/>
        <v>102</v>
      </c>
      <c r="AU129" s="33">
        <f t="shared" si="21"/>
        <v>3525.12</v>
      </c>
      <c r="AV129" s="34">
        <f t="shared" si="22"/>
        <v>63.648</v>
      </c>
      <c r="AW129" s="35">
        <f t="shared" si="23"/>
        <v>0.7222222222</v>
      </c>
      <c r="AX129" s="36">
        <f t="shared" si="24"/>
        <v>24.48</v>
      </c>
      <c r="AY129" s="36">
        <f t="shared" si="25"/>
        <v>244.8</v>
      </c>
    </row>
    <row r="130" ht="14.25" customHeight="1">
      <c r="A130" s="21" t="s">
        <v>90</v>
      </c>
      <c r="B130" s="21" t="s">
        <v>242</v>
      </c>
      <c r="C130" s="21">
        <v>1811129.0</v>
      </c>
      <c r="D130" s="21" t="s">
        <v>64</v>
      </c>
      <c r="E130" s="21" t="s">
        <v>175</v>
      </c>
      <c r="F130" s="21" t="s">
        <v>183</v>
      </c>
      <c r="G130" s="21" t="s">
        <v>55</v>
      </c>
      <c r="H130" s="21" t="s">
        <v>56</v>
      </c>
      <c r="I130" s="21" t="s">
        <v>57</v>
      </c>
      <c r="J130" s="21" t="s">
        <v>58</v>
      </c>
      <c r="K130" s="21" t="s">
        <v>59</v>
      </c>
      <c r="L130" s="22">
        <v>750754.323</v>
      </c>
      <c r="M130" s="23">
        <v>5688.759</v>
      </c>
      <c r="N130" s="22">
        <f t="shared" si="1"/>
        <v>131.9715465</v>
      </c>
      <c r="O130" s="24">
        <v>180617.05200000003</v>
      </c>
      <c r="P130" s="24">
        <v>45154.263000000006</v>
      </c>
      <c r="Q130" s="24">
        <f t="shared" si="2"/>
        <v>225771.315</v>
      </c>
      <c r="R130" s="22" t="str">
        <f t="shared" si="26"/>
        <v>#REF!</v>
      </c>
      <c r="S130" s="24" t="str">
        <f t="shared" si="3"/>
        <v>#REF!</v>
      </c>
      <c r="T130" s="22" t="str">
        <f t="shared" si="4"/>
        <v>#REF!</v>
      </c>
      <c r="U130" s="22" t="str">
        <f t="shared" si="5"/>
        <v>#REF!</v>
      </c>
      <c r="V130" s="22" t="str">
        <f t="shared" si="6"/>
        <v>#REF!</v>
      </c>
      <c r="W130" s="25" t="str">
        <f t="shared" si="7"/>
        <v>#REF!</v>
      </c>
      <c r="X130" s="21">
        <v>47.0</v>
      </c>
      <c r="Y130" s="21">
        <v>65.0</v>
      </c>
      <c r="Z130" s="21">
        <v>60.0</v>
      </c>
      <c r="AA130" s="21">
        <v>92.0</v>
      </c>
      <c r="AB130" s="26">
        <v>1.0</v>
      </c>
      <c r="AC130" s="27">
        <v>2.0</v>
      </c>
      <c r="AD130" s="28">
        <f t="shared" si="8"/>
        <v>2</v>
      </c>
      <c r="AE130" s="28" t="str">
        <f t="shared" si="9"/>
        <v>1</v>
      </c>
      <c r="AF130" s="28" t="str">
        <f t="shared" si="10"/>
        <v>1</v>
      </c>
      <c r="AG130" s="28">
        <f t="shared" si="33"/>
        <v>1</v>
      </c>
      <c r="AH130" s="26">
        <v>26.0</v>
      </c>
      <c r="AI130" s="28">
        <f t="shared" si="11"/>
        <v>102</v>
      </c>
      <c r="AJ130" s="26">
        <v>2.0</v>
      </c>
      <c r="AK130" s="28">
        <v>52.0</v>
      </c>
      <c r="AL130" s="28">
        <f t="shared" si="13"/>
        <v>52</v>
      </c>
      <c r="AM130" s="28">
        <f t="shared" si="34"/>
        <v>104</v>
      </c>
      <c r="AN130" s="29">
        <f t="shared" si="15"/>
        <v>110</v>
      </c>
      <c r="AO130" s="73">
        <f t="shared" si="16"/>
        <v>0</v>
      </c>
      <c r="AP130" s="31">
        <f t="shared" si="17"/>
        <v>352.512</v>
      </c>
      <c r="AQ130" s="28">
        <f t="shared" si="18"/>
        <v>0</v>
      </c>
      <c r="AR130" s="28">
        <f t="shared" si="19"/>
        <v>110</v>
      </c>
      <c r="AS130" s="21">
        <v>1811129.0</v>
      </c>
      <c r="AT130" s="32">
        <f t="shared" si="20"/>
        <v>102</v>
      </c>
      <c r="AU130" s="33">
        <f t="shared" si="21"/>
        <v>38776.32</v>
      </c>
      <c r="AV130" s="34">
        <f t="shared" si="22"/>
        <v>63.648</v>
      </c>
      <c r="AW130" s="35">
        <f t="shared" si="23"/>
        <v>0.7222222222</v>
      </c>
      <c r="AX130" s="36">
        <f t="shared" si="24"/>
        <v>24.48</v>
      </c>
      <c r="AY130" s="36">
        <f t="shared" si="25"/>
        <v>2692.8</v>
      </c>
    </row>
    <row r="131" ht="14.25" customHeight="1">
      <c r="A131" s="21" t="s">
        <v>90</v>
      </c>
      <c r="B131" s="21" t="s">
        <v>243</v>
      </c>
      <c r="C131" s="21">
        <v>1811130.0</v>
      </c>
      <c r="D131" s="21" t="s">
        <v>64</v>
      </c>
      <c r="E131" s="21" t="s">
        <v>175</v>
      </c>
      <c r="F131" s="21" t="s">
        <v>183</v>
      </c>
      <c r="G131" s="21" t="s">
        <v>55</v>
      </c>
      <c r="H131" s="21" t="s">
        <v>56</v>
      </c>
      <c r="I131" s="21" t="s">
        <v>57</v>
      </c>
      <c r="J131" s="21" t="s">
        <v>58</v>
      </c>
      <c r="K131" s="21" t="s">
        <v>59</v>
      </c>
      <c r="L131" s="22">
        <v>498317.532</v>
      </c>
      <c r="M131" s="23">
        <v>3784.087499999999</v>
      </c>
      <c r="N131" s="22">
        <f t="shared" si="1"/>
        <v>131.6876346</v>
      </c>
      <c r="O131" s="24">
        <v>118000.64320000002</v>
      </c>
      <c r="P131" s="24">
        <v>29792.241600000005</v>
      </c>
      <c r="Q131" s="24">
        <f t="shared" si="2"/>
        <v>147792.8848</v>
      </c>
      <c r="R131" s="22" t="str">
        <f t="shared" si="26"/>
        <v>#REF!</v>
      </c>
      <c r="S131" s="24" t="str">
        <f t="shared" si="3"/>
        <v>#REF!</v>
      </c>
      <c r="T131" s="22" t="str">
        <f t="shared" si="4"/>
        <v>#REF!</v>
      </c>
      <c r="U131" s="22" t="str">
        <f t="shared" si="5"/>
        <v>#REF!</v>
      </c>
      <c r="V131" s="22" t="str">
        <f t="shared" si="6"/>
        <v>#REF!</v>
      </c>
      <c r="W131" s="25" t="str">
        <f t="shared" si="7"/>
        <v>#REF!</v>
      </c>
      <c r="X131" s="21">
        <v>49.0</v>
      </c>
      <c r="Y131" s="21">
        <v>65.0</v>
      </c>
      <c r="Z131" s="21">
        <v>60.0</v>
      </c>
      <c r="AA131" s="21">
        <v>92.0</v>
      </c>
      <c r="AB131" s="26">
        <v>1.0</v>
      </c>
      <c r="AC131" s="27">
        <v>2.0</v>
      </c>
      <c r="AD131" s="28">
        <f t="shared" si="8"/>
        <v>2</v>
      </c>
      <c r="AE131" s="28" t="str">
        <f t="shared" si="9"/>
        <v>1</v>
      </c>
      <c r="AF131" s="28" t="str">
        <f t="shared" si="10"/>
        <v>1</v>
      </c>
      <c r="AG131" s="28">
        <f t="shared" si="33"/>
        <v>1</v>
      </c>
      <c r="AH131" s="26">
        <v>26.0</v>
      </c>
      <c r="AI131" s="28">
        <f t="shared" si="11"/>
        <v>102</v>
      </c>
      <c r="AJ131" s="26">
        <v>2.0</v>
      </c>
      <c r="AK131" s="28">
        <v>52.0</v>
      </c>
      <c r="AL131" s="28">
        <f t="shared" si="13"/>
        <v>52</v>
      </c>
      <c r="AM131" s="28">
        <f t="shared" si="34"/>
        <v>104</v>
      </c>
      <c r="AN131" s="29">
        <f t="shared" si="15"/>
        <v>73</v>
      </c>
      <c r="AO131" s="73">
        <f t="shared" si="16"/>
        <v>0</v>
      </c>
      <c r="AP131" s="31">
        <f t="shared" si="17"/>
        <v>352.512</v>
      </c>
      <c r="AQ131" s="28">
        <f t="shared" si="18"/>
        <v>0</v>
      </c>
      <c r="AR131" s="28">
        <f t="shared" si="19"/>
        <v>73</v>
      </c>
      <c r="AS131" s="21">
        <v>1811130.0</v>
      </c>
      <c r="AT131" s="32">
        <f t="shared" si="20"/>
        <v>102</v>
      </c>
      <c r="AU131" s="33">
        <f t="shared" si="21"/>
        <v>25733.376</v>
      </c>
      <c r="AV131" s="34">
        <f t="shared" si="22"/>
        <v>63.648</v>
      </c>
      <c r="AW131" s="35">
        <f t="shared" si="23"/>
        <v>0.7222222222</v>
      </c>
      <c r="AX131" s="36">
        <f t="shared" si="24"/>
        <v>24.48</v>
      </c>
      <c r="AY131" s="36">
        <f t="shared" si="25"/>
        <v>1787.04</v>
      </c>
    </row>
    <row r="132" ht="14.25" customHeight="1">
      <c r="A132" s="21" t="s">
        <v>90</v>
      </c>
      <c r="B132" s="21" t="s">
        <v>244</v>
      </c>
      <c r="C132" s="21">
        <v>1811131.0</v>
      </c>
      <c r="D132" s="21" t="s">
        <v>64</v>
      </c>
      <c r="E132" s="21" t="s">
        <v>175</v>
      </c>
      <c r="F132" s="21" t="s">
        <v>183</v>
      </c>
      <c r="G132" s="21" t="s">
        <v>55</v>
      </c>
      <c r="H132" s="21" t="s">
        <v>56</v>
      </c>
      <c r="I132" s="21" t="s">
        <v>57</v>
      </c>
      <c r="J132" s="21" t="s">
        <v>58</v>
      </c>
      <c r="K132" s="21" t="s">
        <v>59</v>
      </c>
      <c r="L132" s="22">
        <v>629329.283</v>
      </c>
      <c r="M132" s="23">
        <v>6366.758999999999</v>
      </c>
      <c r="N132" s="22">
        <f t="shared" si="1"/>
        <v>98.84609783</v>
      </c>
      <c r="O132" s="24">
        <v>309053.36000000004</v>
      </c>
      <c r="P132" s="24">
        <v>74172.8064</v>
      </c>
      <c r="Q132" s="24">
        <f t="shared" si="2"/>
        <v>383226.1664</v>
      </c>
      <c r="R132" s="22" t="str">
        <f t="shared" si="26"/>
        <v>#REF!</v>
      </c>
      <c r="S132" s="24" t="str">
        <f t="shared" si="3"/>
        <v>#REF!</v>
      </c>
      <c r="T132" s="22" t="str">
        <f t="shared" si="4"/>
        <v>#REF!</v>
      </c>
      <c r="U132" s="22" t="str">
        <f t="shared" si="5"/>
        <v>#REF!</v>
      </c>
      <c r="V132" s="22" t="str">
        <f t="shared" si="6"/>
        <v>#REF!</v>
      </c>
      <c r="W132" s="25" t="str">
        <f t="shared" si="7"/>
        <v>#REF!</v>
      </c>
      <c r="X132" s="21">
        <v>55.0</v>
      </c>
      <c r="Y132" s="21">
        <v>65.0</v>
      </c>
      <c r="Z132" s="21">
        <v>60.0</v>
      </c>
      <c r="AA132" s="21">
        <v>92.0</v>
      </c>
      <c r="AB132" s="26">
        <v>1.0</v>
      </c>
      <c r="AC132" s="27">
        <v>2.0</v>
      </c>
      <c r="AD132" s="28">
        <f t="shared" si="8"/>
        <v>2</v>
      </c>
      <c r="AE132" s="28" t="str">
        <f t="shared" si="9"/>
        <v>1</v>
      </c>
      <c r="AF132" s="28" t="str">
        <f t="shared" si="10"/>
        <v>1</v>
      </c>
      <c r="AG132" s="28">
        <f t="shared" si="33"/>
        <v>1</v>
      </c>
      <c r="AH132" s="26">
        <v>26.0</v>
      </c>
      <c r="AI132" s="28">
        <f t="shared" si="11"/>
        <v>102</v>
      </c>
      <c r="AJ132" s="26">
        <v>2.0</v>
      </c>
      <c r="AK132" s="28">
        <v>52.0</v>
      </c>
      <c r="AL132" s="28">
        <f t="shared" si="13"/>
        <v>52</v>
      </c>
      <c r="AM132" s="28">
        <f t="shared" si="34"/>
        <v>104</v>
      </c>
      <c r="AN132" s="29">
        <f t="shared" si="15"/>
        <v>123</v>
      </c>
      <c r="AO132" s="73">
        <f t="shared" si="16"/>
        <v>0</v>
      </c>
      <c r="AP132" s="31">
        <f t="shared" si="17"/>
        <v>352.512</v>
      </c>
      <c r="AQ132" s="28">
        <f t="shared" si="18"/>
        <v>0</v>
      </c>
      <c r="AR132" s="28">
        <f t="shared" si="19"/>
        <v>123</v>
      </c>
      <c r="AS132" s="21">
        <v>1811131.0</v>
      </c>
      <c r="AT132" s="32">
        <f t="shared" si="20"/>
        <v>102</v>
      </c>
      <c r="AU132" s="33">
        <f t="shared" si="21"/>
        <v>43358.976</v>
      </c>
      <c r="AV132" s="34">
        <f t="shared" si="22"/>
        <v>63.648</v>
      </c>
      <c r="AW132" s="35">
        <f t="shared" si="23"/>
        <v>0.7222222222</v>
      </c>
      <c r="AX132" s="36">
        <f t="shared" si="24"/>
        <v>24.48</v>
      </c>
      <c r="AY132" s="36">
        <f t="shared" si="25"/>
        <v>3011.04</v>
      </c>
    </row>
    <row r="133" ht="14.25" customHeight="1">
      <c r="A133" s="21" t="s">
        <v>90</v>
      </c>
      <c r="B133" s="21" t="s">
        <v>245</v>
      </c>
      <c r="C133" s="21">
        <v>1811132.0</v>
      </c>
      <c r="D133" s="21" t="s">
        <v>64</v>
      </c>
      <c r="E133" s="21" t="s">
        <v>175</v>
      </c>
      <c r="F133" s="21" t="s">
        <v>183</v>
      </c>
      <c r="G133" s="21" t="s">
        <v>55</v>
      </c>
      <c r="H133" s="21" t="s">
        <v>56</v>
      </c>
      <c r="I133" s="21" t="s">
        <v>57</v>
      </c>
      <c r="J133" s="21" t="s">
        <v>58</v>
      </c>
      <c r="K133" s="21" t="s">
        <v>59</v>
      </c>
      <c r="L133" s="22">
        <v>260508.3</v>
      </c>
      <c r="M133" s="23">
        <v>2013.8859999999995</v>
      </c>
      <c r="N133" s="22">
        <f t="shared" si="1"/>
        <v>129.3560311</v>
      </c>
      <c r="O133" s="24">
        <v>127942.21440000003</v>
      </c>
      <c r="P133" s="24">
        <v>30755.340000000004</v>
      </c>
      <c r="Q133" s="24">
        <f t="shared" si="2"/>
        <v>158697.5544</v>
      </c>
      <c r="R133" s="22" t="str">
        <f t="shared" si="26"/>
        <v>#REF!</v>
      </c>
      <c r="S133" s="24" t="str">
        <f t="shared" si="3"/>
        <v>#REF!</v>
      </c>
      <c r="T133" s="22" t="str">
        <f t="shared" si="4"/>
        <v>#REF!</v>
      </c>
      <c r="U133" s="22" t="str">
        <f t="shared" si="5"/>
        <v>#REF!</v>
      </c>
      <c r="V133" s="22" t="str">
        <f t="shared" si="6"/>
        <v>#REF!</v>
      </c>
      <c r="W133" s="25" t="str">
        <f t="shared" si="7"/>
        <v>#REF!</v>
      </c>
      <c r="X133" s="21">
        <v>58.0</v>
      </c>
      <c r="Y133" s="21">
        <v>65.0</v>
      </c>
      <c r="Z133" s="21">
        <v>60.0</v>
      </c>
      <c r="AA133" s="21">
        <v>92.0</v>
      </c>
      <c r="AB133" s="26">
        <v>1.0</v>
      </c>
      <c r="AC133" s="27">
        <v>2.0</v>
      </c>
      <c r="AD133" s="28">
        <f t="shared" si="8"/>
        <v>2</v>
      </c>
      <c r="AE133" s="28" t="str">
        <f t="shared" si="9"/>
        <v>1</v>
      </c>
      <c r="AF133" s="28" t="str">
        <f t="shared" si="10"/>
        <v>1</v>
      </c>
      <c r="AG133" s="28">
        <f t="shared" si="33"/>
        <v>1</v>
      </c>
      <c r="AH133" s="26">
        <v>26.0</v>
      </c>
      <c r="AI133" s="28">
        <f t="shared" si="11"/>
        <v>102</v>
      </c>
      <c r="AJ133" s="26">
        <v>2.0</v>
      </c>
      <c r="AK133" s="28">
        <v>52.0</v>
      </c>
      <c r="AL133" s="28">
        <f t="shared" si="13"/>
        <v>52</v>
      </c>
      <c r="AM133" s="28">
        <f t="shared" si="34"/>
        <v>104</v>
      </c>
      <c r="AN133" s="29">
        <f t="shared" si="15"/>
        <v>39</v>
      </c>
      <c r="AO133" s="73">
        <f t="shared" si="16"/>
        <v>0</v>
      </c>
      <c r="AP133" s="31">
        <f t="shared" si="17"/>
        <v>352.512</v>
      </c>
      <c r="AQ133" s="28">
        <f t="shared" si="18"/>
        <v>0</v>
      </c>
      <c r="AR133" s="28">
        <f t="shared" si="19"/>
        <v>39</v>
      </c>
      <c r="AS133" s="21">
        <v>1811132.0</v>
      </c>
      <c r="AT133" s="32">
        <f t="shared" si="20"/>
        <v>102</v>
      </c>
      <c r="AU133" s="33">
        <f t="shared" si="21"/>
        <v>13747.968</v>
      </c>
      <c r="AV133" s="34">
        <f t="shared" si="22"/>
        <v>63.648</v>
      </c>
      <c r="AW133" s="35">
        <f t="shared" si="23"/>
        <v>0.7222222222</v>
      </c>
      <c r="AX133" s="36">
        <f t="shared" si="24"/>
        <v>24.48</v>
      </c>
      <c r="AY133" s="36">
        <f t="shared" si="25"/>
        <v>954.72</v>
      </c>
    </row>
    <row r="134" ht="14.25" customHeight="1">
      <c r="A134" s="59" t="s">
        <v>90</v>
      </c>
      <c r="B134" s="59" t="s">
        <v>246</v>
      </c>
      <c r="C134" s="59">
        <v>1811133.0</v>
      </c>
      <c r="D134" s="59" t="s">
        <v>152</v>
      </c>
      <c r="E134" s="59" t="s">
        <v>175</v>
      </c>
      <c r="F134" s="59" t="s">
        <v>183</v>
      </c>
      <c r="G134" s="59" t="s">
        <v>55</v>
      </c>
      <c r="H134" s="59" t="s">
        <v>56</v>
      </c>
      <c r="I134" s="59" t="s">
        <v>57</v>
      </c>
      <c r="J134" s="59" t="s">
        <v>58</v>
      </c>
      <c r="K134" s="59" t="s">
        <v>59</v>
      </c>
      <c r="L134" s="60">
        <v>340666.675</v>
      </c>
      <c r="M134" s="61">
        <v>2850.9560999999994</v>
      </c>
      <c r="N134" s="60">
        <f t="shared" si="1"/>
        <v>119.4920802</v>
      </c>
      <c r="O134" s="62">
        <v>137409.09600000002</v>
      </c>
      <c r="P134" s="62">
        <v>33005.126000000004</v>
      </c>
      <c r="Q134" s="62">
        <f t="shared" si="2"/>
        <v>170414.222</v>
      </c>
      <c r="R134" s="60" t="str">
        <f t="shared" si="26"/>
        <v>#REF!</v>
      </c>
      <c r="S134" s="62" t="str">
        <f t="shared" si="3"/>
        <v>#REF!</v>
      </c>
      <c r="T134" s="60" t="str">
        <f t="shared" si="4"/>
        <v>#REF!</v>
      </c>
      <c r="U134" s="60" t="str">
        <f t="shared" si="5"/>
        <v>#REF!</v>
      </c>
      <c r="V134" s="60" t="str">
        <f t="shared" si="6"/>
        <v>#REF!</v>
      </c>
      <c r="W134" s="63" t="str">
        <f t="shared" si="7"/>
        <v>#REF!</v>
      </c>
      <c r="X134" s="59">
        <v>50.0</v>
      </c>
      <c r="Y134" s="59">
        <v>65.0</v>
      </c>
      <c r="Z134" s="59">
        <v>60.0</v>
      </c>
      <c r="AA134" s="59">
        <v>92.0</v>
      </c>
      <c r="AB134" s="64">
        <v>1.0</v>
      </c>
      <c r="AC134" s="65">
        <v>2.0</v>
      </c>
      <c r="AD134" s="66">
        <f t="shared" si="8"/>
        <v>2</v>
      </c>
      <c r="AE134" s="66" t="str">
        <f t="shared" si="9"/>
        <v>1</v>
      </c>
      <c r="AF134" s="66" t="str">
        <f t="shared" si="10"/>
        <v>1</v>
      </c>
      <c r="AG134" s="66">
        <f t="shared" si="33"/>
        <v>1</v>
      </c>
      <c r="AH134" s="64">
        <v>26.0</v>
      </c>
      <c r="AI134" s="66">
        <f t="shared" si="11"/>
        <v>102</v>
      </c>
      <c r="AJ134" s="64">
        <v>2.0</v>
      </c>
      <c r="AK134" s="66">
        <v>52.0</v>
      </c>
      <c r="AL134" s="66">
        <f t="shared" si="13"/>
        <v>52</v>
      </c>
      <c r="AM134" s="66">
        <f t="shared" si="34"/>
        <v>104</v>
      </c>
      <c r="AN134" s="67">
        <f t="shared" si="15"/>
        <v>55</v>
      </c>
      <c r="AO134" s="68">
        <f t="shared" si="16"/>
        <v>19</v>
      </c>
      <c r="AP134" s="31">
        <f t="shared" si="17"/>
        <v>440.64</v>
      </c>
      <c r="AQ134" s="66">
        <f t="shared" si="18"/>
        <v>19</v>
      </c>
      <c r="AR134" s="66">
        <f t="shared" si="19"/>
        <v>19</v>
      </c>
      <c r="AS134" s="59">
        <v>1811133.0</v>
      </c>
      <c r="AT134" s="32">
        <f t="shared" si="20"/>
        <v>102</v>
      </c>
      <c r="AU134" s="69">
        <f t="shared" si="21"/>
        <v>25116.48</v>
      </c>
      <c r="AV134" s="34">
        <f t="shared" si="22"/>
        <v>63.648</v>
      </c>
      <c r="AW134" s="35">
        <f t="shared" si="23"/>
        <v>0.7222222222</v>
      </c>
      <c r="AX134" s="36">
        <f t="shared" si="24"/>
        <v>24.48</v>
      </c>
      <c r="AY134" s="36">
        <f t="shared" si="25"/>
        <v>1346.4</v>
      </c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</row>
    <row r="135" ht="14.25" customHeight="1">
      <c r="A135" s="21" t="s">
        <v>93</v>
      </c>
      <c r="B135" s="21" t="s">
        <v>247</v>
      </c>
      <c r="C135" s="21">
        <v>1811134.0</v>
      </c>
      <c r="D135" s="21" t="s">
        <v>152</v>
      </c>
      <c r="E135" s="21" t="s">
        <v>53</v>
      </c>
      <c r="F135" s="21" t="s">
        <v>54</v>
      </c>
      <c r="G135" s="21" t="s">
        <v>248</v>
      </c>
      <c r="H135" s="21" t="s">
        <v>249</v>
      </c>
      <c r="I135" s="21" t="s">
        <v>250</v>
      </c>
      <c r="J135" s="21"/>
      <c r="K135" s="21" t="s">
        <v>59</v>
      </c>
      <c r="L135" s="22">
        <v>5760.089999999999</v>
      </c>
      <c r="M135" s="23">
        <v>171.5792</v>
      </c>
      <c r="N135" s="22">
        <f t="shared" si="1"/>
        <v>33.57102726</v>
      </c>
      <c r="O135" s="24">
        <v>2645.9136000000003</v>
      </c>
      <c r="P135" s="24">
        <v>709.7112000000001</v>
      </c>
      <c r="Q135" s="24">
        <f t="shared" si="2"/>
        <v>3355.6248</v>
      </c>
      <c r="R135" s="22" t="str">
        <f t="shared" si="26"/>
        <v>#REF!</v>
      </c>
      <c r="S135" s="24" t="str">
        <f t="shared" si="3"/>
        <v>#REF!</v>
      </c>
      <c r="T135" s="22" t="str">
        <f t="shared" si="4"/>
        <v>#REF!</v>
      </c>
      <c r="U135" s="22" t="str">
        <f t="shared" si="5"/>
        <v>#REF!</v>
      </c>
      <c r="V135" s="22" t="str">
        <f t="shared" si="6"/>
        <v>#REF!</v>
      </c>
      <c r="W135" s="25" t="str">
        <f t="shared" si="7"/>
        <v>#REF!</v>
      </c>
      <c r="X135" s="21">
        <v>8.0</v>
      </c>
      <c r="Y135" s="21">
        <v>40.0</v>
      </c>
      <c r="Z135" s="21">
        <v>30.0</v>
      </c>
      <c r="AA135" s="21">
        <v>89.0</v>
      </c>
      <c r="AB135" s="26">
        <v>1.0</v>
      </c>
      <c r="AC135" s="27">
        <v>2.0</v>
      </c>
      <c r="AD135" s="28">
        <f t="shared" si="8"/>
        <v>2</v>
      </c>
      <c r="AE135" s="28" t="str">
        <f t="shared" si="9"/>
        <v>1</v>
      </c>
      <c r="AF135" s="28" t="str">
        <f t="shared" si="10"/>
        <v>1</v>
      </c>
      <c r="AG135" s="28">
        <v>0.33</v>
      </c>
      <c r="AH135" s="26">
        <v>26.0</v>
      </c>
      <c r="AI135" s="28">
        <f t="shared" si="11"/>
        <v>99</v>
      </c>
      <c r="AJ135" s="26">
        <v>2.0</v>
      </c>
      <c r="AK135" s="28">
        <v>52.0</v>
      </c>
      <c r="AL135" s="28">
        <f t="shared" ref="AL135:AL141" si="35">ROUNDDOWN(AK135/AG135, 0)</f>
        <v>157</v>
      </c>
      <c r="AM135" s="28">
        <f t="shared" si="34"/>
        <v>104</v>
      </c>
      <c r="AN135" s="29">
        <f t="shared" si="15"/>
        <v>2</v>
      </c>
      <c r="AO135" s="30">
        <f t="shared" si="16"/>
        <v>1</v>
      </c>
      <c r="AP135" s="31">
        <f t="shared" si="17"/>
        <v>264.384</v>
      </c>
      <c r="AQ135" s="28">
        <f t="shared" si="18"/>
        <v>1</v>
      </c>
      <c r="AR135" s="28">
        <f t="shared" si="19"/>
        <v>1</v>
      </c>
      <c r="AS135" s="21">
        <v>1811134.0</v>
      </c>
      <c r="AT135" s="32">
        <f t="shared" si="20"/>
        <v>99</v>
      </c>
      <c r="AU135" s="33">
        <f t="shared" si="21"/>
        <v>793.152</v>
      </c>
      <c r="AV135" s="34">
        <f t="shared" si="22"/>
        <v>61.776</v>
      </c>
      <c r="AW135" s="35">
        <f t="shared" si="23"/>
        <v>0.7009803922</v>
      </c>
      <c r="AX135" s="36">
        <f t="shared" si="24"/>
        <v>26.352</v>
      </c>
      <c r="AY135" s="36">
        <f t="shared" si="25"/>
        <v>52.704</v>
      </c>
    </row>
    <row r="136" ht="14.25" customHeight="1">
      <c r="A136" s="21" t="s">
        <v>93</v>
      </c>
      <c r="B136" s="21" t="s">
        <v>251</v>
      </c>
      <c r="C136" s="21">
        <v>1811135.0</v>
      </c>
      <c r="D136" s="21" t="s">
        <v>152</v>
      </c>
      <c r="E136" s="21" t="s">
        <v>53</v>
      </c>
      <c r="F136" s="21" t="s">
        <v>54</v>
      </c>
      <c r="G136" s="21" t="s">
        <v>248</v>
      </c>
      <c r="H136" s="21" t="s">
        <v>249</v>
      </c>
      <c r="I136" s="21" t="s">
        <v>250</v>
      </c>
      <c r="J136" s="21"/>
      <c r="K136" s="21"/>
      <c r="L136" s="22">
        <v>108959.015</v>
      </c>
      <c r="M136" s="23">
        <v>2860.8209999999995</v>
      </c>
      <c r="N136" s="22">
        <f t="shared" si="1"/>
        <v>38.08662443</v>
      </c>
      <c r="O136" s="24">
        <v>68581.84960000002</v>
      </c>
      <c r="P136" s="24">
        <v>16979.001600000003</v>
      </c>
      <c r="Q136" s="24">
        <f t="shared" si="2"/>
        <v>85560.8512</v>
      </c>
      <c r="R136" s="22" t="str">
        <f t="shared" si="26"/>
        <v>#REF!</v>
      </c>
      <c r="S136" s="24" t="str">
        <f t="shared" si="3"/>
        <v>#REF!</v>
      </c>
      <c r="T136" s="22" t="str">
        <f t="shared" si="4"/>
        <v>#REF!</v>
      </c>
      <c r="U136" s="22" t="str">
        <f t="shared" si="5"/>
        <v>#REF!</v>
      </c>
      <c r="V136" s="22" t="str">
        <f t="shared" si="6"/>
        <v>#REF!</v>
      </c>
      <c r="W136" s="25" t="str">
        <f t="shared" si="7"/>
        <v>#REF!</v>
      </c>
      <c r="X136" s="21">
        <v>9.0</v>
      </c>
      <c r="Y136" s="21">
        <v>40.0</v>
      </c>
      <c r="Z136" s="21">
        <v>30.0</v>
      </c>
      <c r="AA136" s="21">
        <v>89.0</v>
      </c>
      <c r="AB136" s="26">
        <v>1.0</v>
      </c>
      <c r="AC136" s="27">
        <v>2.0</v>
      </c>
      <c r="AD136" s="28">
        <f t="shared" si="8"/>
        <v>2</v>
      </c>
      <c r="AE136" s="28" t="str">
        <f t="shared" si="9"/>
        <v>1</v>
      </c>
      <c r="AF136" s="28" t="str">
        <f t="shared" si="10"/>
        <v>1</v>
      </c>
      <c r="AG136" s="28">
        <v>0.33</v>
      </c>
      <c r="AH136" s="26">
        <v>26.0</v>
      </c>
      <c r="AI136" s="28">
        <f t="shared" si="11"/>
        <v>99</v>
      </c>
      <c r="AJ136" s="26">
        <v>2.0</v>
      </c>
      <c r="AK136" s="28">
        <v>52.0</v>
      </c>
      <c r="AL136" s="28">
        <f t="shared" si="35"/>
        <v>157</v>
      </c>
      <c r="AM136" s="28">
        <f t="shared" si="34"/>
        <v>104</v>
      </c>
      <c r="AN136" s="29">
        <f t="shared" si="15"/>
        <v>19</v>
      </c>
      <c r="AO136" s="30">
        <f t="shared" si="16"/>
        <v>7</v>
      </c>
      <c r="AP136" s="31">
        <f t="shared" si="17"/>
        <v>264.384</v>
      </c>
      <c r="AQ136" s="28">
        <f t="shared" si="18"/>
        <v>7</v>
      </c>
      <c r="AR136" s="28">
        <f t="shared" si="19"/>
        <v>7</v>
      </c>
      <c r="AS136" s="21">
        <v>1811135.0</v>
      </c>
      <c r="AT136" s="32">
        <f t="shared" si="20"/>
        <v>99</v>
      </c>
      <c r="AU136" s="33">
        <f t="shared" si="21"/>
        <v>5552.064</v>
      </c>
      <c r="AV136" s="34">
        <f t="shared" si="22"/>
        <v>61.776</v>
      </c>
      <c r="AW136" s="35">
        <f t="shared" si="23"/>
        <v>0.7009803922</v>
      </c>
      <c r="AX136" s="36">
        <f t="shared" si="24"/>
        <v>26.352</v>
      </c>
      <c r="AY136" s="36">
        <f t="shared" si="25"/>
        <v>500.688</v>
      </c>
    </row>
    <row r="137" ht="14.25" customHeight="1">
      <c r="A137" s="21" t="s">
        <v>93</v>
      </c>
      <c r="B137" s="21" t="s">
        <v>252</v>
      </c>
      <c r="C137" s="21">
        <v>1811136.0</v>
      </c>
      <c r="D137" s="21" t="s">
        <v>152</v>
      </c>
      <c r="E137" s="21" t="s">
        <v>53</v>
      </c>
      <c r="F137" s="21" t="s">
        <v>54</v>
      </c>
      <c r="G137" s="21" t="s">
        <v>248</v>
      </c>
      <c r="H137" s="21" t="s">
        <v>249</v>
      </c>
      <c r="I137" s="21" t="s">
        <v>250</v>
      </c>
      <c r="J137" s="21"/>
      <c r="K137" s="21"/>
      <c r="L137" s="22">
        <v>189174.11099999998</v>
      </c>
      <c r="M137" s="23">
        <v>6531.4</v>
      </c>
      <c r="N137" s="22">
        <f t="shared" si="1"/>
        <v>28.96379199</v>
      </c>
      <c r="O137" s="24">
        <v>92111.12240000001</v>
      </c>
      <c r="P137" s="24">
        <v>24926.979000000003</v>
      </c>
      <c r="Q137" s="24">
        <f t="shared" si="2"/>
        <v>117038.1014</v>
      </c>
      <c r="R137" s="22" t="str">
        <f t="shared" si="26"/>
        <v>#REF!</v>
      </c>
      <c r="S137" s="24" t="str">
        <f t="shared" si="3"/>
        <v>#REF!</v>
      </c>
      <c r="T137" s="22" t="str">
        <f t="shared" si="4"/>
        <v>#REF!</v>
      </c>
      <c r="U137" s="22" t="str">
        <f t="shared" si="5"/>
        <v>#REF!</v>
      </c>
      <c r="V137" s="22" t="str">
        <f t="shared" si="6"/>
        <v>#REF!</v>
      </c>
      <c r="W137" s="25" t="str">
        <f t="shared" si="7"/>
        <v>#REF!</v>
      </c>
      <c r="X137" s="21">
        <v>10.0</v>
      </c>
      <c r="Y137" s="21">
        <v>40.0</v>
      </c>
      <c r="Z137" s="21">
        <v>30.0</v>
      </c>
      <c r="AA137" s="21">
        <v>89.0</v>
      </c>
      <c r="AB137" s="26">
        <v>1.0</v>
      </c>
      <c r="AC137" s="27">
        <v>2.0</v>
      </c>
      <c r="AD137" s="28">
        <f t="shared" si="8"/>
        <v>2</v>
      </c>
      <c r="AE137" s="28" t="str">
        <f t="shared" si="9"/>
        <v>1</v>
      </c>
      <c r="AF137" s="28" t="str">
        <f t="shared" si="10"/>
        <v>1</v>
      </c>
      <c r="AG137" s="28">
        <v>0.33</v>
      </c>
      <c r="AH137" s="26">
        <v>26.0</v>
      </c>
      <c r="AI137" s="28">
        <f t="shared" si="11"/>
        <v>99</v>
      </c>
      <c r="AJ137" s="26">
        <v>2.0</v>
      </c>
      <c r="AK137" s="28">
        <v>52.0</v>
      </c>
      <c r="AL137" s="28">
        <f t="shared" si="35"/>
        <v>157</v>
      </c>
      <c r="AM137" s="28">
        <f t="shared" si="34"/>
        <v>104</v>
      </c>
      <c r="AN137" s="29">
        <f t="shared" si="15"/>
        <v>42</v>
      </c>
      <c r="AO137" s="30">
        <f t="shared" si="16"/>
        <v>14</v>
      </c>
      <c r="AP137" s="31">
        <f t="shared" si="17"/>
        <v>264.384</v>
      </c>
      <c r="AQ137" s="28">
        <f t="shared" si="18"/>
        <v>14</v>
      </c>
      <c r="AR137" s="28">
        <f t="shared" si="19"/>
        <v>14</v>
      </c>
      <c r="AS137" s="21">
        <v>1811136.0</v>
      </c>
      <c r="AT137" s="32">
        <f t="shared" si="20"/>
        <v>99</v>
      </c>
      <c r="AU137" s="33">
        <f t="shared" si="21"/>
        <v>11104.128</v>
      </c>
      <c r="AV137" s="34">
        <f t="shared" si="22"/>
        <v>61.776</v>
      </c>
      <c r="AW137" s="35">
        <f t="shared" si="23"/>
        <v>0.7009803922</v>
      </c>
      <c r="AX137" s="36">
        <f t="shared" si="24"/>
        <v>26.352</v>
      </c>
      <c r="AY137" s="36">
        <f t="shared" si="25"/>
        <v>1106.784</v>
      </c>
    </row>
    <row r="138" ht="14.25" customHeight="1">
      <c r="A138" s="21" t="s">
        <v>93</v>
      </c>
      <c r="B138" s="21" t="s">
        <v>253</v>
      </c>
      <c r="C138" s="21">
        <v>1811137.0</v>
      </c>
      <c r="D138" s="21" t="s">
        <v>152</v>
      </c>
      <c r="E138" s="21" t="s">
        <v>53</v>
      </c>
      <c r="F138" s="21" t="s">
        <v>54</v>
      </c>
      <c r="G138" s="21" t="s">
        <v>248</v>
      </c>
      <c r="H138" s="21" t="s">
        <v>249</v>
      </c>
      <c r="I138" s="21" t="s">
        <v>250</v>
      </c>
      <c r="J138" s="21"/>
      <c r="K138" s="21"/>
      <c r="L138" s="22">
        <v>20699.5</v>
      </c>
      <c r="M138" s="23">
        <v>474.0575999999999</v>
      </c>
      <c r="N138" s="22">
        <f t="shared" si="1"/>
        <v>43.66452515</v>
      </c>
      <c r="O138" s="24">
        <v>12034.176000000001</v>
      </c>
      <c r="P138" s="24">
        <v>3290.5950000000007</v>
      </c>
      <c r="Q138" s="24">
        <f t="shared" si="2"/>
        <v>15324.771</v>
      </c>
      <c r="R138" s="22" t="str">
        <f t="shared" si="26"/>
        <v>#REF!</v>
      </c>
      <c r="S138" s="24" t="str">
        <f t="shared" si="3"/>
        <v>#REF!</v>
      </c>
      <c r="T138" s="22" t="str">
        <f t="shared" si="4"/>
        <v>#REF!</v>
      </c>
      <c r="U138" s="22" t="str">
        <f t="shared" si="5"/>
        <v>#REF!</v>
      </c>
      <c r="V138" s="22" t="str">
        <f t="shared" si="6"/>
        <v>#REF!</v>
      </c>
      <c r="W138" s="25" t="str">
        <f t="shared" si="7"/>
        <v>#REF!</v>
      </c>
      <c r="X138" s="21">
        <v>11.0</v>
      </c>
      <c r="Y138" s="21">
        <v>40.0</v>
      </c>
      <c r="Z138" s="21">
        <v>30.0</v>
      </c>
      <c r="AA138" s="21">
        <v>89.0</v>
      </c>
      <c r="AB138" s="26">
        <v>1.0</v>
      </c>
      <c r="AC138" s="27">
        <v>2.0</v>
      </c>
      <c r="AD138" s="28">
        <f t="shared" si="8"/>
        <v>2</v>
      </c>
      <c r="AE138" s="28" t="str">
        <f t="shared" si="9"/>
        <v>1</v>
      </c>
      <c r="AF138" s="28" t="str">
        <f t="shared" si="10"/>
        <v>1</v>
      </c>
      <c r="AG138" s="28">
        <v>0.33</v>
      </c>
      <c r="AH138" s="26">
        <v>26.0</v>
      </c>
      <c r="AI138" s="28">
        <f t="shared" si="11"/>
        <v>99</v>
      </c>
      <c r="AJ138" s="26">
        <v>2.0</v>
      </c>
      <c r="AK138" s="28">
        <v>52.0</v>
      </c>
      <c r="AL138" s="28">
        <f t="shared" si="35"/>
        <v>157</v>
      </c>
      <c r="AM138" s="28">
        <f t="shared" si="34"/>
        <v>104</v>
      </c>
      <c r="AN138" s="29">
        <f t="shared" si="15"/>
        <v>4</v>
      </c>
      <c r="AO138" s="30">
        <f t="shared" si="16"/>
        <v>2</v>
      </c>
      <c r="AP138" s="31">
        <f t="shared" si="17"/>
        <v>264.384</v>
      </c>
      <c r="AQ138" s="28">
        <f t="shared" si="18"/>
        <v>2</v>
      </c>
      <c r="AR138" s="28">
        <f t="shared" si="19"/>
        <v>2</v>
      </c>
      <c r="AS138" s="21">
        <v>1811137.0</v>
      </c>
      <c r="AT138" s="32">
        <f t="shared" si="20"/>
        <v>99</v>
      </c>
      <c r="AU138" s="33">
        <f t="shared" si="21"/>
        <v>1586.304</v>
      </c>
      <c r="AV138" s="34">
        <f t="shared" si="22"/>
        <v>61.776</v>
      </c>
      <c r="AW138" s="35">
        <f t="shared" si="23"/>
        <v>0.7009803922</v>
      </c>
      <c r="AX138" s="36">
        <f t="shared" si="24"/>
        <v>26.352</v>
      </c>
      <c r="AY138" s="36">
        <f t="shared" si="25"/>
        <v>105.408</v>
      </c>
    </row>
    <row r="139" ht="14.25" customHeight="1">
      <c r="A139" s="21" t="s">
        <v>93</v>
      </c>
      <c r="B139" s="21" t="s">
        <v>254</v>
      </c>
      <c r="C139" s="21">
        <v>1811138.0</v>
      </c>
      <c r="D139" s="21" t="s">
        <v>152</v>
      </c>
      <c r="E139" s="21" t="s">
        <v>53</v>
      </c>
      <c r="F139" s="21" t="s">
        <v>54</v>
      </c>
      <c r="G139" s="21" t="s">
        <v>248</v>
      </c>
      <c r="H139" s="21" t="s">
        <v>249</v>
      </c>
      <c r="I139" s="21" t="s">
        <v>250</v>
      </c>
      <c r="J139" s="21"/>
      <c r="K139" s="21" t="s">
        <v>59</v>
      </c>
      <c r="L139" s="22">
        <v>505548.43</v>
      </c>
      <c r="M139" s="23">
        <v>11486.800000000001</v>
      </c>
      <c r="N139" s="22">
        <f t="shared" si="1"/>
        <v>44.0112503</v>
      </c>
      <c r="O139" s="24">
        <v>249841.68</v>
      </c>
      <c r="P139" s="24">
        <v>63078.840000000004</v>
      </c>
      <c r="Q139" s="24">
        <f t="shared" si="2"/>
        <v>312920.52</v>
      </c>
      <c r="R139" s="22" t="str">
        <f t="shared" si="26"/>
        <v>#REF!</v>
      </c>
      <c r="S139" s="24" t="str">
        <f t="shared" si="3"/>
        <v>#REF!</v>
      </c>
      <c r="T139" s="22" t="str">
        <f t="shared" si="4"/>
        <v>#REF!</v>
      </c>
      <c r="U139" s="22" t="str">
        <f t="shared" si="5"/>
        <v>#REF!</v>
      </c>
      <c r="V139" s="22" t="str">
        <f t="shared" si="6"/>
        <v>#REF!</v>
      </c>
      <c r="W139" s="25" t="str">
        <f t="shared" si="7"/>
        <v>#REF!</v>
      </c>
      <c r="X139" s="21">
        <v>12.0</v>
      </c>
      <c r="Y139" s="21">
        <v>40.0</v>
      </c>
      <c r="Z139" s="21">
        <v>30.0</v>
      </c>
      <c r="AA139" s="21">
        <v>89.0</v>
      </c>
      <c r="AB139" s="26">
        <v>1.0</v>
      </c>
      <c r="AC139" s="27">
        <v>2.0</v>
      </c>
      <c r="AD139" s="28">
        <f t="shared" si="8"/>
        <v>2</v>
      </c>
      <c r="AE139" s="28" t="str">
        <f t="shared" si="9"/>
        <v>1</v>
      </c>
      <c r="AF139" s="28" t="str">
        <f t="shared" si="10"/>
        <v>1</v>
      </c>
      <c r="AG139" s="28">
        <v>0.33</v>
      </c>
      <c r="AH139" s="26">
        <v>26.0</v>
      </c>
      <c r="AI139" s="28">
        <f t="shared" si="11"/>
        <v>99</v>
      </c>
      <c r="AJ139" s="26">
        <v>2.0</v>
      </c>
      <c r="AK139" s="28">
        <v>52.0</v>
      </c>
      <c r="AL139" s="28">
        <f t="shared" si="35"/>
        <v>157</v>
      </c>
      <c r="AM139" s="28">
        <f t="shared" si="34"/>
        <v>104</v>
      </c>
      <c r="AN139" s="29">
        <f t="shared" si="15"/>
        <v>74</v>
      </c>
      <c r="AO139" s="30">
        <f t="shared" si="16"/>
        <v>25</v>
      </c>
      <c r="AP139" s="31">
        <f t="shared" si="17"/>
        <v>264.384</v>
      </c>
      <c r="AQ139" s="28">
        <f t="shared" si="18"/>
        <v>25</v>
      </c>
      <c r="AR139" s="28">
        <f t="shared" si="19"/>
        <v>25</v>
      </c>
      <c r="AS139" s="21">
        <v>1811138.0</v>
      </c>
      <c r="AT139" s="32">
        <f t="shared" si="20"/>
        <v>99</v>
      </c>
      <c r="AU139" s="33">
        <f t="shared" si="21"/>
        <v>19828.8</v>
      </c>
      <c r="AV139" s="34">
        <f t="shared" si="22"/>
        <v>61.776</v>
      </c>
      <c r="AW139" s="35">
        <f t="shared" si="23"/>
        <v>0.7009803922</v>
      </c>
      <c r="AX139" s="36">
        <f t="shared" si="24"/>
        <v>26.352</v>
      </c>
      <c r="AY139" s="36">
        <f t="shared" si="25"/>
        <v>1950.048</v>
      </c>
    </row>
    <row r="140" ht="14.25" customHeight="1">
      <c r="A140" s="21" t="s">
        <v>93</v>
      </c>
      <c r="B140" s="21" t="s">
        <v>255</v>
      </c>
      <c r="C140" s="21">
        <v>1811139.0</v>
      </c>
      <c r="D140" s="21" t="s">
        <v>171</v>
      </c>
      <c r="E140" s="21" t="s">
        <v>53</v>
      </c>
      <c r="F140" s="21" t="s">
        <v>54</v>
      </c>
      <c r="G140" s="21" t="s">
        <v>248</v>
      </c>
      <c r="H140" s="21" t="s">
        <v>249</v>
      </c>
      <c r="I140" s="21" t="s">
        <v>250</v>
      </c>
      <c r="J140" s="21"/>
      <c r="K140" s="21" t="s">
        <v>59</v>
      </c>
      <c r="L140" s="22">
        <v>4282.635</v>
      </c>
      <c r="M140" s="23">
        <v>95.66579999999999</v>
      </c>
      <c r="N140" s="22">
        <f t="shared" si="1"/>
        <v>44.76662506</v>
      </c>
      <c r="O140" s="24">
        <v>1894.8864</v>
      </c>
      <c r="P140" s="24">
        <v>493.46000000000004</v>
      </c>
      <c r="Q140" s="24">
        <f t="shared" si="2"/>
        <v>2388.3464</v>
      </c>
      <c r="R140" s="22" t="str">
        <f t="shared" si="26"/>
        <v>#REF!</v>
      </c>
      <c r="S140" s="24" t="str">
        <f t="shared" si="3"/>
        <v>#REF!</v>
      </c>
      <c r="T140" s="22" t="str">
        <f t="shared" si="4"/>
        <v>#REF!</v>
      </c>
      <c r="U140" s="22" t="str">
        <f t="shared" si="5"/>
        <v>#REF!</v>
      </c>
      <c r="V140" s="22" t="str">
        <f t="shared" si="6"/>
        <v>#REF!</v>
      </c>
      <c r="W140" s="25" t="str">
        <f t="shared" si="7"/>
        <v>#REF!</v>
      </c>
      <c r="X140" s="21">
        <v>7.0</v>
      </c>
      <c r="Y140" s="21">
        <v>40.0</v>
      </c>
      <c r="Z140" s="21">
        <v>30.0</v>
      </c>
      <c r="AA140" s="21">
        <v>89.0</v>
      </c>
      <c r="AB140" s="26">
        <v>1.0</v>
      </c>
      <c r="AC140" s="27">
        <v>2.0</v>
      </c>
      <c r="AD140" s="28">
        <f t="shared" si="8"/>
        <v>2</v>
      </c>
      <c r="AE140" s="28" t="str">
        <f t="shared" si="9"/>
        <v>1</v>
      </c>
      <c r="AF140" s="28" t="str">
        <f t="shared" si="10"/>
        <v>1</v>
      </c>
      <c r="AG140" s="28">
        <v>0.33</v>
      </c>
      <c r="AH140" s="26">
        <v>26.0</v>
      </c>
      <c r="AI140" s="28">
        <f t="shared" si="11"/>
        <v>99</v>
      </c>
      <c r="AJ140" s="26">
        <v>2.0</v>
      </c>
      <c r="AK140" s="28">
        <v>52.0</v>
      </c>
      <c r="AL140" s="28">
        <f t="shared" si="35"/>
        <v>157</v>
      </c>
      <c r="AM140" s="28">
        <f t="shared" si="34"/>
        <v>104</v>
      </c>
      <c r="AN140" s="29">
        <f t="shared" si="15"/>
        <v>1</v>
      </c>
      <c r="AO140" s="30">
        <f t="shared" si="16"/>
        <v>1</v>
      </c>
      <c r="AP140" s="31">
        <f t="shared" si="17"/>
        <v>220.32</v>
      </c>
      <c r="AQ140" s="28">
        <f t="shared" si="18"/>
        <v>1</v>
      </c>
      <c r="AR140" s="28">
        <f t="shared" si="19"/>
        <v>0</v>
      </c>
      <c r="AS140" s="21">
        <v>1811139.0</v>
      </c>
      <c r="AT140" s="32">
        <f t="shared" si="20"/>
        <v>99</v>
      </c>
      <c r="AU140" s="33">
        <f t="shared" si="21"/>
        <v>440.64</v>
      </c>
      <c r="AV140" s="34">
        <f t="shared" si="22"/>
        <v>61.776</v>
      </c>
      <c r="AW140" s="35">
        <f t="shared" si="23"/>
        <v>0.7009803922</v>
      </c>
      <c r="AX140" s="36">
        <f t="shared" si="24"/>
        <v>26.352</v>
      </c>
      <c r="AY140" s="36">
        <f t="shared" si="25"/>
        <v>26.352</v>
      </c>
    </row>
    <row r="141" ht="14.25" customHeight="1">
      <c r="A141" s="59" t="s">
        <v>93</v>
      </c>
      <c r="B141" s="59" t="s">
        <v>256</v>
      </c>
      <c r="C141" s="59">
        <v>1811140.0</v>
      </c>
      <c r="D141" s="59" t="s">
        <v>64</v>
      </c>
      <c r="E141" s="59" t="s">
        <v>53</v>
      </c>
      <c r="F141" s="59" t="s">
        <v>54</v>
      </c>
      <c r="G141" s="59" t="s">
        <v>248</v>
      </c>
      <c r="H141" s="59" t="s">
        <v>249</v>
      </c>
      <c r="I141" s="59" t="s">
        <v>250</v>
      </c>
      <c r="J141" s="59"/>
      <c r="K141" s="59"/>
      <c r="L141" s="60">
        <v>14909.821999999998</v>
      </c>
      <c r="M141" s="61">
        <v>615.2849999999999</v>
      </c>
      <c r="N141" s="60">
        <f t="shared" si="1"/>
        <v>24.23238337</v>
      </c>
      <c r="O141" s="62">
        <v>9306.915200000003</v>
      </c>
      <c r="P141" s="62">
        <v>2213.7808000000005</v>
      </c>
      <c r="Q141" s="62">
        <f t="shared" si="2"/>
        <v>11520.696</v>
      </c>
      <c r="R141" s="60" t="str">
        <f t="shared" si="26"/>
        <v>#REF!</v>
      </c>
      <c r="S141" s="62" t="str">
        <f t="shared" si="3"/>
        <v>#REF!</v>
      </c>
      <c r="T141" s="60" t="str">
        <f t="shared" si="4"/>
        <v>#REF!</v>
      </c>
      <c r="U141" s="60" t="str">
        <f t="shared" si="5"/>
        <v>#REF!</v>
      </c>
      <c r="V141" s="60" t="str">
        <f t="shared" si="6"/>
        <v>#REF!</v>
      </c>
      <c r="W141" s="63" t="str">
        <f t="shared" si="7"/>
        <v>#REF!</v>
      </c>
      <c r="X141" s="59">
        <v>7.0</v>
      </c>
      <c r="Y141" s="59">
        <v>40.0</v>
      </c>
      <c r="Z141" s="59">
        <v>30.0</v>
      </c>
      <c r="AA141" s="59">
        <v>89.0</v>
      </c>
      <c r="AB141" s="64">
        <v>1.0</v>
      </c>
      <c r="AC141" s="65">
        <v>2.0</v>
      </c>
      <c r="AD141" s="66">
        <f t="shared" si="8"/>
        <v>2</v>
      </c>
      <c r="AE141" s="66" t="str">
        <f t="shared" si="9"/>
        <v>1</v>
      </c>
      <c r="AF141" s="66" t="str">
        <f t="shared" si="10"/>
        <v>1</v>
      </c>
      <c r="AG141" s="66">
        <v>0.33</v>
      </c>
      <c r="AH141" s="64">
        <v>26.0</v>
      </c>
      <c r="AI141" s="66">
        <f t="shared" si="11"/>
        <v>99</v>
      </c>
      <c r="AJ141" s="64">
        <v>2.0</v>
      </c>
      <c r="AK141" s="66">
        <v>52.0</v>
      </c>
      <c r="AL141" s="66">
        <f t="shared" si="35"/>
        <v>157</v>
      </c>
      <c r="AM141" s="66">
        <f t="shared" si="34"/>
        <v>104</v>
      </c>
      <c r="AN141" s="67">
        <f t="shared" si="15"/>
        <v>4</v>
      </c>
      <c r="AO141" s="68">
        <f t="shared" si="16"/>
        <v>0</v>
      </c>
      <c r="AP141" s="31">
        <f t="shared" si="17"/>
        <v>352.512</v>
      </c>
      <c r="AQ141" s="66">
        <f t="shared" si="18"/>
        <v>0</v>
      </c>
      <c r="AR141" s="66">
        <f t="shared" si="19"/>
        <v>4</v>
      </c>
      <c r="AS141" s="59">
        <v>1811140.0</v>
      </c>
      <c r="AT141" s="32">
        <f t="shared" si="20"/>
        <v>99</v>
      </c>
      <c r="AU141" s="69">
        <f t="shared" si="21"/>
        <v>1410.048</v>
      </c>
      <c r="AV141" s="34">
        <f t="shared" si="22"/>
        <v>61.776</v>
      </c>
      <c r="AW141" s="35">
        <f t="shared" si="23"/>
        <v>0.7009803922</v>
      </c>
      <c r="AX141" s="36">
        <f t="shared" si="24"/>
        <v>26.352</v>
      </c>
      <c r="AY141" s="36">
        <f t="shared" si="25"/>
        <v>105.408</v>
      </c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</row>
    <row r="142" ht="14.2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5">
        <f>SUM(L2:L141)</f>
        <v>38633221.65</v>
      </c>
      <c r="M142" s="74"/>
      <c r="N142" s="75">
        <f t="shared" ref="N142:V142" si="36">SUM(N2:N141)</f>
        <v>20870.43058</v>
      </c>
      <c r="O142" s="76">
        <f t="shared" si="36"/>
        <v>14044509.31</v>
      </c>
      <c r="P142" s="76">
        <f t="shared" si="36"/>
        <v>3552709.831</v>
      </c>
      <c r="Q142" s="76">
        <f t="shared" si="36"/>
        <v>17597219.14</v>
      </c>
      <c r="R142" s="75" t="str">
        <f t="shared" si="36"/>
        <v>#REF!</v>
      </c>
      <c r="S142" s="76" t="str">
        <f t="shared" si="36"/>
        <v>#REF!</v>
      </c>
      <c r="T142" s="75" t="str">
        <f t="shared" si="36"/>
        <v>#REF!</v>
      </c>
      <c r="U142" s="75" t="str">
        <f t="shared" si="36"/>
        <v>#REF!</v>
      </c>
      <c r="V142" s="75" t="str">
        <f t="shared" si="36"/>
        <v>#REF!</v>
      </c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7"/>
      <c r="AJ142" s="77"/>
      <c r="AK142" s="74"/>
      <c r="AL142" s="74"/>
      <c r="AM142" s="74"/>
      <c r="AN142" s="78">
        <f>SUM(AN2:AN141)</f>
        <v>5532</v>
      </c>
      <c r="AO142" s="74"/>
      <c r="AP142" s="79"/>
      <c r="AQ142" s="74"/>
      <c r="AR142" s="74"/>
      <c r="AS142" s="74"/>
      <c r="AT142" s="80"/>
      <c r="AU142" s="81">
        <f>SUM(AU2:AU141)</f>
        <v>1874482.56</v>
      </c>
      <c r="AV142" s="82"/>
      <c r="AW142" s="35"/>
    </row>
    <row r="143" ht="14.25" customHeight="1">
      <c r="L143" s="83"/>
      <c r="Q143" s="23"/>
      <c r="R143" s="84"/>
      <c r="AI143" s="85"/>
      <c r="AJ143" s="85"/>
      <c r="AN143" s="86"/>
      <c r="AP143" s="87"/>
      <c r="AT143" s="88"/>
      <c r="AU143" s="89"/>
      <c r="AW143" s="35"/>
    </row>
    <row r="144" ht="14.25" customHeight="1">
      <c r="Q144" s="23"/>
      <c r="R144" s="84"/>
      <c r="AI144" s="85"/>
      <c r="AJ144" s="85"/>
      <c r="AN144" s="86"/>
      <c r="AP144" s="90">
        <f>SUM(AP2:AP141)</f>
        <v>47368.8</v>
      </c>
      <c r="AT144" s="88"/>
      <c r="AU144" s="89"/>
      <c r="AW144" s="35"/>
    </row>
    <row r="145" ht="14.25" customHeight="1">
      <c r="Q145" s="23"/>
      <c r="R145" s="84"/>
      <c r="AI145" s="85"/>
      <c r="AJ145" s="85"/>
      <c r="AN145" s="86"/>
      <c r="AP145" s="87"/>
      <c r="AT145" s="88"/>
      <c r="AU145" s="89"/>
      <c r="AW145" s="35"/>
    </row>
    <row r="146" ht="14.25" customHeight="1">
      <c r="Q146" s="23"/>
      <c r="R146" s="84"/>
      <c r="AI146" s="85"/>
      <c r="AJ146" s="85"/>
      <c r="AN146" s="86"/>
      <c r="AP146" s="87"/>
      <c r="AT146" s="88"/>
      <c r="AU146" s="89"/>
      <c r="AW146" s="35"/>
    </row>
    <row r="147" ht="14.25" customHeight="1">
      <c r="Q147" s="23"/>
      <c r="R147" s="84"/>
      <c r="AI147" s="85"/>
      <c r="AJ147" s="85"/>
      <c r="AN147" s="86"/>
      <c r="AP147" s="87"/>
      <c r="AT147" s="88"/>
      <c r="AU147" s="89"/>
      <c r="AW147" s="35"/>
    </row>
    <row r="148" ht="14.25" customHeight="1">
      <c r="Q148" s="23"/>
      <c r="R148" s="84"/>
      <c r="AI148" s="85"/>
      <c r="AJ148" s="85"/>
      <c r="AN148" s="86"/>
      <c r="AP148" s="87"/>
      <c r="AT148" s="88"/>
      <c r="AU148" s="89"/>
      <c r="AW148" s="35"/>
    </row>
    <row r="149" ht="14.25" customHeight="1">
      <c r="Q149" s="23"/>
      <c r="R149" s="84"/>
      <c r="AI149" s="85"/>
      <c r="AJ149" s="85"/>
      <c r="AN149" s="86"/>
      <c r="AP149" s="87"/>
      <c r="AT149" s="88"/>
      <c r="AU149" s="89"/>
      <c r="AW149" s="35"/>
    </row>
    <row r="150" ht="14.25" customHeight="1">
      <c r="Q150" s="23"/>
      <c r="R150" s="84"/>
      <c r="AI150" s="85"/>
      <c r="AJ150" s="85"/>
      <c r="AN150" s="86"/>
      <c r="AP150" s="87"/>
      <c r="AT150" s="88"/>
      <c r="AU150" s="89"/>
      <c r="AW150" s="35"/>
    </row>
    <row r="151" ht="14.25" customHeight="1">
      <c r="Q151" s="23"/>
      <c r="R151" s="84"/>
      <c r="AI151" s="85"/>
      <c r="AJ151" s="85"/>
      <c r="AN151" s="86"/>
      <c r="AP151" s="87"/>
      <c r="AT151" s="88"/>
      <c r="AU151" s="89"/>
      <c r="AW151" s="35"/>
    </row>
    <row r="152" ht="14.25" customHeight="1">
      <c r="Q152" s="23"/>
      <c r="R152" s="84"/>
      <c r="AI152" s="85"/>
      <c r="AJ152" s="85"/>
      <c r="AN152" s="86"/>
      <c r="AP152" s="87"/>
      <c r="AT152" s="88"/>
      <c r="AU152" s="89"/>
      <c r="AW152" s="35"/>
    </row>
    <row r="153" ht="14.25" customHeight="1">
      <c r="Q153" s="23"/>
      <c r="R153" s="84"/>
      <c r="AI153" s="85"/>
      <c r="AJ153" s="85"/>
      <c r="AN153" s="86"/>
      <c r="AP153" s="87"/>
      <c r="AT153" s="88"/>
      <c r="AU153" s="89"/>
      <c r="AW153" s="35"/>
    </row>
    <row r="154" ht="14.25" customHeight="1">
      <c r="Q154" s="23"/>
      <c r="R154" s="84"/>
      <c r="AI154" s="85"/>
      <c r="AJ154" s="85"/>
      <c r="AN154" s="86"/>
      <c r="AP154" s="87"/>
      <c r="AT154" s="88"/>
      <c r="AU154" s="89"/>
      <c r="AW154" s="35"/>
    </row>
    <row r="155" ht="14.25" customHeight="1">
      <c r="Q155" s="23"/>
      <c r="R155" s="84"/>
      <c r="AI155" s="85"/>
      <c r="AJ155" s="85"/>
      <c r="AN155" s="86"/>
      <c r="AP155" s="87"/>
      <c r="AT155" s="88"/>
      <c r="AU155" s="89"/>
      <c r="AW155" s="35"/>
    </row>
    <row r="156" ht="14.25" customHeight="1">
      <c r="Q156" s="23"/>
      <c r="R156" s="84"/>
      <c r="AI156" s="85"/>
      <c r="AJ156" s="85"/>
      <c r="AN156" s="86"/>
      <c r="AP156" s="87"/>
      <c r="AT156" s="88"/>
      <c r="AU156" s="89"/>
      <c r="AW156" s="35"/>
    </row>
    <row r="157" ht="14.25" customHeight="1">
      <c r="Q157" s="23"/>
      <c r="R157" s="84"/>
      <c r="AI157" s="85"/>
      <c r="AJ157" s="85"/>
      <c r="AN157" s="86"/>
      <c r="AP157" s="87"/>
      <c r="AT157" s="88"/>
      <c r="AU157" s="89"/>
      <c r="AW157" s="35"/>
    </row>
    <row r="158" ht="14.25" customHeight="1">
      <c r="Q158" s="23"/>
      <c r="R158" s="84"/>
      <c r="AI158" s="85"/>
      <c r="AJ158" s="85"/>
      <c r="AN158" s="86"/>
      <c r="AP158" s="87"/>
      <c r="AT158" s="88"/>
      <c r="AU158" s="89"/>
      <c r="AW158" s="35"/>
    </row>
    <row r="159" ht="14.25" customHeight="1">
      <c r="Q159" s="23"/>
      <c r="R159" s="84"/>
      <c r="AI159" s="85"/>
      <c r="AJ159" s="85"/>
      <c r="AN159" s="86"/>
      <c r="AP159" s="87"/>
      <c r="AT159" s="88"/>
      <c r="AU159" s="89"/>
      <c r="AW159" s="35"/>
    </row>
    <row r="160" ht="14.25" customHeight="1">
      <c r="Q160" s="23"/>
      <c r="R160" s="84"/>
      <c r="AI160" s="85"/>
      <c r="AJ160" s="85"/>
      <c r="AN160" s="86"/>
      <c r="AP160" s="87"/>
      <c r="AT160" s="88"/>
      <c r="AU160" s="89"/>
      <c r="AW160" s="35"/>
    </row>
    <row r="161" ht="14.25" customHeight="1">
      <c r="Q161" s="23"/>
      <c r="R161" s="84"/>
      <c r="AI161" s="85"/>
      <c r="AJ161" s="85"/>
      <c r="AN161" s="86"/>
      <c r="AP161" s="87"/>
      <c r="AT161" s="88"/>
      <c r="AU161" s="89"/>
      <c r="AW161" s="35"/>
    </row>
    <row r="162" ht="14.25" customHeight="1">
      <c r="Q162" s="23"/>
      <c r="R162" s="84"/>
      <c r="AI162" s="85"/>
      <c r="AJ162" s="85"/>
      <c r="AN162" s="86"/>
      <c r="AP162" s="87"/>
      <c r="AT162" s="88"/>
      <c r="AU162" s="91"/>
      <c r="AW162" s="35"/>
    </row>
    <row r="163" ht="14.25" customHeight="1">
      <c r="Q163" s="23"/>
      <c r="R163" s="84"/>
      <c r="AI163" s="85"/>
      <c r="AJ163" s="85"/>
      <c r="AN163" s="86"/>
      <c r="AP163" s="87"/>
      <c r="AT163" s="88"/>
      <c r="AU163" s="91"/>
      <c r="AW163" s="35"/>
    </row>
    <row r="164" ht="14.25" customHeight="1">
      <c r="Q164" s="23"/>
      <c r="R164" s="84"/>
      <c r="AI164" s="85"/>
      <c r="AJ164" s="85"/>
      <c r="AN164" s="86"/>
      <c r="AP164" s="87"/>
      <c r="AT164" s="88"/>
      <c r="AU164" s="91"/>
      <c r="AW164" s="35"/>
    </row>
    <row r="165" ht="14.25" customHeight="1">
      <c r="Q165" s="23"/>
      <c r="R165" s="84"/>
      <c r="AI165" s="85"/>
      <c r="AJ165" s="85"/>
      <c r="AN165" s="86"/>
      <c r="AP165" s="87"/>
      <c r="AT165" s="88"/>
      <c r="AU165" s="91"/>
      <c r="AW165" s="35"/>
    </row>
    <row r="166" ht="14.25" customHeight="1">
      <c r="Q166" s="23"/>
      <c r="R166" s="84"/>
      <c r="AI166" s="85"/>
      <c r="AJ166" s="85"/>
      <c r="AN166" s="86"/>
      <c r="AP166" s="87"/>
      <c r="AT166" s="88"/>
      <c r="AU166" s="91"/>
      <c r="AW166" s="35"/>
    </row>
    <row r="167" ht="14.25" customHeight="1">
      <c r="Q167" s="23"/>
      <c r="R167" s="84"/>
      <c r="AI167" s="85"/>
      <c r="AJ167" s="85"/>
      <c r="AN167" s="86"/>
      <c r="AP167" s="87"/>
      <c r="AT167" s="88"/>
      <c r="AU167" s="91"/>
      <c r="AW167" s="35"/>
    </row>
    <row r="168" ht="14.25" customHeight="1">
      <c r="Q168" s="23"/>
      <c r="R168" s="84"/>
      <c r="AI168" s="85"/>
      <c r="AJ168" s="85"/>
      <c r="AN168" s="86"/>
      <c r="AP168" s="87"/>
      <c r="AT168" s="88"/>
      <c r="AU168" s="91"/>
      <c r="AW168" s="35"/>
    </row>
    <row r="169" ht="14.25" customHeight="1">
      <c r="Q169" s="23"/>
      <c r="R169" s="84"/>
      <c r="AI169" s="85"/>
      <c r="AJ169" s="85"/>
      <c r="AN169" s="86"/>
      <c r="AP169" s="87"/>
      <c r="AT169" s="88"/>
      <c r="AU169" s="91"/>
      <c r="AW169" s="35"/>
    </row>
    <row r="170" ht="14.25" customHeight="1">
      <c r="Q170" s="23"/>
      <c r="R170" s="84"/>
      <c r="AI170" s="85"/>
      <c r="AJ170" s="85"/>
      <c r="AN170" s="86"/>
      <c r="AP170" s="87"/>
      <c r="AT170" s="88"/>
      <c r="AU170" s="91"/>
      <c r="AW170" s="35"/>
    </row>
    <row r="171" ht="14.25" customHeight="1">
      <c r="Q171" s="23"/>
      <c r="R171" s="84"/>
      <c r="AI171" s="85"/>
      <c r="AJ171" s="85"/>
      <c r="AN171" s="86"/>
      <c r="AP171" s="87"/>
      <c r="AT171" s="88"/>
      <c r="AU171" s="91"/>
      <c r="AW171" s="35"/>
    </row>
    <row r="172" ht="14.25" customHeight="1">
      <c r="Q172" s="23"/>
      <c r="R172" s="84"/>
      <c r="AI172" s="85"/>
      <c r="AJ172" s="85"/>
      <c r="AN172" s="86"/>
      <c r="AP172" s="87"/>
      <c r="AT172" s="88"/>
      <c r="AU172" s="91"/>
      <c r="AW172" s="35"/>
    </row>
    <row r="173" ht="14.25" customHeight="1">
      <c r="Q173" s="23"/>
      <c r="R173" s="84"/>
      <c r="AI173" s="85"/>
      <c r="AJ173" s="85"/>
      <c r="AN173" s="86"/>
      <c r="AP173" s="87"/>
      <c r="AT173" s="88"/>
      <c r="AU173" s="91"/>
      <c r="AW173" s="35"/>
    </row>
    <row r="174" ht="14.25" customHeight="1">
      <c r="Q174" s="23"/>
      <c r="R174" s="84"/>
      <c r="AI174" s="85"/>
      <c r="AJ174" s="85"/>
      <c r="AN174" s="86"/>
      <c r="AP174" s="87"/>
      <c r="AT174" s="88"/>
      <c r="AU174" s="91"/>
      <c r="AW174" s="35"/>
    </row>
    <row r="175" ht="14.25" customHeight="1">
      <c r="Q175" s="23"/>
      <c r="R175" s="84"/>
      <c r="AI175" s="85"/>
      <c r="AJ175" s="85"/>
      <c r="AN175" s="86"/>
      <c r="AP175" s="87"/>
      <c r="AT175" s="88"/>
      <c r="AU175" s="91"/>
      <c r="AW175" s="35"/>
    </row>
    <row r="176" ht="14.25" customHeight="1">
      <c r="Q176" s="23"/>
      <c r="R176" s="84"/>
      <c r="AI176" s="85"/>
      <c r="AJ176" s="85"/>
      <c r="AN176" s="86"/>
      <c r="AP176" s="87"/>
      <c r="AT176" s="88"/>
      <c r="AU176" s="91"/>
      <c r="AW176" s="35"/>
    </row>
    <row r="177" ht="14.25" customHeight="1">
      <c r="Q177" s="23"/>
      <c r="R177" s="84"/>
      <c r="AI177" s="85"/>
      <c r="AJ177" s="85"/>
      <c r="AN177" s="86"/>
      <c r="AP177" s="87"/>
      <c r="AT177" s="88"/>
      <c r="AU177" s="91"/>
      <c r="AW177" s="35"/>
    </row>
    <row r="178" ht="14.25" customHeight="1">
      <c r="Q178" s="23"/>
      <c r="R178" s="84"/>
      <c r="AI178" s="85"/>
      <c r="AJ178" s="85"/>
      <c r="AN178" s="86"/>
      <c r="AP178" s="87"/>
      <c r="AT178" s="88"/>
      <c r="AU178" s="91"/>
      <c r="AW178" s="35"/>
    </row>
    <row r="179" ht="14.25" customHeight="1">
      <c r="Q179" s="23"/>
      <c r="R179" s="84"/>
      <c r="AI179" s="85"/>
      <c r="AJ179" s="85"/>
      <c r="AN179" s="86"/>
      <c r="AP179" s="87"/>
      <c r="AT179" s="88"/>
      <c r="AU179" s="91"/>
      <c r="AW179" s="35"/>
    </row>
    <row r="180" ht="14.25" customHeight="1">
      <c r="Q180" s="23"/>
      <c r="R180" s="84"/>
      <c r="AI180" s="85"/>
      <c r="AJ180" s="85"/>
      <c r="AN180" s="86"/>
      <c r="AP180" s="87"/>
      <c r="AT180" s="88"/>
      <c r="AU180" s="91"/>
      <c r="AW180" s="35"/>
    </row>
    <row r="181" ht="14.25" customHeight="1">
      <c r="Q181" s="23"/>
      <c r="R181" s="84"/>
      <c r="AI181" s="85"/>
      <c r="AJ181" s="85"/>
      <c r="AN181" s="86"/>
      <c r="AP181" s="87"/>
      <c r="AT181" s="88"/>
      <c r="AU181" s="91"/>
      <c r="AW181" s="35"/>
    </row>
    <row r="182" ht="14.25" customHeight="1">
      <c r="Q182" s="23"/>
      <c r="R182" s="84"/>
      <c r="AI182" s="85"/>
      <c r="AJ182" s="85"/>
      <c r="AN182" s="86"/>
      <c r="AP182" s="87"/>
      <c r="AT182" s="88"/>
      <c r="AU182" s="91"/>
      <c r="AW182" s="35"/>
    </row>
    <row r="183" ht="14.25" customHeight="1">
      <c r="Q183" s="23"/>
      <c r="R183" s="84"/>
      <c r="AI183" s="85"/>
      <c r="AJ183" s="85"/>
      <c r="AN183" s="86"/>
      <c r="AP183" s="87"/>
      <c r="AT183" s="88"/>
      <c r="AU183" s="91"/>
      <c r="AW183" s="35"/>
    </row>
    <row r="184" ht="14.25" customHeight="1">
      <c r="Q184" s="23"/>
      <c r="R184" s="84"/>
      <c r="AI184" s="85"/>
      <c r="AJ184" s="85"/>
      <c r="AN184" s="86"/>
      <c r="AP184" s="87"/>
      <c r="AT184" s="88"/>
      <c r="AU184" s="91"/>
      <c r="AW184" s="35"/>
    </row>
    <row r="185" ht="14.25" customHeight="1">
      <c r="Q185" s="23"/>
      <c r="R185" s="84"/>
      <c r="AI185" s="85"/>
      <c r="AJ185" s="85"/>
      <c r="AN185" s="86"/>
      <c r="AP185" s="87"/>
      <c r="AT185" s="88"/>
      <c r="AU185" s="91"/>
      <c r="AW185" s="35"/>
    </row>
    <row r="186" ht="14.25" customHeight="1">
      <c r="Q186" s="23"/>
      <c r="R186" s="84"/>
      <c r="AI186" s="85"/>
      <c r="AJ186" s="85"/>
      <c r="AN186" s="86"/>
      <c r="AP186" s="87"/>
      <c r="AT186" s="88"/>
      <c r="AU186" s="91"/>
      <c r="AW186" s="35"/>
    </row>
    <row r="187" ht="14.25" customHeight="1">
      <c r="Q187" s="23"/>
      <c r="R187" s="84"/>
      <c r="AI187" s="85"/>
      <c r="AJ187" s="85"/>
      <c r="AN187" s="86"/>
      <c r="AP187" s="87"/>
      <c r="AT187" s="88"/>
      <c r="AU187" s="91"/>
      <c r="AW187" s="35"/>
    </row>
    <row r="188" ht="14.25" customHeight="1">
      <c r="Q188" s="23"/>
      <c r="R188" s="84"/>
      <c r="AI188" s="85"/>
      <c r="AJ188" s="85"/>
      <c r="AN188" s="86"/>
      <c r="AP188" s="87"/>
      <c r="AT188" s="88"/>
      <c r="AU188" s="91"/>
      <c r="AW188" s="35"/>
    </row>
    <row r="189" ht="14.25" customHeight="1">
      <c r="Q189" s="23"/>
      <c r="R189" s="84"/>
      <c r="AI189" s="85"/>
      <c r="AJ189" s="85"/>
      <c r="AN189" s="86"/>
      <c r="AP189" s="87"/>
      <c r="AT189" s="88"/>
      <c r="AU189" s="91"/>
      <c r="AW189" s="35"/>
    </row>
    <row r="190" ht="14.25" customHeight="1">
      <c r="Q190" s="23"/>
      <c r="R190" s="84"/>
      <c r="AI190" s="85"/>
      <c r="AJ190" s="85"/>
      <c r="AN190" s="86"/>
      <c r="AP190" s="87"/>
      <c r="AT190" s="88"/>
      <c r="AU190" s="91"/>
      <c r="AW190" s="35"/>
    </row>
    <row r="191" ht="14.25" customHeight="1">
      <c r="Q191" s="23"/>
      <c r="R191" s="84"/>
      <c r="AI191" s="85"/>
      <c r="AJ191" s="85"/>
      <c r="AN191" s="86"/>
      <c r="AP191" s="87"/>
      <c r="AT191" s="88"/>
      <c r="AU191" s="91"/>
      <c r="AW191" s="35"/>
    </row>
    <row r="192" ht="14.25" customHeight="1">
      <c r="Q192" s="23"/>
      <c r="R192" s="84"/>
      <c r="AI192" s="85"/>
      <c r="AJ192" s="85"/>
      <c r="AN192" s="86"/>
      <c r="AP192" s="87"/>
      <c r="AT192" s="88"/>
      <c r="AU192" s="91"/>
      <c r="AW192" s="35"/>
    </row>
    <row r="193" ht="14.25" customHeight="1">
      <c r="Q193" s="23"/>
      <c r="R193" s="84"/>
      <c r="AI193" s="85"/>
      <c r="AJ193" s="85"/>
      <c r="AN193" s="86"/>
      <c r="AP193" s="87"/>
      <c r="AT193" s="88"/>
      <c r="AU193" s="91"/>
      <c r="AW193" s="35"/>
    </row>
    <row r="194" ht="14.25" customHeight="1">
      <c r="Q194" s="23"/>
      <c r="R194" s="84"/>
      <c r="AI194" s="85"/>
      <c r="AJ194" s="85"/>
      <c r="AN194" s="86"/>
      <c r="AP194" s="87"/>
      <c r="AT194" s="88"/>
      <c r="AU194" s="91"/>
      <c r="AW194" s="35"/>
    </row>
    <row r="195" ht="14.25" customHeight="1">
      <c r="Q195" s="23"/>
      <c r="R195" s="84"/>
      <c r="AI195" s="85"/>
      <c r="AJ195" s="85"/>
      <c r="AN195" s="86"/>
      <c r="AP195" s="87"/>
      <c r="AT195" s="88"/>
      <c r="AU195" s="91"/>
      <c r="AW195" s="35"/>
    </row>
    <row r="196" ht="14.25" customHeight="1">
      <c r="Q196" s="23"/>
      <c r="R196" s="84"/>
      <c r="AI196" s="85"/>
      <c r="AJ196" s="85"/>
      <c r="AN196" s="86"/>
      <c r="AP196" s="87"/>
      <c r="AT196" s="88"/>
      <c r="AU196" s="91"/>
      <c r="AW196" s="35"/>
    </row>
    <row r="197" ht="14.25" customHeight="1">
      <c r="Q197" s="23"/>
      <c r="R197" s="84"/>
      <c r="AI197" s="85"/>
      <c r="AJ197" s="85"/>
      <c r="AN197" s="86"/>
      <c r="AP197" s="87"/>
      <c r="AT197" s="88"/>
      <c r="AU197" s="91"/>
      <c r="AW197" s="35"/>
    </row>
    <row r="198" ht="14.25" customHeight="1">
      <c r="Q198" s="23"/>
      <c r="R198" s="84"/>
      <c r="AI198" s="85"/>
      <c r="AJ198" s="85"/>
      <c r="AN198" s="86"/>
      <c r="AP198" s="87"/>
      <c r="AT198" s="88"/>
      <c r="AU198" s="91"/>
      <c r="AW198" s="35"/>
    </row>
    <row r="199" ht="14.25" customHeight="1">
      <c r="Q199" s="23"/>
      <c r="R199" s="84"/>
      <c r="AI199" s="85"/>
      <c r="AJ199" s="85"/>
      <c r="AN199" s="86"/>
      <c r="AP199" s="87"/>
      <c r="AT199" s="88"/>
      <c r="AU199" s="91"/>
      <c r="AW199" s="35"/>
    </row>
    <row r="200" ht="14.25" customHeight="1">
      <c r="Q200" s="23"/>
      <c r="R200" s="84"/>
      <c r="AI200" s="85"/>
      <c r="AJ200" s="85"/>
      <c r="AN200" s="86"/>
      <c r="AP200" s="87"/>
      <c r="AT200" s="88"/>
      <c r="AU200" s="91"/>
      <c r="AW200" s="35"/>
    </row>
    <row r="201" ht="14.25" customHeight="1">
      <c r="Q201" s="23"/>
      <c r="R201" s="84"/>
      <c r="AI201" s="85"/>
      <c r="AJ201" s="85"/>
      <c r="AN201" s="86"/>
      <c r="AP201" s="87"/>
      <c r="AT201" s="88"/>
      <c r="AU201" s="91"/>
      <c r="AW201" s="35"/>
    </row>
    <row r="202" ht="14.25" customHeight="1">
      <c r="Q202" s="23"/>
      <c r="R202" s="84"/>
      <c r="AI202" s="85"/>
      <c r="AJ202" s="85"/>
      <c r="AN202" s="86"/>
      <c r="AP202" s="87"/>
      <c r="AT202" s="88"/>
      <c r="AU202" s="91"/>
      <c r="AW202" s="35"/>
    </row>
    <row r="203" ht="14.25" customHeight="1">
      <c r="Q203" s="23"/>
      <c r="R203" s="84"/>
      <c r="AI203" s="85"/>
      <c r="AJ203" s="85"/>
      <c r="AN203" s="86"/>
      <c r="AP203" s="87"/>
      <c r="AT203" s="88"/>
      <c r="AU203" s="91"/>
      <c r="AW203" s="35"/>
    </row>
    <row r="204" ht="14.25" customHeight="1">
      <c r="Q204" s="23"/>
      <c r="R204" s="84"/>
      <c r="AI204" s="85"/>
      <c r="AJ204" s="85"/>
      <c r="AN204" s="86"/>
      <c r="AP204" s="87"/>
      <c r="AT204" s="88"/>
      <c r="AU204" s="91"/>
      <c r="AW204" s="35"/>
    </row>
    <row r="205" ht="14.25" customHeight="1">
      <c r="Q205" s="23"/>
      <c r="R205" s="84"/>
      <c r="AI205" s="85"/>
      <c r="AJ205" s="85"/>
      <c r="AN205" s="86"/>
      <c r="AP205" s="87"/>
      <c r="AT205" s="88"/>
      <c r="AU205" s="91"/>
      <c r="AW205" s="35"/>
    </row>
    <row r="206" ht="14.25" customHeight="1">
      <c r="Q206" s="23"/>
      <c r="R206" s="84"/>
      <c r="AI206" s="85"/>
      <c r="AJ206" s="85"/>
      <c r="AN206" s="86"/>
      <c r="AP206" s="87"/>
      <c r="AT206" s="88"/>
      <c r="AU206" s="91"/>
      <c r="AW206" s="35"/>
    </row>
    <row r="207" ht="14.25" customHeight="1">
      <c r="Q207" s="23"/>
      <c r="R207" s="84"/>
      <c r="AI207" s="85"/>
      <c r="AJ207" s="85"/>
      <c r="AN207" s="86"/>
      <c r="AP207" s="87"/>
      <c r="AT207" s="88"/>
      <c r="AU207" s="91"/>
      <c r="AW207" s="35"/>
    </row>
    <row r="208" ht="14.25" customHeight="1">
      <c r="Q208" s="23"/>
      <c r="R208" s="84"/>
      <c r="AI208" s="85"/>
      <c r="AJ208" s="85"/>
      <c r="AN208" s="86"/>
      <c r="AP208" s="87"/>
      <c r="AT208" s="88"/>
      <c r="AU208" s="91"/>
      <c r="AW208" s="35"/>
    </row>
    <row r="209" ht="14.25" customHeight="1">
      <c r="Q209" s="23"/>
      <c r="R209" s="84"/>
      <c r="AI209" s="85"/>
      <c r="AJ209" s="85"/>
      <c r="AN209" s="86"/>
      <c r="AP209" s="87"/>
      <c r="AT209" s="88"/>
      <c r="AU209" s="91"/>
      <c r="AW209" s="35"/>
    </row>
    <row r="210" ht="14.25" customHeight="1">
      <c r="Q210" s="23"/>
      <c r="R210" s="84"/>
      <c r="AI210" s="85"/>
      <c r="AJ210" s="85"/>
      <c r="AN210" s="86"/>
      <c r="AP210" s="87"/>
      <c r="AT210" s="88"/>
      <c r="AU210" s="91"/>
      <c r="AW210" s="35"/>
    </row>
    <row r="211" ht="14.25" customHeight="1">
      <c r="Q211" s="23"/>
      <c r="R211" s="84"/>
      <c r="AI211" s="85"/>
      <c r="AJ211" s="85"/>
      <c r="AN211" s="86"/>
      <c r="AP211" s="87"/>
      <c r="AT211" s="88"/>
      <c r="AU211" s="91"/>
      <c r="AW211" s="35"/>
    </row>
    <row r="212" ht="14.25" customHeight="1">
      <c r="Q212" s="23"/>
      <c r="R212" s="84"/>
      <c r="AI212" s="85"/>
      <c r="AJ212" s="85"/>
      <c r="AN212" s="86"/>
      <c r="AP212" s="87"/>
      <c r="AT212" s="88"/>
      <c r="AU212" s="91"/>
      <c r="AW212" s="35"/>
    </row>
    <row r="213" ht="14.25" customHeight="1">
      <c r="Q213" s="23"/>
      <c r="R213" s="84"/>
      <c r="AI213" s="85"/>
      <c r="AJ213" s="85"/>
      <c r="AN213" s="86"/>
      <c r="AP213" s="87"/>
      <c r="AT213" s="88"/>
      <c r="AU213" s="91"/>
      <c r="AW213" s="35"/>
    </row>
    <row r="214" ht="14.25" customHeight="1">
      <c r="Q214" s="23"/>
      <c r="R214" s="84"/>
      <c r="AI214" s="85"/>
      <c r="AJ214" s="85"/>
      <c r="AN214" s="86"/>
      <c r="AP214" s="87"/>
      <c r="AT214" s="88"/>
      <c r="AU214" s="91"/>
      <c r="AW214" s="35"/>
    </row>
    <row r="215" ht="14.25" customHeight="1">
      <c r="Q215" s="23"/>
      <c r="R215" s="84"/>
      <c r="AI215" s="85"/>
      <c r="AJ215" s="85"/>
      <c r="AN215" s="86"/>
      <c r="AP215" s="87"/>
      <c r="AT215" s="88"/>
      <c r="AU215" s="91"/>
      <c r="AW215" s="35"/>
    </row>
    <row r="216" ht="14.25" customHeight="1">
      <c r="Q216" s="23"/>
      <c r="R216" s="84"/>
      <c r="AI216" s="85"/>
      <c r="AJ216" s="85"/>
      <c r="AN216" s="86"/>
      <c r="AP216" s="87"/>
      <c r="AT216" s="88"/>
      <c r="AU216" s="91"/>
      <c r="AW216" s="35"/>
    </row>
    <row r="217" ht="14.25" customHeight="1">
      <c r="Q217" s="23"/>
      <c r="R217" s="84"/>
      <c r="AI217" s="85"/>
      <c r="AJ217" s="85"/>
      <c r="AN217" s="86"/>
      <c r="AP217" s="87"/>
      <c r="AT217" s="88"/>
      <c r="AU217" s="91"/>
      <c r="AW217" s="35"/>
    </row>
    <row r="218" ht="14.25" customHeight="1">
      <c r="Q218" s="23"/>
      <c r="R218" s="84"/>
      <c r="AI218" s="85"/>
      <c r="AJ218" s="85"/>
      <c r="AN218" s="86"/>
      <c r="AP218" s="87"/>
      <c r="AT218" s="88"/>
      <c r="AU218" s="91"/>
      <c r="AW218" s="35"/>
    </row>
    <row r="219" ht="14.25" customHeight="1">
      <c r="Q219" s="23"/>
      <c r="R219" s="84"/>
      <c r="AI219" s="85"/>
      <c r="AJ219" s="85"/>
      <c r="AN219" s="86"/>
      <c r="AP219" s="87"/>
      <c r="AT219" s="88"/>
      <c r="AU219" s="91"/>
      <c r="AW219" s="35"/>
    </row>
    <row r="220" ht="14.25" customHeight="1">
      <c r="Q220" s="23"/>
      <c r="R220" s="84"/>
      <c r="AI220" s="85"/>
      <c r="AJ220" s="85"/>
      <c r="AN220" s="86"/>
      <c r="AP220" s="87"/>
      <c r="AT220" s="88"/>
      <c r="AU220" s="91"/>
      <c r="AW220" s="35"/>
    </row>
    <row r="221" ht="14.25" customHeight="1">
      <c r="Q221" s="23"/>
      <c r="R221" s="84"/>
      <c r="AI221" s="85"/>
      <c r="AJ221" s="85"/>
      <c r="AN221" s="86"/>
      <c r="AP221" s="87"/>
      <c r="AT221" s="88"/>
      <c r="AU221" s="91"/>
      <c r="AW221" s="35"/>
    </row>
    <row r="222" ht="14.25" customHeight="1">
      <c r="Q222" s="23"/>
      <c r="R222" s="84"/>
      <c r="AI222" s="85"/>
      <c r="AJ222" s="85"/>
      <c r="AN222" s="86"/>
      <c r="AP222" s="87"/>
      <c r="AT222" s="88"/>
      <c r="AU222" s="91"/>
      <c r="AW222" s="35"/>
    </row>
    <row r="223" ht="14.25" customHeight="1">
      <c r="Q223" s="23"/>
      <c r="R223" s="84"/>
      <c r="AI223" s="85"/>
      <c r="AJ223" s="85"/>
      <c r="AN223" s="86"/>
      <c r="AP223" s="87"/>
      <c r="AT223" s="88"/>
      <c r="AU223" s="91"/>
      <c r="AW223" s="35"/>
    </row>
    <row r="224" ht="14.25" customHeight="1">
      <c r="Q224" s="23"/>
      <c r="R224" s="84"/>
      <c r="AI224" s="85"/>
      <c r="AJ224" s="85"/>
      <c r="AN224" s="86"/>
      <c r="AP224" s="87"/>
      <c r="AT224" s="88"/>
      <c r="AU224" s="91"/>
      <c r="AW224" s="35"/>
    </row>
    <row r="225" ht="14.25" customHeight="1">
      <c r="Q225" s="23"/>
      <c r="R225" s="84"/>
      <c r="AI225" s="85"/>
      <c r="AJ225" s="85"/>
      <c r="AN225" s="86"/>
      <c r="AP225" s="87"/>
      <c r="AT225" s="88"/>
      <c r="AU225" s="91"/>
      <c r="AW225" s="35"/>
    </row>
    <row r="226" ht="14.25" customHeight="1">
      <c r="Q226" s="23"/>
      <c r="R226" s="84"/>
      <c r="AI226" s="85"/>
      <c r="AJ226" s="85"/>
      <c r="AN226" s="86"/>
      <c r="AP226" s="87"/>
      <c r="AT226" s="88"/>
      <c r="AU226" s="91"/>
      <c r="AW226" s="35"/>
    </row>
    <row r="227" ht="14.25" customHeight="1">
      <c r="Q227" s="23"/>
      <c r="R227" s="84"/>
      <c r="AI227" s="85"/>
      <c r="AJ227" s="85"/>
      <c r="AN227" s="86"/>
      <c r="AP227" s="87"/>
      <c r="AT227" s="88"/>
      <c r="AU227" s="91"/>
      <c r="AW227" s="35"/>
    </row>
    <row r="228" ht="14.25" customHeight="1">
      <c r="Q228" s="23"/>
      <c r="R228" s="84"/>
      <c r="AI228" s="85"/>
      <c r="AJ228" s="85"/>
      <c r="AN228" s="86"/>
      <c r="AP228" s="87"/>
      <c r="AT228" s="88"/>
      <c r="AU228" s="91"/>
      <c r="AW228" s="35"/>
    </row>
    <row r="229" ht="14.25" customHeight="1">
      <c r="Q229" s="23"/>
      <c r="R229" s="84"/>
      <c r="AI229" s="85"/>
      <c r="AJ229" s="85"/>
      <c r="AN229" s="86"/>
      <c r="AP229" s="87"/>
      <c r="AT229" s="88"/>
      <c r="AU229" s="91"/>
      <c r="AW229" s="35"/>
    </row>
    <row r="230" ht="14.25" customHeight="1">
      <c r="Q230" s="23"/>
      <c r="R230" s="84"/>
      <c r="AI230" s="85"/>
      <c r="AJ230" s="85"/>
      <c r="AN230" s="86"/>
      <c r="AP230" s="87"/>
      <c r="AT230" s="88"/>
      <c r="AU230" s="91"/>
      <c r="AW230" s="35"/>
    </row>
    <row r="231" ht="14.25" customHeight="1">
      <c r="Q231" s="23"/>
      <c r="R231" s="84"/>
      <c r="AI231" s="85"/>
      <c r="AJ231" s="85"/>
      <c r="AN231" s="86"/>
      <c r="AP231" s="87"/>
      <c r="AT231" s="88"/>
      <c r="AU231" s="91"/>
      <c r="AW231" s="35"/>
    </row>
    <row r="232" ht="14.25" customHeight="1">
      <c r="Q232" s="23"/>
      <c r="R232" s="84"/>
      <c r="AI232" s="85"/>
      <c r="AJ232" s="85"/>
      <c r="AN232" s="86"/>
      <c r="AP232" s="87"/>
      <c r="AT232" s="88"/>
      <c r="AU232" s="91"/>
      <c r="AW232" s="35"/>
    </row>
    <row r="233" ht="14.25" customHeight="1">
      <c r="Q233" s="23"/>
      <c r="R233" s="84"/>
      <c r="AI233" s="85"/>
      <c r="AJ233" s="85"/>
      <c r="AN233" s="86"/>
      <c r="AP233" s="87"/>
      <c r="AT233" s="88"/>
      <c r="AU233" s="91"/>
      <c r="AW233" s="35"/>
    </row>
    <row r="234" ht="14.25" customHeight="1">
      <c r="Q234" s="23"/>
      <c r="R234" s="84"/>
      <c r="AI234" s="85"/>
      <c r="AJ234" s="85"/>
      <c r="AN234" s="86"/>
      <c r="AP234" s="87"/>
      <c r="AT234" s="88"/>
      <c r="AU234" s="91"/>
      <c r="AW234" s="35"/>
    </row>
    <row r="235" ht="14.25" customHeight="1">
      <c r="Q235" s="23"/>
      <c r="R235" s="84"/>
      <c r="AI235" s="85"/>
      <c r="AJ235" s="85"/>
      <c r="AN235" s="86"/>
      <c r="AP235" s="87"/>
      <c r="AT235" s="88"/>
      <c r="AU235" s="91"/>
      <c r="AW235" s="35"/>
    </row>
    <row r="236" ht="14.25" customHeight="1">
      <c r="Q236" s="23"/>
      <c r="R236" s="84"/>
      <c r="AI236" s="85"/>
      <c r="AJ236" s="85"/>
      <c r="AN236" s="86"/>
      <c r="AP236" s="87"/>
      <c r="AT236" s="88"/>
      <c r="AU236" s="91"/>
      <c r="AW236" s="35"/>
    </row>
    <row r="237" ht="14.25" customHeight="1">
      <c r="Q237" s="23"/>
      <c r="R237" s="84"/>
      <c r="AI237" s="85"/>
      <c r="AJ237" s="85"/>
      <c r="AN237" s="86"/>
      <c r="AP237" s="87"/>
      <c r="AT237" s="88"/>
      <c r="AU237" s="91"/>
      <c r="AW237" s="35"/>
    </row>
    <row r="238" ht="14.25" customHeight="1">
      <c r="Q238" s="23"/>
      <c r="R238" s="84"/>
      <c r="AI238" s="85"/>
      <c r="AJ238" s="85"/>
      <c r="AN238" s="86"/>
      <c r="AP238" s="87"/>
      <c r="AT238" s="88"/>
      <c r="AU238" s="91"/>
      <c r="AW238" s="35"/>
    </row>
    <row r="239" ht="14.25" customHeight="1">
      <c r="Q239" s="23"/>
      <c r="R239" s="84"/>
      <c r="AI239" s="85"/>
      <c r="AJ239" s="85"/>
      <c r="AN239" s="86"/>
      <c r="AP239" s="87"/>
      <c r="AT239" s="88"/>
      <c r="AU239" s="91"/>
      <c r="AW239" s="35"/>
    </row>
    <row r="240" ht="14.25" customHeight="1">
      <c r="Q240" s="23"/>
      <c r="R240" s="84"/>
      <c r="AI240" s="85"/>
      <c r="AJ240" s="85"/>
      <c r="AN240" s="86"/>
      <c r="AP240" s="87"/>
      <c r="AT240" s="88"/>
      <c r="AU240" s="91"/>
      <c r="AW240" s="35"/>
    </row>
    <row r="241" ht="14.25" customHeight="1">
      <c r="Q241" s="23"/>
      <c r="R241" s="84"/>
      <c r="AI241" s="85"/>
      <c r="AJ241" s="85"/>
      <c r="AN241" s="86"/>
      <c r="AP241" s="87"/>
      <c r="AT241" s="88"/>
      <c r="AU241" s="91"/>
      <c r="AW241" s="35"/>
    </row>
    <row r="242" ht="14.25" customHeight="1">
      <c r="Q242" s="23"/>
      <c r="R242" s="84"/>
      <c r="AI242" s="85"/>
      <c r="AJ242" s="85"/>
      <c r="AN242" s="86"/>
      <c r="AP242" s="87"/>
      <c r="AT242" s="88"/>
      <c r="AU242" s="91"/>
      <c r="AW242" s="35"/>
    </row>
    <row r="243" ht="14.25" customHeight="1">
      <c r="Q243" s="23"/>
      <c r="R243" s="84"/>
      <c r="AI243" s="85"/>
      <c r="AJ243" s="85"/>
      <c r="AN243" s="86"/>
      <c r="AP243" s="87"/>
      <c r="AT243" s="88"/>
      <c r="AU243" s="91"/>
      <c r="AW243" s="35"/>
    </row>
    <row r="244" ht="14.25" customHeight="1">
      <c r="Q244" s="23"/>
      <c r="R244" s="84"/>
      <c r="AI244" s="85"/>
      <c r="AJ244" s="85"/>
      <c r="AN244" s="86"/>
      <c r="AP244" s="87"/>
      <c r="AT244" s="88"/>
      <c r="AU244" s="91"/>
      <c r="AW244" s="35"/>
    </row>
    <row r="245" ht="14.25" customHeight="1">
      <c r="Q245" s="23"/>
      <c r="R245" s="84"/>
      <c r="AI245" s="85"/>
      <c r="AJ245" s="85"/>
      <c r="AN245" s="86"/>
      <c r="AP245" s="87"/>
      <c r="AT245" s="88"/>
      <c r="AU245" s="91"/>
      <c r="AW245" s="35"/>
    </row>
    <row r="246" ht="14.25" customHeight="1">
      <c r="Q246" s="23"/>
      <c r="R246" s="84"/>
      <c r="AI246" s="85"/>
      <c r="AJ246" s="85"/>
      <c r="AN246" s="86"/>
      <c r="AP246" s="87"/>
      <c r="AT246" s="88"/>
      <c r="AU246" s="91"/>
      <c r="AW246" s="35"/>
    </row>
    <row r="247" ht="14.25" customHeight="1">
      <c r="Q247" s="23"/>
      <c r="R247" s="84"/>
      <c r="AI247" s="85"/>
      <c r="AJ247" s="85"/>
      <c r="AN247" s="86"/>
      <c r="AP247" s="87"/>
      <c r="AT247" s="88"/>
      <c r="AU247" s="91"/>
      <c r="AW247" s="35"/>
    </row>
    <row r="248" ht="14.25" customHeight="1">
      <c r="Q248" s="23"/>
      <c r="R248" s="84"/>
      <c r="AI248" s="85"/>
      <c r="AJ248" s="85"/>
      <c r="AN248" s="86"/>
      <c r="AP248" s="87"/>
      <c r="AT248" s="88"/>
      <c r="AU248" s="91"/>
      <c r="AW248" s="35"/>
    </row>
    <row r="249" ht="14.25" customHeight="1">
      <c r="Q249" s="23"/>
      <c r="R249" s="84"/>
      <c r="AI249" s="85"/>
      <c r="AJ249" s="85"/>
      <c r="AN249" s="86"/>
      <c r="AP249" s="87"/>
      <c r="AT249" s="88"/>
      <c r="AU249" s="91"/>
      <c r="AW249" s="35"/>
    </row>
    <row r="250" ht="14.25" customHeight="1">
      <c r="Q250" s="23"/>
      <c r="R250" s="84"/>
      <c r="AI250" s="85"/>
      <c r="AJ250" s="85"/>
      <c r="AN250" s="86"/>
      <c r="AP250" s="87"/>
      <c r="AT250" s="88"/>
      <c r="AU250" s="91"/>
      <c r="AW250" s="35"/>
    </row>
    <row r="251" ht="14.25" customHeight="1">
      <c r="Q251" s="23"/>
      <c r="R251" s="84"/>
      <c r="AI251" s="85"/>
      <c r="AJ251" s="85"/>
      <c r="AN251" s="86"/>
      <c r="AP251" s="87"/>
      <c r="AT251" s="88"/>
      <c r="AU251" s="91"/>
      <c r="AW251" s="35"/>
    </row>
    <row r="252" ht="14.25" customHeight="1">
      <c r="Q252" s="23"/>
      <c r="R252" s="84"/>
      <c r="AI252" s="85"/>
      <c r="AJ252" s="85"/>
      <c r="AN252" s="86"/>
      <c r="AP252" s="87"/>
      <c r="AT252" s="88"/>
      <c r="AU252" s="91"/>
      <c r="AW252" s="35"/>
    </row>
    <row r="253" ht="14.25" customHeight="1">
      <c r="Q253" s="23"/>
      <c r="R253" s="84"/>
      <c r="AI253" s="85"/>
      <c r="AJ253" s="85"/>
      <c r="AN253" s="86"/>
      <c r="AP253" s="87"/>
      <c r="AT253" s="88"/>
      <c r="AU253" s="91"/>
      <c r="AW253" s="35"/>
    </row>
    <row r="254" ht="14.25" customHeight="1">
      <c r="Q254" s="23"/>
      <c r="R254" s="84"/>
      <c r="AI254" s="85"/>
      <c r="AJ254" s="85"/>
      <c r="AN254" s="86"/>
      <c r="AP254" s="87"/>
      <c r="AT254" s="88"/>
      <c r="AU254" s="91"/>
      <c r="AW254" s="35"/>
    </row>
    <row r="255" ht="14.25" customHeight="1">
      <c r="Q255" s="23"/>
      <c r="R255" s="84"/>
      <c r="AI255" s="85"/>
      <c r="AJ255" s="85"/>
      <c r="AN255" s="86"/>
      <c r="AP255" s="87"/>
      <c r="AT255" s="88"/>
      <c r="AU255" s="91"/>
      <c r="AW255" s="35"/>
    </row>
    <row r="256" ht="14.25" customHeight="1">
      <c r="Q256" s="23"/>
      <c r="R256" s="84"/>
      <c r="AI256" s="85"/>
      <c r="AJ256" s="85"/>
      <c r="AN256" s="86"/>
      <c r="AP256" s="87"/>
      <c r="AT256" s="88"/>
      <c r="AU256" s="91"/>
      <c r="AW256" s="35"/>
    </row>
    <row r="257" ht="14.25" customHeight="1">
      <c r="Q257" s="23"/>
      <c r="R257" s="84"/>
      <c r="AI257" s="85"/>
      <c r="AJ257" s="85"/>
      <c r="AN257" s="86"/>
      <c r="AP257" s="87"/>
      <c r="AT257" s="88"/>
      <c r="AU257" s="91"/>
      <c r="AW257" s="35"/>
    </row>
    <row r="258" ht="14.25" customHeight="1">
      <c r="Q258" s="23"/>
      <c r="R258" s="84"/>
      <c r="AI258" s="85"/>
      <c r="AJ258" s="85"/>
      <c r="AN258" s="86"/>
      <c r="AP258" s="87"/>
      <c r="AT258" s="88"/>
      <c r="AU258" s="91"/>
      <c r="AW258" s="35"/>
    </row>
    <row r="259" ht="14.25" customHeight="1">
      <c r="Q259" s="23"/>
      <c r="R259" s="84"/>
      <c r="AI259" s="85"/>
      <c r="AJ259" s="85"/>
      <c r="AN259" s="86"/>
      <c r="AP259" s="87"/>
      <c r="AT259" s="88"/>
      <c r="AU259" s="91"/>
      <c r="AW259" s="35"/>
    </row>
    <row r="260" ht="14.25" customHeight="1">
      <c r="Q260" s="23"/>
      <c r="R260" s="84"/>
      <c r="AI260" s="85"/>
      <c r="AJ260" s="85"/>
      <c r="AN260" s="86"/>
      <c r="AP260" s="87"/>
      <c r="AT260" s="88"/>
      <c r="AU260" s="91"/>
      <c r="AW260" s="35"/>
    </row>
    <row r="261" ht="14.25" customHeight="1">
      <c r="Q261" s="23"/>
      <c r="R261" s="84"/>
      <c r="AI261" s="85"/>
      <c r="AJ261" s="85"/>
      <c r="AN261" s="86"/>
      <c r="AP261" s="87"/>
      <c r="AT261" s="88"/>
      <c r="AU261" s="91"/>
      <c r="AW261" s="35"/>
    </row>
    <row r="262" ht="14.25" customHeight="1">
      <c r="Q262" s="23"/>
      <c r="R262" s="84"/>
      <c r="AI262" s="85"/>
      <c r="AJ262" s="85"/>
      <c r="AN262" s="86"/>
      <c r="AP262" s="87"/>
      <c r="AT262" s="88"/>
      <c r="AU262" s="91"/>
      <c r="AW262" s="35"/>
    </row>
    <row r="263" ht="14.25" customHeight="1">
      <c r="Q263" s="23"/>
      <c r="R263" s="84"/>
      <c r="AI263" s="85"/>
      <c r="AJ263" s="85"/>
      <c r="AN263" s="86"/>
      <c r="AP263" s="87"/>
      <c r="AT263" s="88"/>
      <c r="AU263" s="91"/>
      <c r="AW263" s="35"/>
    </row>
    <row r="264" ht="14.25" customHeight="1">
      <c r="Q264" s="23"/>
      <c r="R264" s="84"/>
      <c r="AI264" s="85"/>
      <c r="AJ264" s="85"/>
      <c r="AN264" s="86"/>
      <c r="AP264" s="87"/>
      <c r="AT264" s="88"/>
      <c r="AU264" s="91"/>
      <c r="AW264" s="35"/>
    </row>
    <row r="265" ht="14.25" customHeight="1">
      <c r="Q265" s="23"/>
      <c r="R265" s="84"/>
      <c r="AI265" s="85"/>
      <c r="AJ265" s="85"/>
      <c r="AN265" s="86"/>
      <c r="AP265" s="87"/>
      <c r="AT265" s="88"/>
      <c r="AU265" s="91"/>
      <c r="AW265" s="35"/>
    </row>
    <row r="266" ht="14.25" customHeight="1">
      <c r="Q266" s="23"/>
      <c r="R266" s="84"/>
      <c r="AI266" s="85"/>
      <c r="AJ266" s="85"/>
      <c r="AN266" s="86"/>
      <c r="AP266" s="87"/>
      <c r="AT266" s="88"/>
      <c r="AU266" s="91"/>
      <c r="AW266" s="35"/>
    </row>
    <row r="267" ht="14.25" customHeight="1">
      <c r="Q267" s="23"/>
      <c r="R267" s="84"/>
      <c r="AI267" s="85"/>
      <c r="AJ267" s="85"/>
      <c r="AN267" s="86"/>
      <c r="AP267" s="87"/>
      <c r="AT267" s="88"/>
      <c r="AU267" s="91"/>
      <c r="AW267" s="35"/>
    </row>
    <row r="268" ht="14.25" customHeight="1">
      <c r="Q268" s="23"/>
      <c r="R268" s="84"/>
      <c r="AI268" s="85"/>
      <c r="AJ268" s="85"/>
      <c r="AN268" s="86"/>
      <c r="AP268" s="87"/>
      <c r="AT268" s="88"/>
      <c r="AU268" s="91"/>
      <c r="AW268" s="35"/>
    </row>
    <row r="269" ht="14.25" customHeight="1">
      <c r="Q269" s="23"/>
      <c r="R269" s="84"/>
      <c r="AI269" s="85"/>
      <c r="AJ269" s="85"/>
      <c r="AN269" s="86"/>
      <c r="AP269" s="87"/>
      <c r="AT269" s="88"/>
      <c r="AU269" s="91"/>
      <c r="AW269" s="35"/>
    </row>
    <row r="270" ht="14.25" customHeight="1">
      <c r="Q270" s="23"/>
      <c r="R270" s="84"/>
      <c r="AI270" s="85"/>
      <c r="AJ270" s="85"/>
      <c r="AN270" s="86"/>
      <c r="AP270" s="87"/>
      <c r="AT270" s="88"/>
      <c r="AU270" s="91"/>
      <c r="AW270" s="35"/>
    </row>
    <row r="271" ht="14.25" customHeight="1">
      <c r="Q271" s="23"/>
      <c r="R271" s="84"/>
      <c r="AI271" s="85"/>
      <c r="AJ271" s="85"/>
      <c r="AN271" s="86"/>
      <c r="AP271" s="87"/>
      <c r="AT271" s="88"/>
      <c r="AU271" s="91"/>
      <c r="AW271" s="35"/>
    </row>
    <row r="272" ht="14.25" customHeight="1">
      <c r="Q272" s="23"/>
      <c r="R272" s="84"/>
      <c r="AI272" s="85"/>
      <c r="AJ272" s="85"/>
      <c r="AN272" s="86"/>
      <c r="AP272" s="87"/>
      <c r="AT272" s="88"/>
      <c r="AU272" s="91"/>
      <c r="AW272" s="35"/>
    </row>
    <row r="273" ht="14.25" customHeight="1">
      <c r="Q273" s="23"/>
      <c r="R273" s="84"/>
      <c r="AI273" s="85"/>
      <c r="AJ273" s="85"/>
      <c r="AN273" s="86"/>
      <c r="AP273" s="87"/>
      <c r="AT273" s="88"/>
      <c r="AU273" s="91"/>
      <c r="AW273" s="35"/>
    </row>
    <row r="274" ht="14.25" customHeight="1">
      <c r="Q274" s="23"/>
      <c r="R274" s="84"/>
      <c r="AI274" s="85"/>
      <c r="AJ274" s="85"/>
      <c r="AN274" s="86"/>
      <c r="AP274" s="87"/>
      <c r="AT274" s="88"/>
      <c r="AU274" s="91"/>
      <c r="AW274" s="35"/>
    </row>
    <row r="275" ht="14.25" customHeight="1">
      <c r="Q275" s="23"/>
      <c r="R275" s="84"/>
      <c r="AI275" s="85"/>
      <c r="AJ275" s="85"/>
      <c r="AN275" s="86"/>
      <c r="AP275" s="87"/>
      <c r="AT275" s="88"/>
      <c r="AU275" s="91"/>
      <c r="AW275" s="35"/>
    </row>
    <row r="276" ht="14.25" customHeight="1">
      <c r="Q276" s="23"/>
      <c r="R276" s="84"/>
      <c r="AI276" s="85"/>
      <c r="AJ276" s="85"/>
      <c r="AN276" s="86"/>
      <c r="AP276" s="87"/>
      <c r="AT276" s="88"/>
      <c r="AU276" s="91"/>
      <c r="AW276" s="35"/>
    </row>
    <row r="277" ht="14.25" customHeight="1">
      <c r="Q277" s="23"/>
      <c r="R277" s="84"/>
      <c r="AI277" s="85"/>
      <c r="AJ277" s="85"/>
      <c r="AN277" s="86"/>
      <c r="AP277" s="87"/>
      <c r="AT277" s="88"/>
      <c r="AU277" s="91"/>
      <c r="AW277" s="35"/>
    </row>
    <row r="278" ht="14.25" customHeight="1">
      <c r="Q278" s="23"/>
      <c r="R278" s="84"/>
      <c r="AI278" s="85"/>
      <c r="AJ278" s="85"/>
      <c r="AN278" s="86"/>
      <c r="AP278" s="87"/>
      <c r="AT278" s="88"/>
      <c r="AU278" s="91"/>
      <c r="AW278" s="35"/>
    </row>
    <row r="279" ht="14.25" customHeight="1">
      <c r="Q279" s="23"/>
      <c r="R279" s="84"/>
      <c r="AI279" s="85"/>
      <c r="AJ279" s="85"/>
      <c r="AN279" s="86"/>
      <c r="AP279" s="87"/>
      <c r="AT279" s="88"/>
      <c r="AU279" s="91"/>
      <c r="AW279" s="35"/>
    </row>
    <row r="280" ht="14.25" customHeight="1">
      <c r="Q280" s="23"/>
      <c r="R280" s="84"/>
      <c r="AI280" s="85"/>
      <c r="AJ280" s="85"/>
      <c r="AN280" s="86"/>
      <c r="AP280" s="87"/>
      <c r="AT280" s="88"/>
      <c r="AU280" s="91"/>
      <c r="AW280" s="35"/>
    </row>
    <row r="281" ht="14.25" customHeight="1">
      <c r="Q281" s="23"/>
      <c r="R281" s="84"/>
      <c r="AI281" s="85"/>
      <c r="AJ281" s="85"/>
      <c r="AN281" s="86"/>
      <c r="AP281" s="87"/>
      <c r="AT281" s="88"/>
      <c r="AU281" s="91"/>
      <c r="AW281" s="35"/>
    </row>
    <row r="282" ht="14.25" customHeight="1">
      <c r="Q282" s="23"/>
      <c r="R282" s="84"/>
      <c r="AI282" s="85"/>
      <c r="AJ282" s="85"/>
      <c r="AN282" s="86"/>
      <c r="AP282" s="87"/>
      <c r="AT282" s="88"/>
      <c r="AU282" s="91"/>
      <c r="AW282" s="35"/>
    </row>
    <row r="283" ht="14.25" customHeight="1">
      <c r="Q283" s="23"/>
      <c r="R283" s="84"/>
      <c r="AI283" s="85"/>
      <c r="AJ283" s="85"/>
      <c r="AN283" s="86"/>
      <c r="AP283" s="87"/>
      <c r="AT283" s="88"/>
      <c r="AU283" s="91"/>
      <c r="AW283" s="35"/>
    </row>
    <row r="284" ht="14.25" customHeight="1">
      <c r="Q284" s="23"/>
      <c r="R284" s="84"/>
      <c r="AI284" s="85"/>
      <c r="AJ284" s="85"/>
      <c r="AN284" s="86"/>
      <c r="AP284" s="87"/>
      <c r="AT284" s="88"/>
      <c r="AU284" s="91"/>
      <c r="AW284" s="35"/>
    </row>
    <row r="285" ht="14.25" customHeight="1">
      <c r="Q285" s="23"/>
      <c r="R285" s="84"/>
      <c r="AI285" s="85"/>
      <c r="AJ285" s="85"/>
      <c r="AN285" s="86"/>
      <c r="AP285" s="87"/>
      <c r="AT285" s="88"/>
      <c r="AU285" s="91"/>
      <c r="AW285" s="35"/>
    </row>
    <row r="286" ht="14.25" customHeight="1">
      <c r="Q286" s="23"/>
      <c r="R286" s="84"/>
      <c r="AI286" s="85"/>
      <c r="AJ286" s="85"/>
      <c r="AN286" s="86"/>
      <c r="AP286" s="87"/>
      <c r="AT286" s="88"/>
      <c r="AU286" s="91"/>
      <c r="AW286" s="35"/>
    </row>
    <row r="287" ht="14.25" customHeight="1">
      <c r="Q287" s="23"/>
      <c r="R287" s="84"/>
      <c r="AI287" s="85"/>
      <c r="AJ287" s="85"/>
      <c r="AN287" s="86"/>
      <c r="AP287" s="87"/>
      <c r="AT287" s="88"/>
      <c r="AU287" s="91"/>
      <c r="AW287" s="35"/>
    </row>
    <row r="288" ht="14.25" customHeight="1">
      <c r="Q288" s="23"/>
      <c r="R288" s="84"/>
      <c r="AI288" s="85"/>
      <c r="AJ288" s="85"/>
      <c r="AN288" s="86"/>
      <c r="AP288" s="87"/>
      <c r="AT288" s="88"/>
      <c r="AU288" s="91"/>
      <c r="AW288" s="35"/>
    </row>
    <row r="289" ht="14.25" customHeight="1">
      <c r="Q289" s="23"/>
      <c r="R289" s="84"/>
      <c r="AI289" s="85"/>
      <c r="AJ289" s="85"/>
      <c r="AN289" s="86"/>
      <c r="AP289" s="87"/>
      <c r="AT289" s="88"/>
      <c r="AU289" s="91"/>
      <c r="AW289" s="35"/>
    </row>
    <row r="290" ht="14.25" customHeight="1">
      <c r="Q290" s="23"/>
      <c r="R290" s="84"/>
      <c r="AI290" s="85"/>
      <c r="AJ290" s="85"/>
      <c r="AN290" s="86"/>
      <c r="AP290" s="87"/>
      <c r="AT290" s="88"/>
      <c r="AU290" s="91"/>
      <c r="AW290" s="35"/>
    </row>
    <row r="291" ht="14.25" customHeight="1">
      <c r="Q291" s="23"/>
      <c r="R291" s="84"/>
      <c r="AI291" s="85"/>
      <c r="AJ291" s="85"/>
      <c r="AN291" s="86"/>
      <c r="AP291" s="87"/>
      <c r="AT291" s="88"/>
      <c r="AU291" s="91"/>
      <c r="AW291" s="35"/>
    </row>
    <row r="292" ht="14.25" customHeight="1">
      <c r="Q292" s="23"/>
      <c r="R292" s="84"/>
      <c r="AI292" s="85"/>
      <c r="AJ292" s="85"/>
      <c r="AN292" s="86"/>
      <c r="AP292" s="87"/>
      <c r="AT292" s="88"/>
      <c r="AU292" s="91"/>
      <c r="AW292" s="35"/>
    </row>
    <row r="293" ht="14.25" customHeight="1">
      <c r="Q293" s="23"/>
      <c r="R293" s="84"/>
      <c r="AI293" s="85"/>
      <c r="AJ293" s="85"/>
      <c r="AN293" s="86"/>
      <c r="AP293" s="87"/>
      <c r="AT293" s="88"/>
      <c r="AU293" s="91"/>
      <c r="AW293" s="35"/>
    </row>
    <row r="294" ht="14.25" customHeight="1">
      <c r="Q294" s="23"/>
      <c r="R294" s="84"/>
      <c r="AI294" s="85"/>
      <c r="AJ294" s="85"/>
      <c r="AN294" s="86"/>
      <c r="AP294" s="87"/>
      <c r="AT294" s="88"/>
      <c r="AU294" s="91"/>
      <c r="AW294" s="35"/>
    </row>
    <row r="295" ht="14.25" customHeight="1">
      <c r="Q295" s="23"/>
      <c r="R295" s="84"/>
      <c r="AI295" s="85"/>
      <c r="AJ295" s="85"/>
      <c r="AN295" s="86"/>
      <c r="AP295" s="87"/>
      <c r="AT295" s="88"/>
      <c r="AU295" s="91"/>
      <c r="AW295" s="35"/>
    </row>
    <row r="296" ht="14.25" customHeight="1">
      <c r="Q296" s="23"/>
      <c r="R296" s="84"/>
      <c r="AI296" s="85"/>
      <c r="AJ296" s="85"/>
      <c r="AN296" s="86"/>
      <c r="AP296" s="87"/>
      <c r="AT296" s="88"/>
      <c r="AU296" s="91"/>
      <c r="AW296" s="35"/>
    </row>
    <row r="297" ht="14.25" customHeight="1">
      <c r="Q297" s="23"/>
      <c r="R297" s="84"/>
      <c r="AI297" s="85"/>
      <c r="AJ297" s="85"/>
      <c r="AN297" s="86"/>
      <c r="AP297" s="87"/>
      <c r="AT297" s="88"/>
      <c r="AU297" s="91"/>
      <c r="AW297" s="35"/>
    </row>
    <row r="298" ht="14.25" customHeight="1">
      <c r="Q298" s="23"/>
      <c r="R298" s="84"/>
      <c r="AI298" s="85"/>
      <c r="AJ298" s="85"/>
      <c r="AN298" s="86"/>
      <c r="AP298" s="87"/>
      <c r="AT298" s="88"/>
      <c r="AU298" s="91"/>
      <c r="AW298" s="35"/>
    </row>
    <row r="299" ht="14.25" customHeight="1">
      <c r="Q299" s="23"/>
      <c r="R299" s="84"/>
      <c r="AI299" s="85"/>
      <c r="AJ299" s="85"/>
      <c r="AN299" s="86"/>
      <c r="AP299" s="87"/>
      <c r="AT299" s="88"/>
      <c r="AU299" s="91"/>
      <c r="AW299" s="35"/>
    </row>
    <row r="300" ht="14.25" customHeight="1">
      <c r="Q300" s="23"/>
      <c r="R300" s="84"/>
      <c r="AI300" s="85"/>
      <c r="AJ300" s="85"/>
      <c r="AN300" s="86"/>
      <c r="AP300" s="87"/>
      <c r="AT300" s="88"/>
      <c r="AU300" s="91"/>
      <c r="AW300" s="35"/>
    </row>
    <row r="301" ht="14.25" customHeight="1">
      <c r="Q301" s="23"/>
      <c r="R301" s="84"/>
      <c r="AI301" s="85"/>
      <c r="AJ301" s="85"/>
      <c r="AN301" s="86"/>
      <c r="AP301" s="87"/>
      <c r="AT301" s="88"/>
      <c r="AU301" s="91"/>
      <c r="AW301" s="35"/>
    </row>
    <row r="302" ht="14.25" customHeight="1">
      <c r="Q302" s="23"/>
      <c r="R302" s="84"/>
      <c r="AI302" s="85"/>
      <c r="AJ302" s="85"/>
      <c r="AN302" s="86"/>
      <c r="AP302" s="87"/>
      <c r="AT302" s="88"/>
      <c r="AU302" s="91"/>
      <c r="AW302" s="35"/>
    </row>
    <row r="303" ht="14.25" customHeight="1">
      <c r="Q303" s="23"/>
      <c r="R303" s="84"/>
      <c r="AI303" s="85"/>
      <c r="AJ303" s="85"/>
      <c r="AN303" s="86"/>
      <c r="AP303" s="87"/>
      <c r="AT303" s="88"/>
      <c r="AU303" s="91"/>
      <c r="AW303" s="35"/>
    </row>
    <row r="304" ht="14.25" customHeight="1">
      <c r="Q304" s="23"/>
      <c r="R304" s="84"/>
      <c r="AI304" s="85"/>
      <c r="AJ304" s="85"/>
      <c r="AN304" s="86"/>
      <c r="AP304" s="87"/>
      <c r="AT304" s="88"/>
      <c r="AU304" s="91"/>
      <c r="AW304" s="35"/>
    </row>
    <row r="305" ht="14.25" customHeight="1">
      <c r="Q305" s="23"/>
      <c r="R305" s="84"/>
      <c r="AI305" s="85"/>
      <c r="AJ305" s="85"/>
      <c r="AN305" s="86"/>
      <c r="AP305" s="87"/>
      <c r="AT305" s="88"/>
      <c r="AU305" s="91"/>
      <c r="AW305" s="35"/>
    </row>
    <row r="306" ht="14.25" customHeight="1">
      <c r="Q306" s="23"/>
      <c r="R306" s="84"/>
      <c r="AI306" s="85"/>
      <c r="AJ306" s="85"/>
      <c r="AN306" s="86"/>
      <c r="AP306" s="87"/>
      <c r="AT306" s="88"/>
      <c r="AU306" s="91"/>
      <c r="AW306" s="35"/>
    </row>
    <row r="307" ht="14.25" customHeight="1">
      <c r="Q307" s="23"/>
      <c r="R307" s="84"/>
      <c r="AI307" s="85"/>
      <c r="AJ307" s="85"/>
      <c r="AN307" s="86"/>
      <c r="AP307" s="87"/>
      <c r="AT307" s="88"/>
      <c r="AU307" s="91"/>
      <c r="AW307" s="35"/>
    </row>
    <row r="308" ht="14.25" customHeight="1">
      <c r="Q308" s="23"/>
      <c r="R308" s="84"/>
      <c r="AI308" s="85"/>
      <c r="AJ308" s="85"/>
      <c r="AN308" s="86"/>
      <c r="AP308" s="87"/>
      <c r="AT308" s="88"/>
      <c r="AU308" s="91"/>
      <c r="AW308" s="35"/>
    </row>
    <row r="309" ht="14.25" customHeight="1">
      <c r="Q309" s="23"/>
      <c r="R309" s="84"/>
      <c r="AI309" s="85"/>
      <c r="AJ309" s="85"/>
      <c r="AN309" s="86"/>
      <c r="AP309" s="87"/>
      <c r="AT309" s="88"/>
      <c r="AU309" s="91"/>
      <c r="AW309" s="35"/>
    </row>
    <row r="310" ht="14.25" customHeight="1">
      <c r="Q310" s="23"/>
      <c r="R310" s="84"/>
      <c r="AI310" s="85"/>
      <c r="AJ310" s="85"/>
      <c r="AN310" s="86"/>
      <c r="AP310" s="87"/>
      <c r="AT310" s="88"/>
      <c r="AU310" s="91"/>
      <c r="AW310" s="35"/>
    </row>
    <row r="311" ht="14.25" customHeight="1">
      <c r="Q311" s="23"/>
      <c r="R311" s="84"/>
      <c r="AI311" s="85"/>
      <c r="AJ311" s="85"/>
      <c r="AN311" s="86"/>
      <c r="AP311" s="87"/>
      <c r="AT311" s="88"/>
      <c r="AU311" s="91"/>
      <c r="AW311" s="35"/>
    </row>
    <row r="312" ht="14.25" customHeight="1">
      <c r="Q312" s="23"/>
      <c r="R312" s="84"/>
      <c r="AI312" s="85"/>
      <c r="AJ312" s="85"/>
      <c r="AN312" s="86"/>
      <c r="AP312" s="87"/>
      <c r="AT312" s="88"/>
      <c r="AU312" s="91"/>
      <c r="AW312" s="35"/>
    </row>
    <row r="313" ht="14.25" customHeight="1">
      <c r="Q313" s="23"/>
      <c r="R313" s="84"/>
      <c r="AI313" s="85"/>
      <c r="AJ313" s="85"/>
      <c r="AN313" s="86"/>
      <c r="AP313" s="87"/>
      <c r="AT313" s="88"/>
      <c r="AU313" s="91"/>
      <c r="AW313" s="35"/>
    </row>
    <row r="314" ht="14.25" customHeight="1">
      <c r="Q314" s="23"/>
      <c r="R314" s="84"/>
      <c r="AI314" s="85"/>
      <c r="AJ314" s="85"/>
      <c r="AN314" s="86"/>
      <c r="AP314" s="87"/>
      <c r="AT314" s="88"/>
      <c r="AU314" s="91"/>
      <c r="AW314" s="35"/>
    </row>
    <row r="315" ht="14.25" customHeight="1">
      <c r="Q315" s="23"/>
      <c r="R315" s="84"/>
      <c r="AI315" s="85"/>
      <c r="AJ315" s="85"/>
      <c r="AN315" s="86"/>
      <c r="AP315" s="87"/>
      <c r="AT315" s="88"/>
      <c r="AU315" s="91"/>
      <c r="AW315" s="35"/>
    </row>
    <row r="316" ht="14.25" customHeight="1">
      <c r="Q316" s="23"/>
      <c r="R316" s="84"/>
      <c r="AI316" s="85"/>
      <c r="AJ316" s="85"/>
      <c r="AN316" s="86"/>
      <c r="AP316" s="87"/>
      <c r="AT316" s="88"/>
      <c r="AU316" s="91"/>
      <c r="AW316" s="35"/>
    </row>
    <row r="317" ht="14.25" customHeight="1">
      <c r="Q317" s="23"/>
      <c r="R317" s="84"/>
      <c r="AI317" s="85"/>
      <c r="AJ317" s="85"/>
      <c r="AN317" s="86"/>
      <c r="AP317" s="87"/>
      <c r="AT317" s="88"/>
      <c r="AU317" s="91"/>
      <c r="AW317" s="35"/>
    </row>
    <row r="318" ht="14.25" customHeight="1">
      <c r="Q318" s="23"/>
      <c r="R318" s="84"/>
      <c r="AI318" s="85"/>
      <c r="AJ318" s="85"/>
      <c r="AN318" s="86"/>
      <c r="AP318" s="87"/>
      <c r="AT318" s="88"/>
      <c r="AU318" s="91"/>
      <c r="AW318" s="35"/>
    </row>
    <row r="319" ht="14.25" customHeight="1">
      <c r="Q319" s="23"/>
      <c r="R319" s="84"/>
      <c r="AI319" s="85"/>
      <c r="AJ319" s="85"/>
      <c r="AN319" s="86"/>
      <c r="AP319" s="87"/>
      <c r="AT319" s="88"/>
      <c r="AU319" s="91"/>
      <c r="AW319" s="35"/>
    </row>
    <row r="320" ht="14.25" customHeight="1">
      <c r="Q320" s="23"/>
      <c r="R320" s="84"/>
      <c r="AI320" s="85"/>
      <c r="AJ320" s="85"/>
      <c r="AN320" s="86"/>
      <c r="AP320" s="87"/>
      <c r="AT320" s="88"/>
      <c r="AU320" s="91"/>
      <c r="AW320" s="35"/>
    </row>
    <row r="321" ht="14.25" customHeight="1">
      <c r="Q321" s="23"/>
      <c r="R321" s="84"/>
      <c r="AI321" s="85"/>
      <c r="AJ321" s="85"/>
      <c r="AN321" s="86"/>
      <c r="AP321" s="87"/>
      <c r="AT321" s="88"/>
      <c r="AU321" s="91"/>
      <c r="AW321" s="35"/>
    </row>
    <row r="322" ht="14.25" customHeight="1">
      <c r="Q322" s="23"/>
      <c r="R322" s="84"/>
      <c r="AI322" s="85"/>
      <c r="AJ322" s="85"/>
      <c r="AN322" s="86"/>
      <c r="AP322" s="87"/>
      <c r="AT322" s="88"/>
      <c r="AU322" s="91"/>
      <c r="AW322" s="35"/>
    </row>
    <row r="323" ht="14.25" customHeight="1">
      <c r="Q323" s="23"/>
      <c r="R323" s="84"/>
      <c r="AI323" s="85"/>
      <c r="AJ323" s="85"/>
      <c r="AN323" s="86"/>
      <c r="AP323" s="87"/>
      <c r="AT323" s="88"/>
      <c r="AU323" s="91"/>
      <c r="AW323" s="35"/>
    </row>
    <row r="324" ht="14.25" customHeight="1">
      <c r="Q324" s="23"/>
      <c r="R324" s="84"/>
      <c r="AI324" s="85"/>
      <c r="AJ324" s="85"/>
      <c r="AN324" s="86"/>
      <c r="AP324" s="87"/>
      <c r="AT324" s="88"/>
      <c r="AU324" s="91"/>
      <c r="AW324" s="35"/>
    </row>
    <row r="325" ht="14.25" customHeight="1">
      <c r="Q325" s="23"/>
      <c r="R325" s="84"/>
      <c r="AI325" s="85"/>
      <c r="AJ325" s="85"/>
      <c r="AN325" s="86"/>
      <c r="AP325" s="87"/>
      <c r="AT325" s="88"/>
      <c r="AU325" s="91"/>
      <c r="AW325" s="35"/>
    </row>
    <row r="326" ht="14.25" customHeight="1">
      <c r="Q326" s="23"/>
      <c r="R326" s="84"/>
      <c r="AI326" s="85"/>
      <c r="AJ326" s="85"/>
      <c r="AN326" s="86"/>
      <c r="AP326" s="87"/>
      <c r="AT326" s="88"/>
      <c r="AU326" s="91"/>
      <c r="AW326" s="35"/>
    </row>
    <row r="327" ht="14.25" customHeight="1">
      <c r="Q327" s="23"/>
      <c r="R327" s="84"/>
      <c r="AI327" s="85"/>
      <c r="AJ327" s="85"/>
      <c r="AN327" s="86"/>
      <c r="AP327" s="87"/>
      <c r="AT327" s="88"/>
      <c r="AU327" s="91"/>
      <c r="AW327" s="35"/>
    </row>
    <row r="328" ht="14.25" customHeight="1">
      <c r="Q328" s="23"/>
      <c r="R328" s="84"/>
      <c r="AI328" s="85"/>
      <c r="AJ328" s="85"/>
      <c r="AN328" s="86"/>
      <c r="AP328" s="87"/>
      <c r="AT328" s="88"/>
      <c r="AU328" s="91"/>
      <c r="AW328" s="35"/>
    </row>
    <row r="329" ht="14.25" customHeight="1">
      <c r="Q329" s="23"/>
      <c r="R329" s="84"/>
      <c r="AI329" s="85"/>
      <c r="AJ329" s="85"/>
      <c r="AN329" s="86"/>
      <c r="AP329" s="87"/>
      <c r="AT329" s="88"/>
      <c r="AU329" s="91"/>
      <c r="AW329" s="35"/>
    </row>
    <row r="330" ht="14.25" customHeight="1">
      <c r="Q330" s="23"/>
      <c r="R330" s="84"/>
      <c r="AI330" s="85"/>
      <c r="AJ330" s="85"/>
      <c r="AN330" s="86"/>
      <c r="AP330" s="87"/>
      <c r="AT330" s="88"/>
      <c r="AU330" s="91"/>
      <c r="AW330" s="35"/>
    </row>
    <row r="331" ht="14.25" customHeight="1">
      <c r="Q331" s="23"/>
      <c r="R331" s="84"/>
      <c r="AI331" s="85"/>
      <c r="AJ331" s="85"/>
      <c r="AN331" s="86"/>
      <c r="AP331" s="87"/>
      <c r="AT331" s="88"/>
      <c r="AU331" s="91"/>
      <c r="AW331" s="35"/>
    </row>
    <row r="332" ht="14.25" customHeight="1">
      <c r="Q332" s="23"/>
      <c r="R332" s="84"/>
      <c r="AI332" s="85"/>
      <c r="AJ332" s="85"/>
      <c r="AN332" s="86"/>
      <c r="AP332" s="87"/>
      <c r="AT332" s="88"/>
      <c r="AU332" s="91"/>
      <c r="AW332" s="35"/>
    </row>
    <row r="333" ht="14.25" customHeight="1">
      <c r="Q333" s="23"/>
      <c r="R333" s="84"/>
      <c r="AI333" s="85"/>
      <c r="AJ333" s="85"/>
      <c r="AN333" s="86"/>
      <c r="AP333" s="87"/>
      <c r="AT333" s="88"/>
      <c r="AU333" s="91"/>
      <c r="AW333" s="35"/>
    </row>
    <row r="334" ht="14.25" customHeight="1">
      <c r="Q334" s="23"/>
      <c r="R334" s="84"/>
      <c r="AI334" s="85"/>
      <c r="AJ334" s="85"/>
      <c r="AN334" s="86"/>
      <c r="AP334" s="87"/>
      <c r="AT334" s="88"/>
      <c r="AU334" s="91"/>
      <c r="AW334" s="35"/>
    </row>
    <row r="335" ht="14.25" customHeight="1">
      <c r="Q335" s="23"/>
      <c r="R335" s="84"/>
      <c r="AI335" s="85"/>
      <c r="AJ335" s="85"/>
      <c r="AN335" s="86"/>
      <c r="AP335" s="87"/>
      <c r="AT335" s="88"/>
      <c r="AU335" s="91"/>
      <c r="AW335" s="35"/>
    </row>
    <row r="336" ht="14.25" customHeight="1">
      <c r="Q336" s="23"/>
      <c r="R336" s="84"/>
      <c r="AI336" s="85"/>
      <c r="AJ336" s="85"/>
      <c r="AN336" s="86"/>
      <c r="AP336" s="87"/>
      <c r="AT336" s="88"/>
      <c r="AU336" s="91"/>
      <c r="AW336" s="35"/>
    </row>
    <row r="337" ht="14.25" customHeight="1">
      <c r="Q337" s="23"/>
      <c r="R337" s="84"/>
      <c r="AI337" s="85"/>
      <c r="AJ337" s="85"/>
      <c r="AN337" s="86"/>
      <c r="AP337" s="87"/>
      <c r="AT337" s="88"/>
      <c r="AU337" s="91"/>
      <c r="AW337" s="35"/>
    </row>
    <row r="338" ht="14.25" customHeight="1">
      <c r="Q338" s="23"/>
      <c r="R338" s="84"/>
      <c r="AI338" s="85"/>
      <c r="AJ338" s="85"/>
      <c r="AN338" s="86"/>
      <c r="AP338" s="87"/>
      <c r="AT338" s="88"/>
      <c r="AU338" s="91"/>
      <c r="AW338" s="35"/>
    </row>
    <row r="339" ht="14.25" customHeight="1">
      <c r="Q339" s="23"/>
      <c r="R339" s="84"/>
      <c r="AI339" s="85"/>
      <c r="AJ339" s="85"/>
      <c r="AN339" s="86"/>
      <c r="AP339" s="87"/>
      <c r="AT339" s="88"/>
      <c r="AU339" s="91"/>
      <c r="AW339" s="35"/>
    </row>
    <row r="340" ht="14.25" customHeight="1">
      <c r="Q340" s="23"/>
      <c r="R340" s="84"/>
      <c r="AI340" s="85"/>
      <c r="AJ340" s="85"/>
      <c r="AN340" s="86"/>
      <c r="AP340" s="87"/>
      <c r="AT340" s="88"/>
      <c r="AU340" s="91"/>
      <c r="AW340" s="35"/>
    </row>
    <row r="341" ht="14.25" customHeight="1">
      <c r="Q341" s="23"/>
      <c r="R341" s="84"/>
      <c r="AI341" s="85"/>
      <c r="AJ341" s="85"/>
      <c r="AN341" s="86"/>
      <c r="AP341" s="87"/>
      <c r="AT341" s="88"/>
      <c r="AU341" s="91"/>
      <c r="AW341" s="35"/>
    </row>
    <row r="342" ht="14.25" customHeight="1">
      <c r="Q342" s="23"/>
      <c r="R342" s="84"/>
      <c r="AI342" s="85"/>
      <c r="AJ342" s="85"/>
      <c r="AN342" s="86"/>
      <c r="AP342" s="87"/>
      <c r="AT342" s="88"/>
      <c r="AU342" s="91"/>
      <c r="AW342" s="35"/>
    </row>
    <row r="343" ht="14.25" customHeight="1">
      <c r="Q343" s="23"/>
      <c r="R343" s="84"/>
      <c r="AI343" s="85"/>
      <c r="AJ343" s="85"/>
      <c r="AN343" s="86"/>
      <c r="AP343" s="87"/>
      <c r="AT343" s="88"/>
      <c r="AU343" s="91"/>
      <c r="AW343" s="35"/>
    </row>
    <row r="344" ht="14.25" customHeight="1">
      <c r="Q344" s="23"/>
      <c r="R344" s="84"/>
      <c r="AI344" s="85"/>
      <c r="AJ344" s="85"/>
      <c r="AN344" s="86"/>
      <c r="AP344" s="87"/>
      <c r="AT344" s="88"/>
      <c r="AU344" s="91"/>
      <c r="AW344" s="35"/>
    </row>
    <row r="345" ht="15.75" customHeight="1">
      <c r="AN345" s="86"/>
      <c r="AP345" s="87"/>
      <c r="AT345" s="88"/>
      <c r="AW345" s="35"/>
    </row>
    <row r="346" ht="15.75" customHeight="1">
      <c r="AN346" s="86"/>
      <c r="AP346" s="87"/>
      <c r="AT346" s="88"/>
      <c r="AW346" s="35"/>
    </row>
    <row r="347" ht="15.75" customHeight="1">
      <c r="AN347" s="86"/>
      <c r="AP347" s="87"/>
      <c r="AT347" s="88"/>
      <c r="AW347" s="35"/>
    </row>
    <row r="348" ht="15.75" customHeight="1">
      <c r="AN348" s="86"/>
      <c r="AP348" s="87"/>
      <c r="AT348" s="88"/>
      <c r="AW348" s="35"/>
    </row>
    <row r="349" ht="15.75" customHeight="1">
      <c r="AN349" s="86"/>
      <c r="AP349" s="87"/>
      <c r="AT349" s="88"/>
      <c r="AW349" s="35"/>
    </row>
    <row r="350" ht="15.75" customHeight="1">
      <c r="AN350" s="86"/>
      <c r="AP350" s="87"/>
      <c r="AT350" s="88"/>
      <c r="AW350" s="35"/>
    </row>
    <row r="351" ht="15.75" customHeight="1">
      <c r="AN351" s="86"/>
      <c r="AP351" s="87"/>
      <c r="AT351" s="88"/>
      <c r="AW351" s="35"/>
    </row>
    <row r="352" ht="15.75" customHeight="1">
      <c r="AN352" s="86"/>
      <c r="AP352" s="87"/>
      <c r="AT352" s="88"/>
      <c r="AW352" s="35"/>
    </row>
    <row r="353" ht="15.75" customHeight="1">
      <c r="AN353" s="86"/>
      <c r="AP353" s="87"/>
      <c r="AT353" s="88"/>
      <c r="AW353" s="35"/>
    </row>
    <row r="354" ht="15.75" customHeight="1">
      <c r="AN354" s="86"/>
      <c r="AP354" s="87"/>
      <c r="AT354" s="88"/>
      <c r="AW354" s="35"/>
    </row>
    <row r="355" ht="15.75" customHeight="1">
      <c r="AN355" s="86"/>
      <c r="AP355" s="87"/>
      <c r="AT355" s="88"/>
      <c r="AW355" s="35"/>
    </row>
    <row r="356" ht="15.75" customHeight="1">
      <c r="AN356" s="86"/>
      <c r="AP356" s="87"/>
      <c r="AT356" s="88"/>
      <c r="AW356" s="35"/>
    </row>
    <row r="357" ht="15.75" customHeight="1">
      <c r="AN357" s="86"/>
      <c r="AP357" s="87"/>
      <c r="AT357" s="88"/>
      <c r="AW357" s="35"/>
    </row>
    <row r="358" ht="15.75" customHeight="1">
      <c r="AN358" s="86"/>
      <c r="AP358" s="87"/>
      <c r="AT358" s="88"/>
      <c r="AW358" s="35"/>
    </row>
    <row r="359" ht="15.75" customHeight="1">
      <c r="AN359" s="86"/>
      <c r="AP359" s="87"/>
      <c r="AT359" s="88"/>
      <c r="AW359" s="35"/>
    </row>
    <row r="360" ht="15.75" customHeight="1">
      <c r="AN360" s="86"/>
      <c r="AP360" s="87"/>
      <c r="AT360" s="88"/>
      <c r="AW360" s="35"/>
    </row>
    <row r="361" ht="15.75" customHeight="1">
      <c r="AN361" s="86"/>
      <c r="AP361" s="87"/>
      <c r="AT361" s="88"/>
      <c r="AW361" s="35"/>
    </row>
    <row r="362" ht="15.75" customHeight="1">
      <c r="AN362" s="86"/>
      <c r="AP362" s="87"/>
      <c r="AT362" s="88"/>
      <c r="AW362" s="35"/>
    </row>
    <row r="363" ht="15.75" customHeight="1">
      <c r="AN363" s="86"/>
      <c r="AP363" s="87"/>
      <c r="AT363" s="88"/>
      <c r="AW363" s="35"/>
    </row>
    <row r="364" ht="15.75" customHeight="1">
      <c r="AN364" s="86"/>
      <c r="AP364" s="87"/>
      <c r="AT364" s="88"/>
      <c r="AW364" s="35"/>
    </row>
    <row r="365" ht="15.75" customHeight="1">
      <c r="AN365" s="86"/>
      <c r="AP365" s="87"/>
      <c r="AT365" s="88"/>
      <c r="AW365" s="35"/>
    </row>
    <row r="366" ht="15.75" customHeight="1">
      <c r="AN366" s="86"/>
      <c r="AP366" s="87"/>
      <c r="AT366" s="88"/>
      <c r="AW366" s="35"/>
    </row>
    <row r="367" ht="15.75" customHeight="1">
      <c r="AN367" s="86"/>
      <c r="AP367" s="87"/>
      <c r="AT367" s="88"/>
      <c r="AW367" s="35"/>
    </row>
    <row r="368" ht="15.75" customHeight="1">
      <c r="AN368" s="86"/>
      <c r="AP368" s="87"/>
      <c r="AT368" s="88"/>
      <c r="AW368" s="35"/>
    </row>
    <row r="369" ht="15.75" customHeight="1">
      <c r="AN369" s="86"/>
      <c r="AP369" s="87"/>
      <c r="AT369" s="88"/>
      <c r="AW369" s="35"/>
    </row>
    <row r="370" ht="15.75" customHeight="1">
      <c r="AN370" s="86"/>
      <c r="AP370" s="87"/>
      <c r="AT370" s="88"/>
      <c r="AW370" s="35"/>
    </row>
    <row r="371" ht="15.75" customHeight="1">
      <c r="AN371" s="86"/>
      <c r="AP371" s="87"/>
      <c r="AT371" s="88"/>
      <c r="AW371" s="35"/>
    </row>
    <row r="372" ht="15.75" customHeight="1">
      <c r="AN372" s="86"/>
      <c r="AP372" s="87"/>
      <c r="AT372" s="88"/>
      <c r="AW372" s="35"/>
    </row>
    <row r="373" ht="15.75" customHeight="1">
      <c r="AN373" s="86"/>
      <c r="AP373" s="87"/>
      <c r="AT373" s="88"/>
      <c r="AW373" s="35"/>
    </row>
    <row r="374" ht="15.75" customHeight="1">
      <c r="AN374" s="86"/>
      <c r="AP374" s="87"/>
      <c r="AT374" s="88"/>
      <c r="AW374" s="35"/>
    </row>
    <row r="375" ht="15.75" customHeight="1">
      <c r="AN375" s="86"/>
      <c r="AP375" s="87"/>
      <c r="AT375" s="88"/>
      <c r="AW375" s="35"/>
    </row>
    <row r="376" ht="15.75" customHeight="1">
      <c r="AN376" s="86"/>
      <c r="AP376" s="87"/>
      <c r="AT376" s="88"/>
      <c r="AW376" s="35"/>
    </row>
    <row r="377" ht="15.75" customHeight="1">
      <c r="AN377" s="86"/>
      <c r="AP377" s="87"/>
      <c r="AT377" s="88"/>
      <c r="AW377" s="35"/>
    </row>
    <row r="378" ht="15.75" customHeight="1">
      <c r="AN378" s="86"/>
      <c r="AP378" s="87"/>
      <c r="AT378" s="88"/>
      <c r="AW378" s="35"/>
    </row>
    <row r="379" ht="15.75" customHeight="1">
      <c r="AN379" s="86"/>
      <c r="AP379" s="87"/>
      <c r="AT379" s="88"/>
      <c r="AW379" s="35"/>
    </row>
    <row r="380" ht="15.75" customHeight="1">
      <c r="AN380" s="86"/>
      <c r="AP380" s="87"/>
      <c r="AT380" s="88"/>
      <c r="AW380" s="35"/>
    </row>
    <row r="381" ht="15.75" customHeight="1">
      <c r="AN381" s="86"/>
      <c r="AP381" s="87"/>
      <c r="AT381" s="88"/>
      <c r="AW381" s="35"/>
    </row>
    <row r="382" ht="15.75" customHeight="1">
      <c r="AN382" s="86"/>
      <c r="AP382" s="87"/>
      <c r="AT382" s="88"/>
      <c r="AW382" s="35"/>
    </row>
    <row r="383" ht="15.75" customHeight="1">
      <c r="AN383" s="86"/>
      <c r="AP383" s="87"/>
      <c r="AT383" s="88"/>
      <c r="AW383" s="35"/>
    </row>
    <row r="384" ht="15.75" customHeight="1">
      <c r="AN384" s="86"/>
      <c r="AP384" s="87"/>
      <c r="AT384" s="88"/>
      <c r="AW384" s="35"/>
    </row>
    <row r="385" ht="15.75" customHeight="1">
      <c r="AN385" s="86"/>
      <c r="AP385" s="87"/>
      <c r="AT385" s="88"/>
      <c r="AW385" s="35"/>
    </row>
    <row r="386" ht="15.75" customHeight="1">
      <c r="AN386" s="86"/>
      <c r="AP386" s="87"/>
      <c r="AT386" s="88"/>
      <c r="AW386" s="35"/>
    </row>
    <row r="387" ht="15.75" customHeight="1">
      <c r="AN387" s="86"/>
      <c r="AP387" s="87"/>
      <c r="AT387" s="88"/>
      <c r="AW387" s="35"/>
    </row>
    <row r="388" ht="15.75" customHeight="1">
      <c r="AN388" s="86"/>
      <c r="AP388" s="87"/>
      <c r="AT388" s="88"/>
      <c r="AW388" s="35"/>
    </row>
    <row r="389" ht="15.75" customHeight="1">
      <c r="AN389" s="86"/>
      <c r="AP389" s="87"/>
      <c r="AT389" s="88"/>
      <c r="AW389" s="35"/>
    </row>
    <row r="390" ht="15.75" customHeight="1">
      <c r="AN390" s="86"/>
      <c r="AP390" s="87"/>
      <c r="AT390" s="88"/>
      <c r="AW390" s="35"/>
    </row>
    <row r="391" ht="15.75" customHeight="1">
      <c r="AN391" s="86"/>
      <c r="AP391" s="87"/>
      <c r="AT391" s="88"/>
      <c r="AW391" s="35"/>
    </row>
    <row r="392" ht="15.75" customHeight="1">
      <c r="AN392" s="86"/>
      <c r="AP392" s="87"/>
      <c r="AT392" s="88"/>
      <c r="AW392" s="35"/>
    </row>
    <row r="393" ht="15.75" customHeight="1">
      <c r="AN393" s="86"/>
      <c r="AP393" s="87"/>
      <c r="AT393" s="88"/>
      <c r="AW393" s="35"/>
    </row>
    <row r="394" ht="15.75" customHeight="1">
      <c r="AN394" s="86"/>
      <c r="AP394" s="87"/>
      <c r="AT394" s="88"/>
      <c r="AW394" s="35"/>
    </row>
    <row r="395" ht="15.75" customHeight="1">
      <c r="AN395" s="86"/>
      <c r="AP395" s="87"/>
      <c r="AT395" s="88"/>
      <c r="AW395" s="35"/>
    </row>
    <row r="396" ht="15.75" customHeight="1">
      <c r="AN396" s="86"/>
      <c r="AP396" s="87"/>
      <c r="AT396" s="88"/>
      <c r="AW396" s="35"/>
    </row>
    <row r="397" ht="15.75" customHeight="1">
      <c r="AN397" s="86"/>
      <c r="AP397" s="87"/>
      <c r="AT397" s="88"/>
      <c r="AW397" s="35"/>
    </row>
    <row r="398" ht="15.75" customHeight="1">
      <c r="AN398" s="86"/>
      <c r="AP398" s="87"/>
      <c r="AT398" s="88"/>
      <c r="AW398" s="35"/>
    </row>
    <row r="399" ht="15.75" customHeight="1">
      <c r="AN399" s="86"/>
      <c r="AP399" s="87"/>
      <c r="AT399" s="88"/>
      <c r="AW399" s="35"/>
    </row>
    <row r="400" ht="15.75" customHeight="1">
      <c r="AN400" s="86"/>
      <c r="AP400" s="87"/>
      <c r="AT400" s="88"/>
      <c r="AW400" s="35"/>
    </row>
    <row r="401" ht="15.75" customHeight="1">
      <c r="AN401" s="86"/>
      <c r="AP401" s="87"/>
      <c r="AT401" s="88"/>
      <c r="AW401" s="35"/>
    </row>
    <row r="402" ht="15.75" customHeight="1">
      <c r="AN402" s="86"/>
      <c r="AP402" s="87"/>
      <c r="AT402" s="88"/>
      <c r="AW402" s="35"/>
    </row>
    <row r="403" ht="15.75" customHeight="1">
      <c r="AN403" s="86"/>
      <c r="AP403" s="87"/>
      <c r="AT403" s="88"/>
      <c r="AW403" s="35"/>
    </row>
    <row r="404" ht="15.75" customHeight="1">
      <c r="AN404" s="86"/>
      <c r="AP404" s="87"/>
      <c r="AT404" s="88"/>
      <c r="AW404" s="35"/>
    </row>
    <row r="405" ht="15.75" customHeight="1">
      <c r="AN405" s="86"/>
      <c r="AP405" s="87"/>
      <c r="AT405" s="88"/>
      <c r="AW405" s="35"/>
    </row>
    <row r="406" ht="15.75" customHeight="1">
      <c r="AN406" s="86"/>
      <c r="AP406" s="87"/>
      <c r="AT406" s="88"/>
      <c r="AW406" s="35"/>
    </row>
    <row r="407" ht="15.75" customHeight="1">
      <c r="AN407" s="86"/>
      <c r="AP407" s="87"/>
      <c r="AT407" s="88"/>
      <c r="AW407" s="35"/>
    </row>
    <row r="408" ht="15.75" customHeight="1">
      <c r="AN408" s="86"/>
      <c r="AP408" s="87"/>
      <c r="AT408" s="88"/>
      <c r="AW408" s="35"/>
    </row>
    <row r="409" ht="15.75" customHeight="1">
      <c r="AN409" s="86"/>
      <c r="AP409" s="87"/>
      <c r="AT409" s="88"/>
      <c r="AW409" s="35"/>
    </row>
    <row r="410" ht="15.75" customHeight="1">
      <c r="AN410" s="86"/>
      <c r="AP410" s="87"/>
      <c r="AT410" s="88"/>
      <c r="AW410" s="35"/>
    </row>
    <row r="411" ht="15.75" customHeight="1">
      <c r="AN411" s="86"/>
      <c r="AP411" s="87"/>
      <c r="AT411" s="88"/>
      <c r="AW411" s="35"/>
    </row>
    <row r="412" ht="15.75" customHeight="1">
      <c r="AN412" s="86"/>
      <c r="AP412" s="87"/>
      <c r="AT412" s="88"/>
      <c r="AW412" s="35"/>
    </row>
    <row r="413" ht="15.75" customHeight="1">
      <c r="AN413" s="86"/>
      <c r="AP413" s="87"/>
      <c r="AT413" s="88"/>
      <c r="AW413" s="35"/>
    </row>
    <row r="414" ht="15.75" customHeight="1">
      <c r="AN414" s="86"/>
      <c r="AP414" s="87"/>
      <c r="AT414" s="88"/>
      <c r="AW414" s="35"/>
    </row>
    <row r="415" ht="15.75" customHeight="1">
      <c r="AN415" s="86"/>
      <c r="AP415" s="87"/>
      <c r="AT415" s="88"/>
      <c r="AW415" s="35"/>
    </row>
    <row r="416" ht="15.75" customHeight="1">
      <c r="AN416" s="86"/>
      <c r="AP416" s="87"/>
      <c r="AT416" s="88"/>
      <c r="AW416" s="35"/>
    </row>
    <row r="417" ht="15.75" customHeight="1">
      <c r="AN417" s="86"/>
      <c r="AP417" s="87"/>
      <c r="AT417" s="88"/>
      <c r="AW417" s="35"/>
    </row>
    <row r="418" ht="15.75" customHeight="1">
      <c r="AN418" s="86"/>
      <c r="AP418" s="87"/>
      <c r="AT418" s="88"/>
      <c r="AW418" s="35"/>
    </row>
    <row r="419" ht="15.75" customHeight="1">
      <c r="AN419" s="86"/>
      <c r="AP419" s="87"/>
      <c r="AT419" s="88"/>
      <c r="AW419" s="35"/>
    </row>
    <row r="420" ht="15.75" customHeight="1">
      <c r="AN420" s="86"/>
      <c r="AP420" s="87"/>
      <c r="AT420" s="88"/>
      <c r="AW420" s="35"/>
    </row>
    <row r="421" ht="15.75" customHeight="1">
      <c r="AN421" s="86"/>
      <c r="AP421" s="87"/>
      <c r="AT421" s="88"/>
      <c r="AW421" s="35"/>
    </row>
    <row r="422" ht="15.75" customHeight="1">
      <c r="AN422" s="86"/>
      <c r="AP422" s="87"/>
      <c r="AT422" s="88"/>
      <c r="AW422" s="35"/>
    </row>
    <row r="423" ht="15.75" customHeight="1">
      <c r="AN423" s="86"/>
      <c r="AP423" s="87"/>
      <c r="AT423" s="88"/>
      <c r="AW423" s="35"/>
    </row>
    <row r="424" ht="15.75" customHeight="1">
      <c r="AN424" s="86"/>
      <c r="AP424" s="87"/>
      <c r="AT424" s="88"/>
      <c r="AW424" s="35"/>
    </row>
    <row r="425" ht="15.75" customHeight="1">
      <c r="AN425" s="86"/>
      <c r="AP425" s="87"/>
      <c r="AT425" s="88"/>
      <c r="AW425" s="35"/>
    </row>
    <row r="426" ht="15.75" customHeight="1">
      <c r="AN426" s="86"/>
      <c r="AP426" s="87"/>
      <c r="AT426" s="88"/>
      <c r="AW426" s="35"/>
    </row>
    <row r="427" ht="15.75" customHeight="1">
      <c r="AN427" s="86"/>
      <c r="AP427" s="87"/>
      <c r="AT427" s="88"/>
      <c r="AW427" s="35"/>
    </row>
    <row r="428" ht="15.75" customHeight="1">
      <c r="AN428" s="86"/>
      <c r="AP428" s="87"/>
      <c r="AT428" s="88"/>
      <c r="AW428" s="35"/>
    </row>
    <row r="429" ht="15.75" customHeight="1">
      <c r="AN429" s="86"/>
      <c r="AP429" s="87"/>
      <c r="AT429" s="88"/>
      <c r="AW429" s="35"/>
    </row>
    <row r="430" ht="15.75" customHeight="1">
      <c r="AN430" s="86"/>
      <c r="AP430" s="87"/>
      <c r="AT430" s="88"/>
      <c r="AW430" s="35"/>
    </row>
    <row r="431" ht="15.75" customHeight="1">
      <c r="AN431" s="86"/>
      <c r="AP431" s="87"/>
      <c r="AT431" s="88"/>
      <c r="AW431" s="35"/>
    </row>
    <row r="432" ht="15.75" customHeight="1">
      <c r="AN432" s="86"/>
      <c r="AP432" s="87"/>
      <c r="AT432" s="88"/>
      <c r="AW432" s="35"/>
    </row>
    <row r="433" ht="15.75" customHeight="1">
      <c r="AN433" s="86"/>
      <c r="AP433" s="87"/>
      <c r="AT433" s="88"/>
      <c r="AW433" s="35"/>
    </row>
    <row r="434" ht="15.75" customHeight="1">
      <c r="AN434" s="86"/>
      <c r="AP434" s="87"/>
      <c r="AT434" s="88"/>
      <c r="AW434" s="35"/>
    </row>
    <row r="435" ht="15.75" customHeight="1">
      <c r="AN435" s="86"/>
      <c r="AP435" s="87"/>
      <c r="AT435" s="88"/>
      <c r="AW435" s="35"/>
    </row>
    <row r="436" ht="15.75" customHeight="1">
      <c r="AN436" s="86"/>
      <c r="AP436" s="87"/>
      <c r="AT436" s="88"/>
      <c r="AW436" s="35"/>
    </row>
    <row r="437" ht="15.75" customHeight="1">
      <c r="AN437" s="86"/>
      <c r="AP437" s="87"/>
      <c r="AT437" s="88"/>
      <c r="AW437" s="35"/>
    </row>
    <row r="438" ht="15.75" customHeight="1">
      <c r="AN438" s="86"/>
      <c r="AP438" s="87"/>
      <c r="AT438" s="88"/>
      <c r="AW438" s="35"/>
    </row>
    <row r="439" ht="15.75" customHeight="1">
      <c r="AN439" s="86"/>
      <c r="AP439" s="87"/>
      <c r="AT439" s="88"/>
      <c r="AW439" s="35"/>
    </row>
    <row r="440" ht="15.75" customHeight="1">
      <c r="AN440" s="86"/>
      <c r="AP440" s="87"/>
      <c r="AT440" s="88"/>
      <c r="AW440" s="35"/>
    </row>
    <row r="441" ht="15.75" customHeight="1">
      <c r="AN441" s="86"/>
      <c r="AP441" s="87"/>
      <c r="AT441" s="88"/>
      <c r="AW441" s="35"/>
    </row>
    <row r="442" ht="15.75" customHeight="1">
      <c r="AN442" s="86"/>
      <c r="AP442" s="87"/>
      <c r="AT442" s="88"/>
      <c r="AW442" s="35"/>
    </row>
    <row r="443" ht="15.75" customHeight="1">
      <c r="AN443" s="86"/>
      <c r="AP443" s="87"/>
      <c r="AT443" s="88"/>
      <c r="AW443" s="35"/>
    </row>
    <row r="444" ht="15.75" customHeight="1">
      <c r="AN444" s="86"/>
      <c r="AP444" s="87"/>
      <c r="AT444" s="88"/>
      <c r="AW444" s="35"/>
    </row>
    <row r="445" ht="15.75" customHeight="1">
      <c r="AN445" s="86"/>
      <c r="AP445" s="87"/>
      <c r="AT445" s="88"/>
      <c r="AW445" s="35"/>
    </row>
    <row r="446" ht="15.75" customHeight="1">
      <c r="AN446" s="86"/>
      <c r="AP446" s="87"/>
      <c r="AT446" s="88"/>
      <c r="AW446" s="35"/>
    </row>
    <row r="447" ht="15.75" customHeight="1">
      <c r="AN447" s="86"/>
      <c r="AP447" s="87"/>
      <c r="AT447" s="88"/>
      <c r="AW447" s="35"/>
    </row>
    <row r="448" ht="15.75" customHeight="1">
      <c r="AN448" s="86"/>
      <c r="AP448" s="87"/>
      <c r="AT448" s="88"/>
      <c r="AW448" s="35"/>
    </row>
    <row r="449" ht="15.75" customHeight="1">
      <c r="AN449" s="86"/>
      <c r="AP449" s="87"/>
      <c r="AT449" s="88"/>
      <c r="AW449" s="35"/>
    </row>
    <row r="450" ht="15.75" customHeight="1">
      <c r="AN450" s="86"/>
      <c r="AP450" s="87"/>
      <c r="AT450" s="88"/>
      <c r="AW450" s="35"/>
    </row>
    <row r="451" ht="15.75" customHeight="1">
      <c r="AN451" s="86"/>
      <c r="AP451" s="87"/>
      <c r="AT451" s="88"/>
      <c r="AW451" s="35"/>
    </row>
    <row r="452" ht="15.75" customHeight="1">
      <c r="AN452" s="86"/>
      <c r="AP452" s="87"/>
      <c r="AT452" s="88"/>
      <c r="AW452" s="35"/>
    </row>
    <row r="453" ht="15.75" customHeight="1">
      <c r="AN453" s="86"/>
      <c r="AP453" s="87"/>
      <c r="AT453" s="88"/>
      <c r="AW453" s="35"/>
    </row>
    <row r="454" ht="15.75" customHeight="1">
      <c r="AN454" s="86"/>
      <c r="AP454" s="87"/>
      <c r="AT454" s="88"/>
      <c r="AW454" s="35"/>
    </row>
    <row r="455" ht="15.75" customHeight="1">
      <c r="AN455" s="86"/>
      <c r="AP455" s="87"/>
      <c r="AT455" s="88"/>
      <c r="AW455" s="35"/>
    </row>
    <row r="456" ht="15.75" customHeight="1">
      <c r="AN456" s="86"/>
      <c r="AP456" s="87"/>
      <c r="AT456" s="88"/>
      <c r="AW456" s="35"/>
    </row>
    <row r="457" ht="15.75" customHeight="1">
      <c r="AN457" s="86"/>
      <c r="AP457" s="87"/>
      <c r="AT457" s="88"/>
      <c r="AW457" s="35"/>
    </row>
    <row r="458" ht="15.75" customHeight="1">
      <c r="AN458" s="86"/>
      <c r="AP458" s="87"/>
      <c r="AT458" s="88"/>
      <c r="AW458" s="35"/>
    </row>
    <row r="459" ht="15.75" customHeight="1">
      <c r="AN459" s="86"/>
      <c r="AP459" s="87"/>
      <c r="AT459" s="88"/>
      <c r="AW459" s="35"/>
    </row>
    <row r="460" ht="15.75" customHeight="1">
      <c r="AN460" s="86"/>
      <c r="AP460" s="87"/>
      <c r="AT460" s="88"/>
      <c r="AW460" s="35"/>
    </row>
    <row r="461" ht="15.75" customHeight="1">
      <c r="AN461" s="86"/>
      <c r="AP461" s="87"/>
      <c r="AT461" s="88"/>
      <c r="AW461" s="35"/>
    </row>
    <row r="462" ht="15.75" customHeight="1">
      <c r="AN462" s="86"/>
      <c r="AP462" s="87"/>
      <c r="AT462" s="88"/>
      <c r="AW462" s="35"/>
    </row>
    <row r="463" ht="15.75" customHeight="1">
      <c r="AN463" s="86"/>
      <c r="AP463" s="87"/>
      <c r="AT463" s="88"/>
      <c r="AW463" s="35"/>
    </row>
    <row r="464" ht="15.75" customHeight="1">
      <c r="AN464" s="86"/>
      <c r="AP464" s="87"/>
      <c r="AT464" s="88"/>
      <c r="AW464" s="35"/>
    </row>
    <row r="465" ht="15.75" customHeight="1">
      <c r="AN465" s="86"/>
      <c r="AP465" s="87"/>
      <c r="AT465" s="88"/>
      <c r="AW465" s="35"/>
    </row>
    <row r="466" ht="15.75" customHeight="1">
      <c r="AN466" s="86"/>
      <c r="AP466" s="87"/>
      <c r="AT466" s="88"/>
      <c r="AW466" s="35"/>
    </row>
    <row r="467" ht="15.75" customHeight="1">
      <c r="AN467" s="86"/>
      <c r="AP467" s="87"/>
      <c r="AT467" s="88"/>
      <c r="AW467" s="35"/>
    </row>
    <row r="468" ht="15.75" customHeight="1">
      <c r="AN468" s="86"/>
      <c r="AP468" s="87"/>
      <c r="AT468" s="88"/>
      <c r="AW468" s="35"/>
    </row>
    <row r="469" ht="15.75" customHeight="1">
      <c r="AN469" s="86"/>
      <c r="AP469" s="87"/>
      <c r="AT469" s="88"/>
      <c r="AW469" s="35"/>
    </row>
    <row r="470" ht="15.75" customHeight="1">
      <c r="AN470" s="86"/>
      <c r="AP470" s="87"/>
      <c r="AT470" s="88"/>
      <c r="AW470" s="35"/>
    </row>
    <row r="471" ht="15.75" customHeight="1">
      <c r="AN471" s="86"/>
      <c r="AP471" s="87"/>
      <c r="AT471" s="88"/>
      <c r="AW471" s="35"/>
    </row>
    <row r="472" ht="15.75" customHeight="1">
      <c r="AN472" s="86"/>
      <c r="AP472" s="87"/>
      <c r="AT472" s="88"/>
      <c r="AW472" s="35"/>
    </row>
    <row r="473" ht="15.75" customHeight="1">
      <c r="AN473" s="86"/>
      <c r="AP473" s="87"/>
      <c r="AT473" s="88"/>
      <c r="AW473" s="35"/>
    </row>
    <row r="474" ht="15.75" customHeight="1">
      <c r="AN474" s="86"/>
      <c r="AP474" s="87"/>
      <c r="AT474" s="88"/>
      <c r="AW474" s="35"/>
    </row>
    <row r="475" ht="15.75" customHeight="1">
      <c r="AN475" s="86"/>
      <c r="AP475" s="87"/>
      <c r="AT475" s="88"/>
      <c r="AW475" s="35"/>
    </row>
    <row r="476" ht="15.75" customHeight="1">
      <c r="AN476" s="86"/>
      <c r="AP476" s="87"/>
      <c r="AT476" s="88"/>
      <c r="AW476" s="35"/>
    </row>
    <row r="477" ht="15.75" customHeight="1">
      <c r="AN477" s="86"/>
      <c r="AP477" s="87"/>
      <c r="AT477" s="88"/>
      <c r="AW477" s="35"/>
    </row>
    <row r="478" ht="15.75" customHeight="1">
      <c r="AN478" s="86"/>
      <c r="AP478" s="87"/>
      <c r="AT478" s="88"/>
      <c r="AW478" s="35"/>
    </row>
    <row r="479" ht="15.75" customHeight="1">
      <c r="AN479" s="86"/>
      <c r="AP479" s="87"/>
      <c r="AT479" s="88"/>
      <c r="AW479" s="35"/>
    </row>
    <row r="480" ht="15.75" customHeight="1">
      <c r="AN480" s="86"/>
      <c r="AP480" s="87"/>
      <c r="AT480" s="88"/>
      <c r="AW480" s="35"/>
    </row>
    <row r="481" ht="15.75" customHeight="1">
      <c r="AN481" s="86"/>
      <c r="AP481" s="87"/>
      <c r="AT481" s="88"/>
      <c r="AW481" s="35"/>
    </row>
    <row r="482" ht="15.75" customHeight="1">
      <c r="AN482" s="86"/>
      <c r="AP482" s="87"/>
      <c r="AT482" s="88"/>
      <c r="AW482" s="35"/>
    </row>
    <row r="483" ht="15.75" customHeight="1">
      <c r="AN483" s="86"/>
      <c r="AP483" s="87"/>
      <c r="AT483" s="88"/>
      <c r="AW483" s="35"/>
    </row>
    <row r="484" ht="15.75" customHeight="1">
      <c r="AN484" s="86"/>
      <c r="AP484" s="87"/>
      <c r="AT484" s="88"/>
      <c r="AW484" s="35"/>
    </row>
    <row r="485" ht="15.75" customHeight="1">
      <c r="AN485" s="86"/>
      <c r="AP485" s="87"/>
      <c r="AT485" s="88"/>
      <c r="AW485" s="35"/>
    </row>
    <row r="486" ht="15.75" customHeight="1">
      <c r="AN486" s="86"/>
      <c r="AP486" s="87"/>
      <c r="AT486" s="88"/>
      <c r="AW486" s="35"/>
    </row>
    <row r="487" ht="15.75" customHeight="1">
      <c r="AN487" s="86"/>
      <c r="AP487" s="87"/>
      <c r="AT487" s="88"/>
      <c r="AW487" s="35"/>
    </row>
    <row r="488" ht="15.75" customHeight="1">
      <c r="AN488" s="86"/>
      <c r="AP488" s="87"/>
      <c r="AT488" s="88"/>
      <c r="AW488" s="35"/>
    </row>
    <row r="489" ht="15.75" customHeight="1">
      <c r="AN489" s="86"/>
      <c r="AP489" s="87"/>
      <c r="AT489" s="88"/>
      <c r="AW489" s="35"/>
    </row>
    <row r="490" ht="15.75" customHeight="1">
      <c r="AN490" s="86"/>
      <c r="AP490" s="87"/>
      <c r="AT490" s="88"/>
      <c r="AW490" s="35"/>
    </row>
    <row r="491" ht="15.75" customHeight="1">
      <c r="AN491" s="86"/>
      <c r="AP491" s="87"/>
      <c r="AT491" s="88"/>
      <c r="AW491" s="35"/>
    </row>
    <row r="492" ht="15.75" customHeight="1">
      <c r="AN492" s="86"/>
      <c r="AP492" s="87"/>
      <c r="AT492" s="88"/>
      <c r="AW492" s="35"/>
    </row>
    <row r="493" ht="15.75" customHeight="1">
      <c r="AN493" s="86"/>
      <c r="AP493" s="87"/>
      <c r="AT493" s="88"/>
      <c r="AW493" s="35"/>
    </row>
    <row r="494" ht="15.75" customHeight="1">
      <c r="AN494" s="86"/>
      <c r="AP494" s="87"/>
      <c r="AT494" s="88"/>
      <c r="AW494" s="35"/>
    </row>
    <row r="495" ht="15.75" customHeight="1">
      <c r="AN495" s="86"/>
      <c r="AP495" s="87"/>
      <c r="AT495" s="88"/>
      <c r="AW495" s="35"/>
    </row>
    <row r="496" ht="15.75" customHeight="1">
      <c r="AN496" s="86"/>
      <c r="AP496" s="87"/>
      <c r="AT496" s="88"/>
      <c r="AW496" s="35"/>
    </row>
    <row r="497" ht="15.75" customHeight="1">
      <c r="AN497" s="86"/>
      <c r="AP497" s="87"/>
      <c r="AT497" s="88"/>
      <c r="AW497" s="35"/>
    </row>
    <row r="498" ht="15.75" customHeight="1">
      <c r="AN498" s="86"/>
      <c r="AP498" s="87"/>
      <c r="AT498" s="88"/>
      <c r="AW498" s="35"/>
    </row>
    <row r="499" ht="15.75" customHeight="1">
      <c r="AN499" s="86"/>
      <c r="AP499" s="87"/>
      <c r="AT499" s="88"/>
      <c r="AW499" s="35"/>
    </row>
    <row r="500" ht="15.75" customHeight="1">
      <c r="AN500" s="86"/>
      <c r="AP500" s="87"/>
      <c r="AT500" s="88"/>
      <c r="AW500" s="35"/>
    </row>
    <row r="501" ht="15.75" customHeight="1">
      <c r="AN501" s="86"/>
      <c r="AP501" s="87"/>
      <c r="AT501" s="88"/>
      <c r="AW501" s="35"/>
    </row>
    <row r="502" ht="15.75" customHeight="1">
      <c r="AN502" s="86"/>
      <c r="AP502" s="87"/>
      <c r="AT502" s="88"/>
      <c r="AW502" s="35"/>
    </row>
    <row r="503" ht="15.75" customHeight="1">
      <c r="AN503" s="86"/>
      <c r="AP503" s="87"/>
      <c r="AT503" s="88"/>
      <c r="AW503" s="35"/>
    </row>
    <row r="504" ht="15.75" customHeight="1">
      <c r="AN504" s="86"/>
      <c r="AP504" s="87"/>
      <c r="AT504" s="88"/>
      <c r="AW504" s="35"/>
    </row>
    <row r="505" ht="15.75" customHeight="1">
      <c r="AN505" s="86"/>
      <c r="AP505" s="87"/>
      <c r="AT505" s="88"/>
      <c r="AW505" s="35"/>
    </row>
    <row r="506" ht="15.75" customHeight="1">
      <c r="AN506" s="86"/>
      <c r="AP506" s="87"/>
      <c r="AT506" s="88"/>
      <c r="AW506" s="35"/>
    </row>
    <row r="507" ht="15.75" customHeight="1">
      <c r="AN507" s="86"/>
      <c r="AP507" s="87"/>
      <c r="AT507" s="88"/>
      <c r="AW507" s="35"/>
    </row>
    <row r="508" ht="15.75" customHeight="1">
      <c r="AN508" s="86"/>
      <c r="AP508" s="87"/>
      <c r="AT508" s="88"/>
      <c r="AW508" s="35"/>
    </row>
    <row r="509" ht="15.75" customHeight="1">
      <c r="AN509" s="86"/>
      <c r="AP509" s="87"/>
      <c r="AT509" s="88"/>
      <c r="AW509" s="35"/>
    </row>
    <row r="510" ht="15.75" customHeight="1">
      <c r="AN510" s="86"/>
      <c r="AP510" s="87"/>
      <c r="AT510" s="88"/>
      <c r="AW510" s="35"/>
    </row>
    <row r="511" ht="15.75" customHeight="1">
      <c r="AN511" s="86"/>
      <c r="AP511" s="87"/>
      <c r="AT511" s="88"/>
      <c r="AW511" s="35"/>
    </row>
    <row r="512" ht="15.75" customHeight="1">
      <c r="AN512" s="86"/>
      <c r="AP512" s="87"/>
      <c r="AT512" s="88"/>
      <c r="AW512" s="35"/>
    </row>
    <row r="513" ht="15.75" customHeight="1">
      <c r="AN513" s="86"/>
      <c r="AP513" s="87"/>
      <c r="AT513" s="88"/>
      <c r="AW513" s="35"/>
    </row>
    <row r="514" ht="15.75" customHeight="1">
      <c r="AN514" s="86"/>
      <c r="AP514" s="87"/>
      <c r="AT514" s="88"/>
      <c r="AW514" s="35"/>
    </row>
    <row r="515" ht="15.75" customHeight="1">
      <c r="AN515" s="86"/>
      <c r="AP515" s="87"/>
      <c r="AT515" s="88"/>
      <c r="AW515" s="35"/>
    </row>
    <row r="516" ht="15.75" customHeight="1">
      <c r="AN516" s="86"/>
      <c r="AP516" s="87"/>
      <c r="AT516" s="88"/>
      <c r="AW516" s="35"/>
    </row>
    <row r="517" ht="15.75" customHeight="1">
      <c r="AN517" s="86"/>
      <c r="AP517" s="87"/>
      <c r="AT517" s="88"/>
      <c r="AW517" s="35"/>
    </row>
    <row r="518" ht="15.75" customHeight="1">
      <c r="AN518" s="86"/>
      <c r="AP518" s="87"/>
      <c r="AT518" s="88"/>
      <c r="AW518" s="35"/>
    </row>
    <row r="519" ht="15.75" customHeight="1">
      <c r="AN519" s="86"/>
      <c r="AP519" s="87"/>
      <c r="AT519" s="88"/>
      <c r="AW519" s="35"/>
    </row>
    <row r="520" ht="15.75" customHeight="1">
      <c r="AN520" s="86"/>
      <c r="AP520" s="87"/>
      <c r="AT520" s="88"/>
      <c r="AW520" s="35"/>
    </row>
    <row r="521" ht="15.75" customHeight="1">
      <c r="AN521" s="86"/>
      <c r="AP521" s="87"/>
      <c r="AT521" s="88"/>
      <c r="AW521" s="35"/>
    </row>
    <row r="522" ht="15.75" customHeight="1">
      <c r="AN522" s="86"/>
      <c r="AP522" s="87"/>
      <c r="AT522" s="88"/>
      <c r="AW522" s="35"/>
    </row>
    <row r="523" ht="15.75" customHeight="1">
      <c r="AN523" s="86"/>
      <c r="AP523" s="87"/>
      <c r="AT523" s="88"/>
      <c r="AW523" s="35"/>
    </row>
    <row r="524" ht="15.75" customHeight="1">
      <c r="AN524" s="86"/>
      <c r="AP524" s="87"/>
      <c r="AT524" s="88"/>
      <c r="AW524" s="35"/>
    </row>
    <row r="525" ht="15.75" customHeight="1">
      <c r="AN525" s="86"/>
      <c r="AP525" s="87"/>
      <c r="AT525" s="88"/>
      <c r="AW525" s="35"/>
    </row>
    <row r="526" ht="15.75" customHeight="1">
      <c r="AN526" s="86"/>
      <c r="AP526" s="87"/>
      <c r="AT526" s="88"/>
      <c r="AW526" s="35"/>
    </row>
    <row r="527" ht="15.75" customHeight="1">
      <c r="AN527" s="86"/>
      <c r="AP527" s="87"/>
      <c r="AT527" s="88"/>
      <c r="AW527" s="35"/>
    </row>
    <row r="528" ht="15.75" customHeight="1">
      <c r="AN528" s="86"/>
      <c r="AP528" s="87"/>
      <c r="AT528" s="88"/>
      <c r="AW528" s="35"/>
    </row>
    <row r="529" ht="15.75" customHeight="1">
      <c r="AN529" s="86"/>
      <c r="AP529" s="87"/>
      <c r="AT529" s="88"/>
      <c r="AW529" s="35"/>
    </row>
    <row r="530" ht="15.75" customHeight="1">
      <c r="AN530" s="86"/>
      <c r="AP530" s="87"/>
      <c r="AT530" s="88"/>
      <c r="AW530" s="35"/>
    </row>
    <row r="531" ht="15.75" customHeight="1">
      <c r="AN531" s="86"/>
      <c r="AP531" s="87"/>
      <c r="AT531" s="88"/>
      <c r="AW531" s="35"/>
    </row>
    <row r="532" ht="15.75" customHeight="1">
      <c r="AN532" s="86"/>
      <c r="AP532" s="87"/>
      <c r="AT532" s="88"/>
      <c r="AW532" s="35"/>
    </row>
    <row r="533" ht="15.75" customHeight="1">
      <c r="AN533" s="86"/>
      <c r="AP533" s="87"/>
      <c r="AT533" s="88"/>
      <c r="AW533" s="35"/>
    </row>
    <row r="534" ht="15.75" customHeight="1">
      <c r="AN534" s="86"/>
      <c r="AP534" s="87"/>
      <c r="AT534" s="88"/>
      <c r="AW534" s="35"/>
    </row>
    <row r="535" ht="15.75" customHeight="1">
      <c r="AN535" s="86"/>
      <c r="AP535" s="87"/>
      <c r="AT535" s="88"/>
      <c r="AW535" s="35"/>
    </row>
    <row r="536" ht="15.75" customHeight="1">
      <c r="AN536" s="86"/>
      <c r="AP536" s="87"/>
      <c r="AT536" s="88"/>
      <c r="AW536" s="35"/>
    </row>
    <row r="537" ht="15.75" customHeight="1">
      <c r="AN537" s="86"/>
      <c r="AP537" s="87"/>
      <c r="AT537" s="88"/>
      <c r="AW537" s="35"/>
    </row>
    <row r="538" ht="15.75" customHeight="1">
      <c r="AN538" s="86"/>
      <c r="AP538" s="87"/>
      <c r="AT538" s="88"/>
      <c r="AW538" s="35"/>
    </row>
    <row r="539" ht="15.75" customHeight="1">
      <c r="AN539" s="86"/>
      <c r="AP539" s="87"/>
      <c r="AT539" s="88"/>
      <c r="AW539" s="35"/>
    </row>
    <row r="540" ht="15.75" customHeight="1">
      <c r="AN540" s="86"/>
      <c r="AP540" s="87"/>
      <c r="AT540" s="88"/>
      <c r="AW540" s="35"/>
    </row>
    <row r="541" ht="15.75" customHeight="1">
      <c r="AN541" s="86"/>
      <c r="AP541" s="87"/>
      <c r="AT541" s="88"/>
      <c r="AW541" s="35"/>
    </row>
    <row r="542" ht="15.75" customHeight="1">
      <c r="AN542" s="86"/>
      <c r="AP542" s="87"/>
      <c r="AT542" s="88"/>
      <c r="AW542" s="35"/>
    </row>
    <row r="543" ht="15.75" customHeight="1">
      <c r="AN543" s="86"/>
      <c r="AP543" s="87"/>
      <c r="AT543" s="88"/>
      <c r="AW543" s="35"/>
    </row>
    <row r="544" ht="15.75" customHeight="1">
      <c r="AN544" s="86"/>
      <c r="AP544" s="87"/>
      <c r="AT544" s="88"/>
      <c r="AW544" s="35"/>
    </row>
    <row r="545" ht="15.75" customHeight="1">
      <c r="AN545" s="86"/>
      <c r="AP545" s="87"/>
      <c r="AT545" s="88"/>
      <c r="AW545" s="35"/>
    </row>
    <row r="546" ht="15.75" customHeight="1">
      <c r="AN546" s="86"/>
      <c r="AP546" s="87"/>
      <c r="AT546" s="88"/>
      <c r="AW546" s="35"/>
    </row>
    <row r="547" ht="15.75" customHeight="1">
      <c r="AN547" s="86"/>
      <c r="AP547" s="87"/>
      <c r="AT547" s="88"/>
      <c r="AW547" s="35"/>
    </row>
    <row r="548" ht="15.75" customHeight="1">
      <c r="AN548" s="86"/>
      <c r="AP548" s="87"/>
      <c r="AT548" s="88"/>
      <c r="AW548" s="35"/>
    </row>
    <row r="549" ht="15.75" customHeight="1">
      <c r="AN549" s="86"/>
      <c r="AP549" s="87"/>
      <c r="AT549" s="88"/>
      <c r="AW549" s="35"/>
    </row>
    <row r="550" ht="15.75" customHeight="1">
      <c r="AN550" s="86"/>
      <c r="AP550" s="87"/>
      <c r="AT550" s="88"/>
      <c r="AW550" s="35"/>
    </row>
    <row r="551" ht="15.75" customHeight="1">
      <c r="AN551" s="86"/>
      <c r="AP551" s="87"/>
      <c r="AT551" s="88"/>
      <c r="AW551" s="35"/>
    </row>
    <row r="552" ht="15.75" customHeight="1">
      <c r="AN552" s="86"/>
      <c r="AP552" s="87"/>
      <c r="AT552" s="88"/>
      <c r="AW552" s="35"/>
    </row>
    <row r="553" ht="15.75" customHeight="1">
      <c r="AN553" s="86"/>
      <c r="AP553" s="87"/>
      <c r="AT553" s="88"/>
      <c r="AW553" s="35"/>
    </row>
    <row r="554" ht="15.75" customHeight="1">
      <c r="AN554" s="86"/>
      <c r="AP554" s="87"/>
      <c r="AT554" s="88"/>
      <c r="AW554" s="35"/>
    </row>
    <row r="555" ht="15.75" customHeight="1">
      <c r="AN555" s="86"/>
      <c r="AP555" s="87"/>
      <c r="AT555" s="88"/>
      <c r="AW555" s="35"/>
    </row>
    <row r="556" ht="15.75" customHeight="1">
      <c r="AN556" s="86"/>
      <c r="AP556" s="87"/>
      <c r="AT556" s="88"/>
      <c r="AW556" s="35"/>
    </row>
    <row r="557" ht="15.75" customHeight="1">
      <c r="AN557" s="86"/>
      <c r="AP557" s="87"/>
      <c r="AT557" s="88"/>
      <c r="AW557" s="35"/>
    </row>
    <row r="558" ht="15.75" customHeight="1">
      <c r="AN558" s="86"/>
      <c r="AP558" s="87"/>
      <c r="AT558" s="88"/>
      <c r="AW558" s="35"/>
    </row>
    <row r="559" ht="15.75" customHeight="1">
      <c r="AN559" s="86"/>
      <c r="AP559" s="87"/>
      <c r="AT559" s="88"/>
      <c r="AW559" s="35"/>
    </row>
    <row r="560" ht="15.75" customHeight="1">
      <c r="AN560" s="86"/>
      <c r="AP560" s="87"/>
      <c r="AT560" s="88"/>
      <c r="AW560" s="35"/>
    </row>
    <row r="561" ht="15.75" customHeight="1">
      <c r="AN561" s="86"/>
      <c r="AP561" s="87"/>
      <c r="AT561" s="88"/>
      <c r="AW561" s="35"/>
    </row>
    <row r="562" ht="15.75" customHeight="1">
      <c r="AN562" s="86"/>
      <c r="AP562" s="87"/>
      <c r="AT562" s="88"/>
      <c r="AW562" s="35"/>
    </row>
    <row r="563" ht="15.75" customHeight="1">
      <c r="AN563" s="86"/>
      <c r="AP563" s="87"/>
      <c r="AT563" s="88"/>
      <c r="AW563" s="35"/>
    </row>
    <row r="564" ht="15.75" customHeight="1">
      <c r="AN564" s="86"/>
      <c r="AP564" s="87"/>
      <c r="AT564" s="88"/>
      <c r="AW564" s="35"/>
    </row>
    <row r="565" ht="15.75" customHeight="1">
      <c r="AN565" s="86"/>
      <c r="AP565" s="87"/>
      <c r="AT565" s="88"/>
      <c r="AW565" s="35"/>
    </row>
    <row r="566" ht="15.75" customHeight="1">
      <c r="AN566" s="86"/>
      <c r="AP566" s="87"/>
      <c r="AT566" s="88"/>
      <c r="AW566" s="35"/>
    </row>
    <row r="567" ht="15.75" customHeight="1">
      <c r="AN567" s="86"/>
      <c r="AP567" s="87"/>
      <c r="AT567" s="88"/>
      <c r="AW567" s="35"/>
    </row>
    <row r="568" ht="15.75" customHeight="1">
      <c r="AN568" s="86"/>
      <c r="AP568" s="87"/>
      <c r="AT568" s="88"/>
      <c r="AW568" s="35"/>
    </row>
    <row r="569" ht="15.75" customHeight="1">
      <c r="AN569" s="86"/>
      <c r="AP569" s="87"/>
      <c r="AT569" s="88"/>
      <c r="AW569" s="35"/>
    </row>
    <row r="570" ht="15.75" customHeight="1">
      <c r="AN570" s="86"/>
      <c r="AP570" s="87"/>
      <c r="AT570" s="88"/>
      <c r="AW570" s="35"/>
    </row>
    <row r="571" ht="15.75" customHeight="1">
      <c r="AN571" s="86"/>
      <c r="AP571" s="87"/>
      <c r="AT571" s="88"/>
      <c r="AW571" s="35"/>
    </row>
    <row r="572" ht="15.75" customHeight="1">
      <c r="AN572" s="86"/>
      <c r="AP572" s="87"/>
      <c r="AT572" s="88"/>
      <c r="AW572" s="35"/>
    </row>
    <row r="573" ht="15.75" customHeight="1">
      <c r="AN573" s="86"/>
      <c r="AP573" s="87"/>
      <c r="AT573" s="88"/>
      <c r="AW573" s="35"/>
    </row>
    <row r="574" ht="15.75" customHeight="1">
      <c r="AN574" s="86"/>
      <c r="AP574" s="87"/>
      <c r="AT574" s="88"/>
      <c r="AW574" s="35"/>
    </row>
    <row r="575" ht="15.75" customHeight="1">
      <c r="AN575" s="86"/>
      <c r="AP575" s="87"/>
      <c r="AT575" s="88"/>
      <c r="AW575" s="35"/>
    </row>
    <row r="576" ht="15.75" customHeight="1">
      <c r="AN576" s="86"/>
      <c r="AP576" s="87"/>
      <c r="AT576" s="88"/>
      <c r="AW576" s="35"/>
    </row>
    <row r="577" ht="15.75" customHeight="1">
      <c r="AN577" s="86"/>
      <c r="AP577" s="87"/>
      <c r="AT577" s="88"/>
      <c r="AW577" s="35"/>
    </row>
    <row r="578" ht="15.75" customHeight="1">
      <c r="AN578" s="86"/>
      <c r="AP578" s="87"/>
      <c r="AT578" s="88"/>
      <c r="AW578" s="35"/>
    </row>
    <row r="579" ht="15.75" customHeight="1">
      <c r="AN579" s="86"/>
      <c r="AP579" s="87"/>
      <c r="AT579" s="88"/>
      <c r="AW579" s="35"/>
    </row>
    <row r="580" ht="15.75" customHeight="1">
      <c r="AN580" s="86"/>
      <c r="AP580" s="87"/>
      <c r="AT580" s="88"/>
      <c r="AW580" s="35"/>
    </row>
    <row r="581" ht="15.75" customHeight="1">
      <c r="AN581" s="86"/>
      <c r="AP581" s="87"/>
      <c r="AT581" s="88"/>
      <c r="AW581" s="35"/>
    </row>
    <row r="582" ht="15.75" customHeight="1">
      <c r="AN582" s="86"/>
      <c r="AP582" s="87"/>
      <c r="AT582" s="88"/>
      <c r="AW582" s="35"/>
    </row>
    <row r="583" ht="15.75" customHeight="1">
      <c r="AN583" s="86"/>
      <c r="AP583" s="87"/>
      <c r="AT583" s="88"/>
      <c r="AW583" s="35"/>
    </row>
    <row r="584" ht="15.75" customHeight="1">
      <c r="AN584" s="86"/>
      <c r="AP584" s="87"/>
      <c r="AT584" s="88"/>
      <c r="AW584" s="35"/>
    </row>
    <row r="585" ht="15.75" customHeight="1">
      <c r="AN585" s="86"/>
      <c r="AP585" s="87"/>
      <c r="AT585" s="88"/>
      <c r="AW585" s="35"/>
    </row>
    <row r="586" ht="15.75" customHeight="1">
      <c r="AN586" s="86"/>
      <c r="AP586" s="87"/>
      <c r="AT586" s="88"/>
      <c r="AW586" s="35"/>
    </row>
    <row r="587" ht="15.75" customHeight="1">
      <c r="AN587" s="86"/>
      <c r="AP587" s="87"/>
      <c r="AT587" s="88"/>
      <c r="AW587" s="35"/>
    </row>
    <row r="588" ht="15.75" customHeight="1">
      <c r="AN588" s="86"/>
      <c r="AP588" s="87"/>
      <c r="AT588" s="88"/>
      <c r="AW588" s="35"/>
    </row>
    <row r="589" ht="15.75" customHeight="1">
      <c r="AN589" s="86"/>
      <c r="AP589" s="87"/>
      <c r="AT589" s="88"/>
      <c r="AW589" s="35"/>
    </row>
    <row r="590" ht="15.75" customHeight="1">
      <c r="AN590" s="86"/>
      <c r="AP590" s="87"/>
      <c r="AT590" s="88"/>
      <c r="AW590" s="35"/>
    </row>
    <row r="591" ht="15.75" customHeight="1">
      <c r="AN591" s="86"/>
      <c r="AP591" s="87"/>
      <c r="AT591" s="88"/>
      <c r="AW591" s="35"/>
    </row>
    <row r="592" ht="15.75" customHeight="1">
      <c r="AN592" s="86"/>
      <c r="AP592" s="87"/>
      <c r="AT592" s="88"/>
      <c r="AW592" s="35"/>
    </row>
    <row r="593" ht="15.75" customHeight="1">
      <c r="AN593" s="86"/>
      <c r="AP593" s="87"/>
      <c r="AT593" s="88"/>
      <c r="AW593" s="35"/>
    </row>
    <row r="594" ht="15.75" customHeight="1">
      <c r="AN594" s="86"/>
      <c r="AP594" s="87"/>
      <c r="AT594" s="88"/>
      <c r="AW594" s="35"/>
    </row>
    <row r="595" ht="15.75" customHeight="1">
      <c r="AN595" s="86"/>
      <c r="AP595" s="87"/>
      <c r="AT595" s="88"/>
      <c r="AW595" s="35"/>
    </row>
    <row r="596" ht="15.75" customHeight="1">
      <c r="AN596" s="86"/>
      <c r="AP596" s="87"/>
      <c r="AT596" s="88"/>
      <c r="AW596" s="35"/>
    </row>
    <row r="597" ht="15.75" customHeight="1">
      <c r="AN597" s="86"/>
      <c r="AP597" s="87"/>
      <c r="AT597" s="88"/>
      <c r="AW597" s="35"/>
    </row>
    <row r="598" ht="15.75" customHeight="1">
      <c r="AN598" s="86"/>
      <c r="AP598" s="87"/>
      <c r="AT598" s="88"/>
      <c r="AW598" s="35"/>
    </row>
    <row r="599" ht="15.75" customHeight="1">
      <c r="AN599" s="86"/>
      <c r="AP599" s="87"/>
      <c r="AT599" s="88"/>
      <c r="AW599" s="35"/>
    </row>
    <row r="600" ht="15.75" customHeight="1">
      <c r="AN600" s="86"/>
      <c r="AP600" s="87"/>
      <c r="AT600" s="88"/>
      <c r="AW600" s="35"/>
    </row>
    <row r="601" ht="15.75" customHeight="1">
      <c r="AN601" s="86"/>
      <c r="AP601" s="87"/>
      <c r="AT601" s="88"/>
      <c r="AW601" s="35"/>
    </row>
    <row r="602" ht="15.75" customHeight="1">
      <c r="AN602" s="86"/>
      <c r="AP602" s="87"/>
      <c r="AT602" s="88"/>
      <c r="AW602" s="35"/>
    </row>
    <row r="603" ht="15.75" customHeight="1">
      <c r="AN603" s="86"/>
      <c r="AP603" s="87"/>
      <c r="AT603" s="88"/>
      <c r="AW603" s="35"/>
    </row>
    <row r="604" ht="15.75" customHeight="1">
      <c r="AN604" s="86"/>
      <c r="AP604" s="87"/>
      <c r="AT604" s="88"/>
      <c r="AW604" s="35"/>
    </row>
    <row r="605" ht="15.75" customHeight="1">
      <c r="AN605" s="86"/>
      <c r="AP605" s="87"/>
      <c r="AT605" s="88"/>
      <c r="AW605" s="35"/>
    </row>
    <row r="606" ht="15.75" customHeight="1">
      <c r="AN606" s="86"/>
      <c r="AP606" s="87"/>
      <c r="AT606" s="88"/>
      <c r="AW606" s="35"/>
    </row>
    <row r="607" ht="15.75" customHeight="1">
      <c r="AN607" s="86"/>
      <c r="AP607" s="87"/>
      <c r="AT607" s="88"/>
      <c r="AW607" s="35"/>
    </row>
    <row r="608" ht="15.75" customHeight="1">
      <c r="AN608" s="86"/>
      <c r="AP608" s="87"/>
      <c r="AT608" s="88"/>
      <c r="AW608" s="35"/>
    </row>
    <row r="609" ht="15.75" customHeight="1">
      <c r="AN609" s="86"/>
      <c r="AP609" s="87"/>
      <c r="AT609" s="88"/>
      <c r="AW609" s="35"/>
    </row>
    <row r="610" ht="15.75" customHeight="1">
      <c r="AN610" s="86"/>
      <c r="AP610" s="87"/>
      <c r="AT610" s="88"/>
      <c r="AW610" s="35"/>
    </row>
    <row r="611" ht="15.75" customHeight="1">
      <c r="AN611" s="86"/>
      <c r="AP611" s="87"/>
      <c r="AT611" s="88"/>
      <c r="AW611" s="35"/>
    </row>
    <row r="612" ht="15.75" customHeight="1">
      <c r="AN612" s="86"/>
      <c r="AP612" s="87"/>
      <c r="AT612" s="88"/>
      <c r="AW612" s="35"/>
    </row>
    <row r="613" ht="15.75" customHeight="1">
      <c r="AN613" s="86"/>
      <c r="AP613" s="87"/>
      <c r="AT613" s="88"/>
      <c r="AW613" s="35"/>
    </row>
    <row r="614" ht="15.75" customHeight="1">
      <c r="AN614" s="86"/>
      <c r="AP614" s="87"/>
      <c r="AT614" s="88"/>
      <c r="AW614" s="35"/>
    </row>
    <row r="615" ht="15.75" customHeight="1">
      <c r="AN615" s="86"/>
      <c r="AP615" s="87"/>
      <c r="AT615" s="88"/>
      <c r="AW615" s="35"/>
    </row>
    <row r="616" ht="15.75" customHeight="1">
      <c r="AN616" s="86"/>
      <c r="AP616" s="87"/>
      <c r="AT616" s="88"/>
      <c r="AW616" s="35"/>
    </row>
    <row r="617" ht="15.75" customHeight="1">
      <c r="AN617" s="86"/>
      <c r="AP617" s="87"/>
      <c r="AT617" s="88"/>
      <c r="AW617" s="35"/>
    </row>
    <row r="618" ht="15.75" customHeight="1">
      <c r="AN618" s="86"/>
      <c r="AP618" s="87"/>
      <c r="AT618" s="88"/>
      <c r="AW618" s="35"/>
    </row>
    <row r="619" ht="15.75" customHeight="1">
      <c r="AN619" s="86"/>
      <c r="AP619" s="87"/>
      <c r="AT619" s="88"/>
      <c r="AW619" s="35"/>
    </row>
    <row r="620" ht="15.75" customHeight="1">
      <c r="AN620" s="86"/>
      <c r="AP620" s="87"/>
      <c r="AT620" s="88"/>
      <c r="AW620" s="35"/>
    </row>
    <row r="621" ht="15.75" customHeight="1">
      <c r="AN621" s="86"/>
      <c r="AP621" s="87"/>
      <c r="AT621" s="88"/>
      <c r="AW621" s="35"/>
    </row>
    <row r="622" ht="15.75" customHeight="1">
      <c r="AN622" s="86"/>
      <c r="AP622" s="87"/>
      <c r="AT622" s="88"/>
      <c r="AW622" s="35"/>
    </row>
    <row r="623" ht="15.75" customHeight="1">
      <c r="AN623" s="86"/>
      <c r="AP623" s="87"/>
      <c r="AT623" s="88"/>
      <c r="AW623" s="35"/>
    </row>
    <row r="624" ht="15.75" customHeight="1">
      <c r="AN624" s="86"/>
      <c r="AP624" s="87"/>
      <c r="AT624" s="88"/>
      <c r="AW624" s="35"/>
    </row>
    <row r="625" ht="15.75" customHeight="1">
      <c r="AN625" s="86"/>
      <c r="AP625" s="87"/>
      <c r="AT625" s="88"/>
      <c r="AW625" s="35"/>
    </row>
    <row r="626" ht="15.75" customHeight="1">
      <c r="AN626" s="86"/>
      <c r="AP626" s="87"/>
      <c r="AT626" s="88"/>
      <c r="AW626" s="35"/>
    </row>
    <row r="627" ht="15.75" customHeight="1">
      <c r="AN627" s="86"/>
      <c r="AP627" s="87"/>
      <c r="AT627" s="88"/>
      <c r="AW627" s="35"/>
    </row>
    <row r="628" ht="15.75" customHeight="1">
      <c r="AN628" s="86"/>
      <c r="AP628" s="87"/>
      <c r="AT628" s="88"/>
      <c r="AW628" s="35"/>
    </row>
    <row r="629" ht="15.75" customHeight="1">
      <c r="AN629" s="86"/>
      <c r="AP629" s="87"/>
      <c r="AT629" s="88"/>
      <c r="AW629" s="35"/>
    </row>
    <row r="630" ht="15.75" customHeight="1">
      <c r="AN630" s="86"/>
      <c r="AP630" s="87"/>
      <c r="AT630" s="88"/>
      <c r="AW630" s="35"/>
    </row>
    <row r="631" ht="15.75" customHeight="1">
      <c r="AN631" s="86"/>
      <c r="AP631" s="87"/>
      <c r="AT631" s="88"/>
      <c r="AW631" s="35"/>
    </row>
    <row r="632" ht="15.75" customHeight="1">
      <c r="AN632" s="86"/>
      <c r="AP632" s="87"/>
      <c r="AT632" s="88"/>
      <c r="AW632" s="35"/>
    </row>
    <row r="633" ht="15.75" customHeight="1">
      <c r="AN633" s="86"/>
      <c r="AP633" s="87"/>
      <c r="AT633" s="88"/>
      <c r="AW633" s="35"/>
    </row>
    <row r="634" ht="15.75" customHeight="1">
      <c r="AN634" s="86"/>
      <c r="AP634" s="87"/>
      <c r="AT634" s="88"/>
      <c r="AW634" s="35"/>
    </row>
    <row r="635" ht="15.75" customHeight="1">
      <c r="AN635" s="86"/>
      <c r="AP635" s="87"/>
      <c r="AT635" s="88"/>
      <c r="AW635" s="35"/>
    </row>
    <row r="636" ht="15.75" customHeight="1">
      <c r="AN636" s="86"/>
      <c r="AP636" s="87"/>
      <c r="AT636" s="88"/>
      <c r="AW636" s="35"/>
    </row>
    <row r="637" ht="15.75" customHeight="1">
      <c r="AN637" s="86"/>
      <c r="AP637" s="87"/>
      <c r="AT637" s="88"/>
      <c r="AW637" s="35"/>
    </row>
    <row r="638" ht="15.75" customHeight="1">
      <c r="AN638" s="86"/>
      <c r="AP638" s="87"/>
      <c r="AT638" s="88"/>
      <c r="AW638" s="35"/>
    </row>
    <row r="639" ht="15.75" customHeight="1">
      <c r="AN639" s="86"/>
      <c r="AP639" s="87"/>
      <c r="AT639" s="88"/>
      <c r="AW639" s="35"/>
    </row>
    <row r="640" ht="15.75" customHeight="1">
      <c r="AN640" s="86"/>
      <c r="AP640" s="87"/>
      <c r="AT640" s="88"/>
      <c r="AW640" s="35"/>
    </row>
    <row r="641" ht="15.75" customHeight="1">
      <c r="AN641" s="86"/>
      <c r="AP641" s="87"/>
      <c r="AT641" s="88"/>
      <c r="AW641" s="35"/>
    </row>
    <row r="642" ht="15.75" customHeight="1">
      <c r="AN642" s="86"/>
      <c r="AP642" s="87"/>
      <c r="AT642" s="88"/>
      <c r="AW642" s="35"/>
    </row>
    <row r="643" ht="15.75" customHeight="1">
      <c r="AN643" s="86"/>
      <c r="AP643" s="87"/>
      <c r="AT643" s="88"/>
      <c r="AW643" s="35"/>
    </row>
    <row r="644" ht="15.75" customHeight="1">
      <c r="AN644" s="86"/>
      <c r="AP644" s="87"/>
      <c r="AT644" s="88"/>
      <c r="AW644" s="35"/>
    </row>
    <row r="645" ht="15.75" customHeight="1">
      <c r="AN645" s="86"/>
      <c r="AP645" s="87"/>
      <c r="AT645" s="88"/>
      <c r="AW645" s="35"/>
    </row>
    <row r="646" ht="15.75" customHeight="1">
      <c r="AN646" s="86"/>
      <c r="AP646" s="87"/>
      <c r="AT646" s="88"/>
      <c r="AW646" s="35"/>
    </row>
    <row r="647" ht="15.75" customHeight="1">
      <c r="AN647" s="86"/>
      <c r="AP647" s="87"/>
      <c r="AT647" s="88"/>
      <c r="AW647" s="35"/>
    </row>
    <row r="648" ht="15.75" customHeight="1">
      <c r="AN648" s="86"/>
      <c r="AP648" s="87"/>
      <c r="AT648" s="88"/>
      <c r="AW648" s="35"/>
    </row>
    <row r="649" ht="15.75" customHeight="1">
      <c r="AN649" s="86"/>
      <c r="AP649" s="87"/>
      <c r="AT649" s="88"/>
      <c r="AW649" s="35"/>
    </row>
    <row r="650" ht="15.75" customHeight="1">
      <c r="AN650" s="86"/>
      <c r="AP650" s="87"/>
      <c r="AT650" s="88"/>
      <c r="AW650" s="35"/>
    </row>
    <row r="651" ht="15.75" customHeight="1">
      <c r="AN651" s="86"/>
      <c r="AP651" s="87"/>
      <c r="AT651" s="88"/>
      <c r="AW651" s="35"/>
    </row>
    <row r="652" ht="15.75" customHeight="1">
      <c r="AN652" s="86"/>
      <c r="AP652" s="87"/>
      <c r="AT652" s="88"/>
      <c r="AW652" s="35"/>
    </row>
    <row r="653" ht="15.75" customHeight="1">
      <c r="AN653" s="86"/>
      <c r="AP653" s="87"/>
      <c r="AT653" s="88"/>
      <c r="AW653" s="35"/>
    </row>
    <row r="654" ht="15.75" customHeight="1">
      <c r="AN654" s="86"/>
      <c r="AP654" s="87"/>
      <c r="AT654" s="88"/>
      <c r="AW654" s="35"/>
    </row>
    <row r="655" ht="15.75" customHeight="1">
      <c r="AN655" s="86"/>
      <c r="AP655" s="87"/>
      <c r="AT655" s="88"/>
      <c r="AW655" s="35"/>
    </row>
    <row r="656" ht="15.75" customHeight="1">
      <c r="AN656" s="86"/>
      <c r="AP656" s="87"/>
      <c r="AT656" s="88"/>
      <c r="AW656" s="35"/>
    </row>
    <row r="657" ht="15.75" customHeight="1">
      <c r="AN657" s="86"/>
      <c r="AP657" s="87"/>
      <c r="AT657" s="88"/>
      <c r="AW657" s="35"/>
    </row>
    <row r="658" ht="15.75" customHeight="1">
      <c r="AN658" s="86"/>
      <c r="AP658" s="87"/>
      <c r="AT658" s="88"/>
      <c r="AW658" s="35"/>
    </row>
    <row r="659" ht="15.75" customHeight="1">
      <c r="AN659" s="86"/>
      <c r="AP659" s="87"/>
      <c r="AT659" s="88"/>
      <c r="AW659" s="35"/>
    </row>
    <row r="660" ht="15.75" customHeight="1">
      <c r="AN660" s="86"/>
      <c r="AP660" s="87"/>
      <c r="AT660" s="88"/>
      <c r="AW660" s="35"/>
    </row>
    <row r="661" ht="15.75" customHeight="1">
      <c r="AN661" s="86"/>
      <c r="AP661" s="87"/>
      <c r="AT661" s="88"/>
      <c r="AW661" s="35"/>
    </row>
    <row r="662" ht="15.75" customHeight="1">
      <c r="AN662" s="86"/>
      <c r="AP662" s="87"/>
      <c r="AT662" s="88"/>
      <c r="AW662" s="35"/>
    </row>
    <row r="663" ht="15.75" customHeight="1">
      <c r="AN663" s="86"/>
      <c r="AP663" s="87"/>
      <c r="AT663" s="88"/>
      <c r="AW663" s="35"/>
    </row>
    <row r="664" ht="15.75" customHeight="1">
      <c r="AN664" s="86"/>
      <c r="AP664" s="87"/>
      <c r="AT664" s="88"/>
      <c r="AW664" s="35"/>
    </row>
    <row r="665" ht="15.75" customHeight="1">
      <c r="AN665" s="86"/>
      <c r="AP665" s="87"/>
      <c r="AT665" s="88"/>
      <c r="AW665" s="35"/>
    </row>
    <row r="666" ht="15.75" customHeight="1">
      <c r="AN666" s="86"/>
      <c r="AP666" s="87"/>
      <c r="AT666" s="88"/>
      <c r="AW666" s="35"/>
    </row>
    <row r="667" ht="15.75" customHeight="1">
      <c r="AN667" s="86"/>
      <c r="AP667" s="87"/>
      <c r="AT667" s="88"/>
      <c r="AW667" s="35"/>
    </row>
    <row r="668" ht="15.75" customHeight="1">
      <c r="AN668" s="86"/>
      <c r="AP668" s="87"/>
      <c r="AT668" s="88"/>
      <c r="AW668" s="35"/>
    </row>
    <row r="669" ht="15.75" customHeight="1">
      <c r="AN669" s="86"/>
      <c r="AP669" s="87"/>
      <c r="AT669" s="88"/>
      <c r="AW669" s="35"/>
    </row>
    <row r="670" ht="15.75" customHeight="1">
      <c r="AN670" s="86"/>
      <c r="AP670" s="87"/>
      <c r="AT670" s="88"/>
      <c r="AW670" s="35"/>
    </row>
    <row r="671" ht="15.75" customHeight="1">
      <c r="AN671" s="86"/>
      <c r="AP671" s="87"/>
      <c r="AT671" s="88"/>
      <c r="AW671" s="35"/>
    </row>
    <row r="672" ht="15.75" customHeight="1">
      <c r="AN672" s="86"/>
      <c r="AP672" s="87"/>
      <c r="AT672" s="88"/>
      <c r="AW672" s="35"/>
    </row>
    <row r="673" ht="15.75" customHeight="1">
      <c r="AN673" s="86"/>
      <c r="AP673" s="87"/>
      <c r="AT673" s="88"/>
      <c r="AW673" s="35"/>
    </row>
    <row r="674" ht="15.75" customHeight="1">
      <c r="AN674" s="86"/>
      <c r="AP674" s="87"/>
      <c r="AT674" s="88"/>
      <c r="AW674" s="35"/>
    </row>
    <row r="675" ht="15.75" customHeight="1">
      <c r="AN675" s="86"/>
      <c r="AP675" s="87"/>
      <c r="AT675" s="88"/>
      <c r="AW675" s="35"/>
    </row>
    <row r="676" ht="15.75" customHeight="1">
      <c r="AN676" s="86"/>
      <c r="AP676" s="87"/>
      <c r="AT676" s="88"/>
      <c r="AW676" s="35"/>
    </row>
    <row r="677" ht="15.75" customHeight="1">
      <c r="AN677" s="86"/>
      <c r="AP677" s="87"/>
      <c r="AT677" s="88"/>
      <c r="AW677" s="35"/>
    </row>
    <row r="678" ht="15.75" customHeight="1">
      <c r="AN678" s="86"/>
      <c r="AP678" s="87"/>
      <c r="AT678" s="88"/>
      <c r="AW678" s="35"/>
    </row>
    <row r="679" ht="15.75" customHeight="1">
      <c r="AN679" s="86"/>
      <c r="AP679" s="87"/>
      <c r="AT679" s="88"/>
      <c r="AW679" s="35"/>
    </row>
    <row r="680" ht="15.75" customHeight="1">
      <c r="AN680" s="86"/>
      <c r="AP680" s="87"/>
      <c r="AT680" s="88"/>
      <c r="AW680" s="35"/>
    </row>
    <row r="681" ht="15.75" customHeight="1">
      <c r="AN681" s="86"/>
      <c r="AP681" s="87"/>
      <c r="AT681" s="88"/>
      <c r="AW681" s="35"/>
    </row>
    <row r="682" ht="15.75" customHeight="1">
      <c r="AN682" s="86"/>
      <c r="AP682" s="87"/>
      <c r="AT682" s="88"/>
      <c r="AW682" s="35"/>
    </row>
    <row r="683" ht="15.75" customHeight="1">
      <c r="AN683" s="86"/>
      <c r="AP683" s="87"/>
      <c r="AT683" s="88"/>
      <c r="AW683" s="35"/>
    </row>
    <row r="684" ht="15.75" customHeight="1">
      <c r="AN684" s="86"/>
      <c r="AP684" s="87"/>
      <c r="AT684" s="88"/>
      <c r="AW684" s="35"/>
    </row>
    <row r="685" ht="15.75" customHeight="1">
      <c r="AN685" s="86"/>
      <c r="AP685" s="87"/>
      <c r="AT685" s="88"/>
      <c r="AW685" s="35"/>
    </row>
    <row r="686" ht="15.75" customHeight="1">
      <c r="AN686" s="86"/>
      <c r="AP686" s="87"/>
      <c r="AT686" s="88"/>
      <c r="AW686" s="35"/>
    </row>
    <row r="687" ht="15.75" customHeight="1">
      <c r="AN687" s="86"/>
      <c r="AP687" s="87"/>
      <c r="AT687" s="88"/>
      <c r="AW687" s="35"/>
    </row>
    <row r="688" ht="15.75" customHeight="1">
      <c r="AN688" s="86"/>
      <c r="AP688" s="87"/>
      <c r="AT688" s="88"/>
      <c r="AW688" s="35"/>
    </row>
    <row r="689" ht="15.75" customHeight="1">
      <c r="AN689" s="86"/>
      <c r="AP689" s="87"/>
      <c r="AT689" s="88"/>
      <c r="AW689" s="35"/>
    </row>
    <row r="690" ht="15.75" customHeight="1">
      <c r="AN690" s="86"/>
      <c r="AP690" s="87"/>
      <c r="AT690" s="88"/>
      <c r="AW690" s="35"/>
    </row>
    <row r="691" ht="15.75" customHeight="1">
      <c r="AN691" s="86"/>
      <c r="AP691" s="87"/>
      <c r="AT691" s="88"/>
      <c r="AW691" s="35"/>
    </row>
    <row r="692" ht="15.75" customHeight="1">
      <c r="AN692" s="86"/>
      <c r="AP692" s="87"/>
      <c r="AT692" s="88"/>
      <c r="AW692" s="35"/>
    </row>
    <row r="693" ht="15.75" customHeight="1">
      <c r="AN693" s="86"/>
      <c r="AP693" s="87"/>
      <c r="AT693" s="88"/>
      <c r="AW693" s="35"/>
    </row>
    <row r="694" ht="15.75" customHeight="1">
      <c r="AN694" s="86"/>
      <c r="AP694" s="87"/>
      <c r="AT694" s="88"/>
      <c r="AW694" s="35"/>
    </row>
    <row r="695" ht="15.75" customHeight="1">
      <c r="AN695" s="86"/>
      <c r="AP695" s="87"/>
      <c r="AT695" s="88"/>
      <c r="AW695" s="35"/>
    </row>
    <row r="696" ht="15.75" customHeight="1">
      <c r="AN696" s="86"/>
      <c r="AP696" s="87"/>
      <c r="AT696" s="88"/>
      <c r="AW696" s="35"/>
    </row>
    <row r="697" ht="15.75" customHeight="1">
      <c r="AN697" s="86"/>
      <c r="AP697" s="87"/>
      <c r="AT697" s="88"/>
      <c r="AW697" s="35"/>
    </row>
    <row r="698" ht="15.75" customHeight="1">
      <c r="AN698" s="86"/>
      <c r="AP698" s="87"/>
      <c r="AT698" s="88"/>
      <c r="AW698" s="35"/>
    </row>
    <row r="699" ht="15.75" customHeight="1">
      <c r="AN699" s="86"/>
      <c r="AP699" s="87"/>
      <c r="AT699" s="88"/>
      <c r="AW699" s="35"/>
    </row>
    <row r="700" ht="15.75" customHeight="1">
      <c r="AN700" s="86"/>
      <c r="AP700" s="87"/>
      <c r="AT700" s="88"/>
      <c r="AW700" s="35"/>
    </row>
    <row r="701" ht="15.75" customHeight="1">
      <c r="AN701" s="86"/>
      <c r="AP701" s="87"/>
      <c r="AT701" s="88"/>
      <c r="AW701" s="35"/>
    </row>
    <row r="702" ht="15.75" customHeight="1">
      <c r="AN702" s="86"/>
      <c r="AP702" s="87"/>
      <c r="AT702" s="88"/>
      <c r="AW702" s="35"/>
    </row>
    <row r="703" ht="15.75" customHeight="1">
      <c r="AN703" s="86"/>
      <c r="AP703" s="87"/>
      <c r="AT703" s="88"/>
      <c r="AW703" s="35"/>
    </row>
    <row r="704" ht="15.75" customHeight="1">
      <c r="AN704" s="86"/>
      <c r="AP704" s="87"/>
      <c r="AT704" s="88"/>
      <c r="AW704" s="35"/>
    </row>
    <row r="705" ht="15.75" customHeight="1">
      <c r="AN705" s="86"/>
      <c r="AP705" s="87"/>
      <c r="AT705" s="88"/>
      <c r="AW705" s="35"/>
    </row>
    <row r="706" ht="15.75" customHeight="1">
      <c r="AN706" s="86"/>
      <c r="AP706" s="87"/>
      <c r="AT706" s="88"/>
      <c r="AW706" s="35"/>
    </row>
    <row r="707" ht="15.75" customHeight="1">
      <c r="AN707" s="86"/>
      <c r="AP707" s="87"/>
      <c r="AT707" s="88"/>
      <c r="AW707" s="35"/>
    </row>
    <row r="708" ht="15.75" customHeight="1">
      <c r="AN708" s="86"/>
      <c r="AP708" s="87"/>
      <c r="AT708" s="88"/>
      <c r="AW708" s="35"/>
    </row>
    <row r="709" ht="15.75" customHeight="1">
      <c r="AN709" s="86"/>
      <c r="AP709" s="87"/>
      <c r="AT709" s="88"/>
      <c r="AW709" s="35"/>
    </row>
    <row r="710" ht="15.75" customHeight="1">
      <c r="AN710" s="86"/>
      <c r="AP710" s="87"/>
      <c r="AT710" s="88"/>
      <c r="AW710" s="35"/>
    </row>
    <row r="711" ht="15.75" customHeight="1">
      <c r="AN711" s="86"/>
      <c r="AP711" s="87"/>
      <c r="AT711" s="88"/>
      <c r="AW711" s="35"/>
    </row>
    <row r="712" ht="15.75" customHeight="1">
      <c r="AN712" s="86"/>
      <c r="AP712" s="87"/>
      <c r="AT712" s="88"/>
      <c r="AW712" s="35"/>
    </row>
    <row r="713" ht="15.75" customHeight="1">
      <c r="AN713" s="86"/>
      <c r="AP713" s="87"/>
      <c r="AT713" s="88"/>
      <c r="AW713" s="35"/>
    </row>
    <row r="714" ht="15.75" customHeight="1">
      <c r="AN714" s="86"/>
      <c r="AP714" s="87"/>
      <c r="AT714" s="88"/>
      <c r="AW714" s="35"/>
    </row>
    <row r="715" ht="15.75" customHeight="1">
      <c r="AN715" s="86"/>
      <c r="AP715" s="87"/>
      <c r="AT715" s="88"/>
      <c r="AW715" s="35"/>
    </row>
    <row r="716" ht="15.75" customHeight="1">
      <c r="AN716" s="86"/>
      <c r="AP716" s="87"/>
      <c r="AT716" s="88"/>
      <c r="AW716" s="35"/>
    </row>
    <row r="717" ht="15.75" customHeight="1">
      <c r="AN717" s="86"/>
      <c r="AP717" s="87"/>
      <c r="AT717" s="88"/>
      <c r="AW717" s="35"/>
    </row>
    <row r="718" ht="15.75" customHeight="1">
      <c r="AN718" s="86"/>
      <c r="AP718" s="87"/>
      <c r="AT718" s="88"/>
      <c r="AW718" s="35"/>
    </row>
    <row r="719" ht="15.75" customHeight="1">
      <c r="AN719" s="86"/>
      <c r="AP719" s="87"/>
      <c r="AT719" s="88"/>
      <c r="AW719" s="35"/>
    </row>
    <row r="720" ht="15.75" customHeight="1">
      <c r="AN720" s="86"/>
      <c r="AP720" s="87"/>
      <c r="AT720" s="88"/>
      <c r="AW720" s="35"/>
    </row>
    <row r="721" ht="15.75" customHeight="1">
      <c r="AN721" s="86"/>
      <c r="AP721" s="87"/>
      <c r="AT721" s="88"/>
      <c r="AW721" s="35"/>
    </row>
    <row r="722" ht="15.75" customHeight="1">
      <c r="AN722" s="86"/>
      <c r="AP722" s="87"/>
      <c r="AT722" s="88"/>
      <c r="AW722" s="35"/>
    </row>
    <row r="723" ht="15.75" customHeight="1">
      <c r="AN723" s="86"/>
      <c r="AP723" s="87"/>
      <c r="AT723" s="88"/>
      <c r="AW723" s="35"/>
    </row>
    <row r="724" ht="15.75" customHeight="1">
      <c r="AN724" s="86"/>
      <c r="AP724" s="87"/>
      <c r="AT724" s="88"/>
      <c r="AW724" s="35"/>
    </row>
    <row r="725" ht="15.75" customHeight="1">
      <c r="AN725" s="86"/>
      <c r="AP725" s="87"/>
      <c r="AT725" s="88"/>
      <c r="AW725" s="35"/>
    </row>
    <row r="726" ht="15.75" customHeight="1">
      <c r="AN726" s="86"/>
      <c r="AP726" s="87"/>
      <c r="AT726" s="88"/>
      <c r="AW726" s="35"/>
    </row>
    <row r="727" ht="15.75" customHeight="1">
      <c r="AN727" s="86"/>
      <c r="AP727" s="87"/>
      <c r="AT727" s="88"/>
      <c r="AW727" s="35"/>
    </row>
    <row r="728" ht="15.75" customHeight="1">
      <c r="AN728" s="86"/>
      <c r="AP728" s="87"/>
      <c r="AT728" s="88"/>
      <c r="AW728" s="35"/>
    </row>
    <row r="729" ht="15.75" customHeight="1">
      <c r="AN729" s="86"/>
      <c r="AP729" s="87"/>
      <c r="AT729" s="88"/>
      <c r="AW729" s="35"/>
    </row>
    <row r="730" ht="15.75" customHeight="1">
      <c r="AN730" s="86"/>
      <c r="AP730" s="87"/>
      <c r="AT730" s="88"/>
      <c r="AW730" s="35"/>
    </row>
    <row r="731" ht="15.75" customHeight="1">
      <c r="AN731" s="86"/>
      <c r="AP731" s="87"/>
      <c r="AT731" s="88"/>
      <c r="AW731" s="35"/>
    </row>
    <row r="732" ht="15.75" customHeight="1">
      <c r="AN732" s="86"/>
      <c r="AP732" s="87"/>
      <c r="AT732" s="88"/>
      <c r="AW732" s="35"/>
    </row>
    <row r="733" ht="15.75" customHeight="1">
      <c r="AN733" s="86"/>
      <c r="AP733" s="87"/>
      <c r="AT733" s="88"/>
      <c r="AW733" s="35"/>
    </row>
    <row r="734" ht="15.75" customHeight="1">
      <c r="AN734" s="86"/>
      <c r="AP734" s="87"/>
      <c r="AT734" s="88"/>
      <c r="AW734" s="35"/>
    </row>
    <row r="735" ht="15.75" customHeight="1">
      <c r="AN735" s="86"/>
      <c r="AP735" s="87"/>
      <c r="AT735" s="88"/>
      <c r="AW735" s="35"/>
    </row>
    <row r="736" ht="15.75" customHeight="1">
      <c r="AN736" s="86"/>
      <c r="AP736" s="87"/>
      <c r="AT736" s="88"/>
      <c r="AW736" s="35"/>
    </row>
    <row r="737" ht="15.75" customHeight="1">
      <c r="AN737" s="86"/>
      <c r="AP737" s="87"/>
      <c r="AT737" s="88"/>
      <c r="AW737" s="35"/>
    </row>
    <row r="738" ht="15.75" customHeight="1">
      <c r="AN738" s="86"/>
      <c r="AP738" s="87"/>
      <c r="AT738" s="88"/>
      <c r="AW738" s="35"/>
    </row>
    <row r="739" ht="15.75" customHeight="1">
      <c r="AN739" s="86"/>
      <c r="AP739" s="87"/>
      <c r="AT739" s="88"/>
      <c r="AW739" s="35"/>
    </row>
    <row r="740" ht="15.75" customHeight="1">
      <c r="AN740" s="86"/>
      <c r="AP740" s="87"/>
      <c r="AT740" s="88"/>
      <c r="AW740" s="35"/>
    </row>
    <row r="741" ht="15.75" customHeight="1">
      <c r="AN741" s="86"/>
      <c r="AP741" s="87"/>
      <c r="AT741" s="88"/>
      <c r="AW741" s="35"/>
    </row>
    <row r="742" ht="15.75" customHeight="1">
      <c r="AN742" s="86"/>
      <c r="AP742" s="87"/>
      <c r="AT742" s="88"/>
      <c r="AW742" s="35"/>
    </row>
    <row r="743" ht="15.75" customHeight="1">
      <c r="AN743" s="86"/>
      <c r="AP743" s="87"/>
      <c r="AT743" s="88"/>
      <c r="AW743" s="35"/>
    </row>
    <row r="744" ht="15.75" customHeight="1">
      <c r="AN744" s="86"/>
      <c r="AP744" s="87"/>
      <c r="AT744" s="88"/>
      <c r="AW744" s="35"/>
    </row>
    <row r="745" ht="15.75" customHeight="1">
      <c r="AN745" s="86"/>
      <c r="AP745" s="87"/>
      <c r="AT745" s="88"/>
      <c r="AW745" s="35"/>
    </row>
    <row r="746" ht="15.75" customHeight="1">
      <c r="AN746" s="86"/>
      <c r="AP746" s="87"/>
      <c r="AT746" s="88"/>
      <c r="AW746" s="35"/>
    </row>
    <row r="747" ht="15.75" customHeight="1">
      <c r="AN747" s="86"/>
      <c r="AP747" s="87"/>
      <c r="AT747" s="88"/>
      <c r="AW747" s="35"/>
    </row>
    <row r="748" ht="15.75" customHeight="1">
      <c r="AN748" s="86"/>
      <c r="AP748" s="87"/>
      <c r="AT748" s="88"/>
      <c r="AW748" s="35"/>
    </row>
    <row r="749" ht="15.75" customHeight="1">
      <c r="AN749" s="86"/>
      <c r="AP749" s="87"/>
      <c r="AT749" s="88"/>
      <c r="AW749" s="35"/>
    </row>
    <row r="750" ht="15.75" customHeight="1">
      <c r="AN750" s="86"/>
      <c r="AP750" s="87"/>
      <c r="AT750" s="88"/>
      <c r="AW750" s="35"/>
    </row>
    <row r="751" ht="15.75" customHeight="1">
      <c r="AN751" s="86"/>
      <c r="AP751" s="87"/>
      <c r="AT751" s="88"/>
      <c r="AW751" s="35"/>
    </row>
    <row r="752" ht="15.75" customHeight="1">
      <c r="AN752" s="86"/>
      <c r="AP752" s="87"/>
      <c r="AT752" s="88"/>
      <c r="AW752" s="35"/>
    </row>
    <row r="753" ht="15.75" customHeight="1">
      <c r="AN753" s="86"/>
      <c r="AP753" s="87"/>
      <c r="AT753" s="88"/>
      <c r="AW753" s="35"/>
    </row>
    <row r="754" ht="15.75" customHeight="1">
      <c r="AN754" s="86"/>
      <c r="AP754" s="87"/>
      <c r="AT754" s="88"/>
      <c r="AW754" s="35"/>
    </row>
    <row r="755" ht="15.75" customHeight="1">
      <c r="AN755" s="86"/>
      <c r="AP755" s="87"/>
      <c r="AT755" s="88"/>
      <c r="AW755" s="35"/>
    </row>
    <row r="756" ht="15.75" customHeight="1">
      <c r="AN756" s="86"/>
      <c r="AP756" s="87"/>
      <c r="AT756" s="88"/>
      <c r="AW756" s="35"/>
    </row>
    <row r="757" ht="15.75" customHeight="1">
      <c r="AN757" s="86"/>
      <c r="AP757" s="87"/>
      <c r="AT757" s="88"/>
      <c r="AW757" s="35"/>
    </row>
    <row r="758" ht="15.75" customHeight="1">
      <c r="AN758" s="86"/>
      <c r="AP758" s="87"/>
      <c r="AT758" s="88"/>
      <c r="AW758" s="35"/>
    </row>
    <row r="759" ht="15.75" customHeight="1">
      <c r="AN759" s="86"/>
      <c r="AP759" s="87"/>
      <c r="AT759" s="88"/>
      <c r="AW759" s="35"/>
    </row>
    <row r="760" ht="15.75" customHeight="1">
      <c r="AN760" s="86"/>
      <c r="AP760" s="87"/>
      <c r="AT760" s="88"/>
      <c r="AW760" s="35"/>
    </row>
    <row r="761" ht="15.75" customHeight="1">
      <c r="AN761" s="86"/>
      <c r="AP761" s="87"/>
      <c r="AT761" s="88"/>
      <c r="AW761" s="35"/>
    </row>
    <row r="762" ht="15.75" customHeight="1">
      <c r="AN762" s="86"/>
      <c r="AP762" s="87"/>
      <c r="AT762" s="88"/>
      <c r="AW762" s="35"/>
    </row>
    <row r="763" ht="15.75" customHeight="1">
      <c r="AN763" s="86"/>
      <c r="AP763" s="87"/>
      <c r="AT763" s="88"/>
      <c r="AW763" s="35"/>
    </row>
    <row r="764" ht="15.75" customHeight="1">
      <c r="AN764" s="86"/>
      <c r="AP764" s="87"/>
      <c r="AT764" s="88"/>
      <c r="AW764" s="35"/>
    </row>
    <row r="765" ht="15.75" customHeight="1">
      <c r="AN765" s="86"/>
      <c r="AP765" s="87"/>
      <c r="AT765" s="88"/>
      <c r="AW765" s="35"/>
    </row>
    <row r="766" ht="15.75" customHeight="1">
      <c r="AN766" s="86"/>
      <c r="AP766" s="87"/>
      <c r="AT766" s="88"/>
      <c r="AW766" s="35"/>
    </row>
    <row r="767" ht="15.75" customHeight="1">
      <c r="AN767" s="86"/>
      <c r="AP767" s="87"/>
      <c r="AT767" s="88"/>
      <c r="AW767" s="35"/>
    </row>
    <row r="768" ht="15.75" customHeight="1">
      <c r="AN768" s="86"/>
      <c r="AP768" s="87"/>
      <c r="AT768" s="88"/>
      <c r="AW768" s="35"/>
    </row>
    <row r="769" ht="15.75" customHeight="1">
      <c r="AN769" s="86"/>
      <c r="AP769" s="87"/>
      <c r="AT769" s="88"/>
      <c r="AW769" s="35"/>
    </row>
    <row r="770" ht="15.75" customHeight="1">
      <c r="AN770" s="86"/>
      <c r="AP770" s="87"/>
      <c r="AT770" s="88"/>
      <c r="AW770" s="35"/>
    </row>
    <row r="771" ht="15.75" customHeight="1">
      <c r="AN771" s="86"/>
      <c r="AP771" s="87"/>
      <c r="AT771" s="88"/>
      <c r="AW771" s="35"/>
    </row>
    <row r="772" ht="15.75" customHeight="1">
      <c r="AN772" s="86"/>
      <c r="AP772" s="87"/>
      <c r="AT772" s="88"/>
      <c r="AW772" s="35"/>
    </row>
    <row r="773" ht="15.75" customHeight="1">
      <c r="AN773" s="86"/>
      <c r="AP773" s="87"/>
      <c r="AT773" s="88"/>
      <c r="AW773" s="35"/>
    </row>
    <row r="774" ht="15.75" customHeight="1">
      <c r="AN774" s="86"/>
      <c r="AP774" s="87"/>
      <c r="AT774" s="88"/>
      <c r="AW774" s="35"/>
    </row>
    <row r="775" ht="15.75" customHeight="1">
      <c r="AN775" s="86"/>
      <c r="AP775" s="87"/>
      <c r="AT775" s="88"/>
      <c r="AW775" s="35"/>
    </row>
    <row r="776" ht="15.75" customHeight="1">
      <c r="AN776" s="86"/>
      <c r="AP776" s="87"/>
      <c r="AT776" s="88"/>
      <c r="AW776" s="35"/>
    </row>
    <row r="777" ht="15.75" customHeight="1">
      <c r="AN777" s="86"/>
      <c r="AP777" s="87"/>
      <c r="AT777" s="88"/>
      <c r="AW777" s="35"/>
    </row>
    <row r="778" ht="15.75" customHeight="1">
      <c r="AN778" s="86"/>
      <c r="AP778" s="87"/>
      <c r="AT778" s="88"/>
      <c r="AW778" s="35"/>
    </row>
    <row r="779" ht="15.75" customHeight="1">
      <c r="AN779" s="86"/>
      <c r="AP779" s="87"/>
      <c r="AT779" s="88"/>
      <c r="AW779" s="35"/>
    </row>
    <row r="780" ht="15.75" customHeight="1">
      <c r="AN780" s="86"/>
      <c r="AP780" s="87"/>
      <c r="AT780" s="88"/>
      <c r="AW780" s="35"/>
    </row>
    <row r="781" ht="15.75" customHeight="1">
      <c r="AN781" s="86"/>
      <c r="AP781" s="87"/>
      <c r="AT781" s="88"/>
      <c r="AW781" s="35"/>
    </row>
    <row r="782" ht="15.75" customHeight="1">
      <c r="AN782" s="86"/>
      <c r="AP782" s="87"/>
      <c r="AT782" s="88"/>
      <c r="AW782" s="35"/>
    </row>
    <row r="783" ht="15.75" customHeight="1">
      <c r="AN783" s="86"/>
      <c r="AP783" s="87"/>
      <c r="AT783" s="88"/>
      <c r="AW783" s="35"/>
    </row>
    <row r="784" ht="15.75" customHeight="1">
      <c r="AN784" s="86"/>
      <c r="AP784" s="87"/>
      <c r="AT784" s="88"/>
      <c r="AW784" s="35"/>
    </row>
    <row r="785" ht="15.75" customHeight="1">
      <c r="AN785" s="86"/>
      <c r="AP785" s="87"/>
      <c r="AT785" s="88"/>
      <c r="AW785" s="35"/>
    </row>
    <row r="786" ht="15.75" customHeight="1">
      <c r="AN786" s="86"/>
      <c r="AP786" s="87"/>
      <c r="AT786" s="88"/>
      <c r="AW786" s="35"/>
    </row>
    <row r="787" ht="15.75" customHeight="1">
      <c r="AN787" s="86"/>
      <c r="AP787" s="87"/>
      <c r="AT787" s="88"/>
      <c r="AW787" s="35"/>
    </row>
    <row r="788" ht="15.75" customHeight="1">
      <c r="AN788" s="86"/>
      <c r="AP788" s="87"/>
      <c r="AT788" s="88"/>
      <c r="AW788" s="35"/>
    </row>
    <row r="789" ht="15.75" customHeight="1">
      <c r="AN789" s="86"/>
      <c r="AP789" s="87"/>
      <c r="AT789" s="88"/>
      <c r="AW789" s="35"/>
    </row>
    <row r="790" ht="15.75" customHeight="1">
      <c r="AN790" s="86"/>
      <c r="AP790" s="87"/>
      <c r="AT790" s="88"/>
      <c r="AW790" s="35"/>
    </row>
    <row r="791" ht="15.75" customHeight="1">
      <c r="AN791" s="86"/>
      <c r="AP791" s="87"/>
      <c r="AT791" s="88"/>
      <c r="AW791" s="35"/>
    </row>
    <row r="792" ht="15.75" customHeight="1">
      <c r="AN792" s="86"/>
      <c r="AP792" s="87"/>
      <c r="AT792" s="88"/>
      <c r="AW792" s="35"/>
    </row>
    <row r="793" ht="15.75" customHeight="1">
      <c r="AN793" s="86"/>
      <c r="AP793" s="87"/>
      <c r="AT793" s="88"/>
      <c r="AW793" s="35"/>
    </row>
    <row r="794" ht="15.75" customHeight="1">
      <c r="AN794" s="86"/>
      <c r="AP794" s="87"/>
      <c r="AT794" s="88"/>
      <c r="AW794" s="35"/>
    </row>
    <row r="795" ht="15.75" customHeight="1">
      <c r="AN795" s="86"/>
      <c r="AP795" s="87"/>
      <c r="AT795" s="88"/>
      <c r="AW795" s="35"/>
    </row>
    <row r="796" ht="15.75" customHeight="1">
      <c r="AN796" s="86"/>
      <c r="AP796" s="87"/>
      <c r="AT796" s="88"/>
      <c r="AW796" s="35"/>
    </row>
    <row r="797" ht="15.75" customHeight="1">
      <c r="AN797" s="86"/>
      <c r="AP797" s="87"/>
      <c r="AT797" s="88"/>
      <c r="AW797" s="35"/>
    </row>
    <row r="798" ht="15.75" customHeight="1">
      <c r="AN798" s="86"/>
      <c r="AP798" s="87"/>
      <c r="AT798" s="88"/>
      <c r="AW798" s="35"/>
    </row>
    <row r="799" ht="15.75" customHeight="1">
      <c r="AN799" s="86"/>
      <c r="AP799" s="87"/>
      <c r="AT799" s="88"/>
      <c r="AW799" s="35"/>
    </row>
    <row r="800" ht="15.75" customHeight="1">
      <c r="AN800" s="86"/>
      <c r="AP800" s="87"/>
      <c r="AT800" s="88"/>
      <c r="AW800" s="35"/>
    </row>
    <row r="801" ht="15.75" customHeight="1">
      <c r="AN801" s="86"/>
      <c r="AP801" s="87"/>
      <c r="AT801" s="88"/>
      <c r="AW801" s="35"/>
    </row>
    <row r="802" ht="15.75" customHeight="1">
      <c r="AN802" s="86"/>
      <c r="AP802" s="87"/>
      <c r="AT802" s="88"/>
      <c r="AW802" s="35"/>
    </row>
    <row r="803" ht="15.75" customHeight="1">
      <c r="AN803" s="86"/>
      <c r="AP803" s="87"/>
      <c r="AT803" s="88"/>
      <c r="AW803" s="35"/>
    </row>
    <row r="804" ht="15.75" customHeight="1">
      <c r="AN804" s="86"/>
      <c r="AP804" s="87"/>
      <c r="AT804" s="88"/>
      <c r="AW804" s="35"/>
    </row>
    <row r="805" ht="15.75" customHeight="1">
      <c r="AN805" s="86"/>
      <c r="AP805" s="87"/>
      <c r="AT805" s="88"/>
      <c r="AW805" s="35"/>
    </row>
    <row r="806" ht="15.75" customHeight="1">
      <c r="AN806" s="86"/>
      <c r="AP806" s="87"/>
      <c r="AT806" s="88"/>
      <c r="AW806" s="35"/>
    </row>
    <row r="807" ht="15.75" customHeight="1">
      <c r="AN807" s="86"/>
      <c r="AP807" s="87"/>
      <c r="AT807" s="88"/>
      <c r="AW807" s="35"/>
    </row>
    <row r="808" ht="15.75" customHeight="1">
      <c r="AN808" s="86"/>
      <c r="AP808" s="87"/>
      <c r="AT808" s="88"/>
      <c r="AW808" s="35"/>
    </row>
    <row r="809" ht="15.75" customHeight="1">
      <c r="AN809" s="86"/>
      <c r="AP809" s="87"/>
      <c r="AT809" s="88"/>
      <c r="AW809" s="35"/>
    </row>
    <row r="810" ht="15.75" customHeight="1">
      <c r="AN810" s="86"/>
      <c r="AP810" s="87"/>
      <c r="AT810" s="88"/>
      <c r="AW810" s="35"/>
    </row>
    <row r="811" ht="15.75" customHeight="1">
      <c r="AN811" s="86"/>
      <c r="AP811" s="87"/>
      <c r="AT811" s="88"/>
      <c r="AW811" s="35"/>
    </row>
    <row r="812" ht="15.75" customHeight="1">
      <c r="AN812" s="86"/>
      <c r="AP812" s="87"/>
      <c r="AT812" s="88"/>
      <c r="AW812" s="35"/>
    </row>
    <row r="813" ht="15.75" customHeight="1">
      <c r="AN813" s="86"/>
      <c r="AP813" s="87"/>
      <c r="AT813" s="88"/>
      <c r="AW813" s="35"/>
    </row>
    <row r="814" ht="15.75" customHeight="1">
      <c r="AN814" s="86"/>
      <c r="AP814" s="87"/>
      <c r="AT814" s="88"/>
      <c r="AW814" s="35"/>
    </row>
    <row r="815" ht="15.75" customHeight="1">
      <c r="AN815" s="86"/>
      <c r="AP815" s="87"/>
      <c r="AT815" s="88"/>
      <c r="AW815" s="35"/>
    </row>
    <row r="816" ht="15.75" customHeight="1">
      <c r="AN816" s="86"/>
      <c r="AP816" s="87"/>
      <c r="AT816" s="88"/>
      <c r="AW816" s="35"/>
    </row>
    <row r="817" ht="15.75" customHeight="1">
      <c r="AN817" s="86"/>
      <c r="AP817" s="87"/>
      <c r="AT817" s="88"/>
      <c r="AW817" s="35"/>
    </row>
    <row r="818" ht="15.75" customHeight="1">
      <c r="AN818" s="86"/>
      <c r="AP818" s="87"/>
      <c r="AT818" s="88"/>
      <c r="AW818" s="35"/>
    </row>
    <row r="819" ht="15.75" customHeight="1">
      <c r="AN819" s="86"/>
      <c r="AP819" s="87"/>
      <c r="AT819" s="88"/>
      <c r="AW819" s="35"/>
    </row>
    <row r="820" ht="15.75" customHeight="1">
      <c r="AN820" s="86"/>
      <c r="AP820" s="87"/>
      <c r="AT820" s="88"/>
      <c r="AW820" s="35"/>
    </row>
    <row r="821" ht="15.75" customHeight="1">
      <c r="AN821" s="86"/>
      <c r="AP821" s="87"/>
      <c r="AT821" s="88"/>
      <c r="AW821" s="35"/>
    </row>
    <row r="822" ht="15.75" customHeight="1">
      <c r="AN822" s="86"/>
      <c r="AP822" s="87"/>
      <c r="AT822" s="88"/>
      <c r="AW822" s="35"/>
    </row>
    <row r="823" ht="15.75" customHeight="1">
      <c r="AN823" s="86"/>
      <c r="AP823" s="87"/>
      <c r="AT823" s="88"/>
      <c r="AW823" s="35"/>
    </row>
    <row r="824" ht="15.75" customHeight="1">
      <c r="AN824" s="86"/>
      <c r="AP824" s="87"/>
      <c r="AT824" s="88"/>
      <c r="AW824" s="35"/>
    </row>
    <row r="825" ht="15.75" customHeight="1">
      <c r="AN825" s="86"/>
      <c r="AP825" s="87"/>
      <c r="AT825" s="88"/>
      <c r="AW825" s="35"/>
    </row>
    <row r="826" ht="15.75" customHeight="1">
      <c r="AN826" s="86"/>
      <c r="AP826" s="87"/>
      <c r="AT826" s="88"/>
      <c r="AW826" s="35"/>
    </row>
    <row r="827" ht="15.75" customHeight="1">
      <c r="AN827" s="86"/>
      <c r="AP827" s="87"/>
      <c r="AT827" s="88"/>
      <c r="AW827" s="35"/>
    </row>
    <row r="828" ht="15.75" customHeight="1">
      <c r="AN828" s="86"/>
      <c r="AP828" s="87"/>
      <c r="AT828" s="88"/>
      <c r="AW828" s="35"/>
    </row>
    <row r="829" ht="15.75" customHeight="1">
      <c r="AN829" s="86"/>
      <c r="AP829" s="87"/>
      <c r="AT829" s="88"/>
      <c r="AW829" s="35"/>
    </row>
    <row r="830" ht="15.75" customHeight="1">
      <c r="AN830" s="86"/>
      <c r="AP830" s="87"/>
      <c r="AT830" s="88"/>
      <c r="AW830" s="35"/>
    </row>
    <row r="831" ht="15.75" customHeight="1">
      <c r="AN831" s="86"/>
      <c r="AP831" s="87"/>
      <c r="AT831" s="88"/>
      <c r="AW831" s="35"/>
    </row>
    <row r="832" ht="15.75" customHeight="1">
      <c r="AN832" s="86"/>
      <c r="AP832" s="87"/>
      <c r="AT832" s="88"/>
      <c r="AW832" s="35"/>
    </row>
    <row r="833" ht="15.75" customHeight="1">
      <c r="AN833" s="86"/>
      <c r="AP833" s="87"/>
      <c r="AT833" s="88"/>
      <c r="AW833" s="35"/>
    </row>
    <row r="834" ht="15.75" customHeight="1">
      <c r="AN834" s="86"/>
      <c r="AP834" s="87"/>
      <c r="AT834" s="88"/>
      <c r="AW834" s="35"/>
    </row>
    <row r="835" ht="15.75" customHeight="1">
      <c r="AN835" s="86"/>
      <c r="AP835" s="87"/>
      <c r="AT835" s="88"/>
      <c r="AW835" s="35"/>
    </row>
    <row r="836" ht="15.75" customHeight="1">
      <c r="AN836" s="86"/>
      <c r="AP836" s="87"/>
      <c r="AT836" s="88"/>
      <c r="AW836" s="35"/>
    </row>
    <row r="837" ht="15.75" customHeight="1">
      <c r="AN837" s="86"/>
      <c r="AP837" s="87"/>
      <c r="AT837" s="88"/>
      <c r="AW837" s="35"/>
    </row>
    <row r="838" ht="15.75" customHeight="1">
      <c r="AN838" s="86"/>
      <c r="AP838" s="87"/>
      <c r="AT838" s="88"/>
      <c r="AW838" s="35"/>
    </row>
    <row r="839" ht="15.75" customHeight="1">
      <c r="AN839" s="86"/>
      <c r="AP839" s="87"/>
      <c r="AT839" s="88"/>
      <c r="AW839" s="35"/>
    </row>
    <row r="840" ht="15.75" customHeight="1">
      <c r="AN840" s="86"/>
      <c r="AP840" s="87"/>
      <c r="AT840" s="88"/>
      <c r="AW840" s="35"/>
    </row>
    <row r="841" ht="15.75" customHeight="1">
      <c r="AN841" s="86"/>
      <c r="AP841" s="87"/>
      <c r="AT841" s="88"/>
      <c r="AW841" s="35"/>
    </row>
    <row r="842" ht="15.75" customHeight="1">
      <c r="AN842" s="86"/>
      <c r="AP842" s="87"/>
      <c r="AT842" s="88"/>
      <c r="AW842" s="35"/>
    </row>
    <row r="843" ht="15.75" customHeight="1">
      <c r="AN843" s="86"/>
      <c r="AP843" s="87"/>
      <c r="AT843" s="88"/>
      <c r="AW843" s="35"/>
    </row>
    <row r="844" ht="15.75" customHeight="1">
      <c r="AN844" s="86"/>
      <c r="AP844" s="87"/>
      <c r="AT844" s="88"/>
      <c r="AW844" s="35"/>
    </row>
    <row r="845" ht="15.75" customHeight="1">
      <c r="AN845" s="86"/>
      <c r="AP845" s="87"/>
      <c r="AT845" s="88"/>
      <c r="AW845" s="35"/>
    </row>
    <row r="846" ht="15.75" customHeight="1">
      <c r="AN846" s="86"/>
      <c r="AP846" s="87"/>
      <c r="AT846" s="88"/>
      <c r="AW846" s="35"/>
    </row>
    <row r="847" ht="15.75" customHeight="1">
      <c r="AN847" s="86"/>
      <c r="AP847" s="87"/>
      <c r="AT847" s="88"/>
      <c r="AW847" s="35"/>
    </row>
    <row r="848" ht="15.75" customHeight="1">
      <c r="AN848" s="86"/>
      <c r="AP848" s="87"/>
      <c r="AT848" s="88"/>
      <c r="AW848" s="35"/>
    </row>
    <row r="849" ht="15.75" customHeight="1">
      <c r="AN849" s="86"/>
      <c r="AP849" s="87"/>
      <c r="AT849" s="88"/>
      <c r="AW849" s="35"/>
    </row>
    <row r="850" ht="15.75" customHeight="1">
      <c r="AN850" s="86"/>
      <c r="AP850" s="87"/>
      <c r="AT850" s="88"/>
      <c r="AW850" s="35"/>
    </row>
    <row r="851" ht="15.75" customHeight="1">
      <c r="AN851" s="86"/>
      <c r="AP851" s="87"/>
      <c r="AT851" s="88"/>
      <c r="AW851" s="35"/>
    </row>
    <row r="852" ht="15.75" customHeight="1">
      <c r="AN852" s="86"/>
      <c r="AP852" s="87"/>
      <c r="AT852" s="88"/>
      <c r="AW852" s="35"/>
    </row>
    <row r="853" ht="15.75" customHeight="1">
      <c r="AN853" s="86"/>
      <c r="AP853" s="87"/>
      <c r="AT853" s="88"/>
      <c r="AW853" s="35"/>
    </row>
    <row r="854" ht="15.75" customHeight="1">
      <c r="AN854" s="86"/>
      <c r="AP854" s="87"/>
      <c r="AT854" s="88"/>
      <c r="AW854" s="35"/>
    </row>
    <row r="855" ht="15.75" customHeight="1">
      <c r="AN855" s="86"/>
      <c r="AP855" s="87"/>
      <c r="AT855" s="88"/>
      <c r="AW855" s="35"/>
    </row>
    <row r="856" ht="15.75" customHeight="1">
      <c r="AN856" s="86"/>
      <c r="AP856" s="87"/>
      <c r="AT856" s="88"/>
      <c r="AW856" s="35"/>
    </row>
    <row r="857" ht="15.75" customHeight="1">
      <c r="AN857" s="86"/>
      <c r="AP857" s="87"/>
      <c r="AT857" s="88"/>
      <c r="AW857" s="35"/>
    </row>
    <row r="858" ht="15.75" customHeight="1">
      <c r="AN858" s="86"/>
      <c r="AP858" s="87"/>
      <c r="AT858" s="88"/>
      <c r="AW858" s="35"/>
    </row>
    <row r="859" ht="15.75" customHeight="1">
      <c r="AN859" s="86"/>
      <c r="AP859" s="87"/>
      <c r="AT859" s="88"/>
      <c r="AW859" s="35"/>
    </row>
    <row r="860" ht="15.75" customHeight="1">
      <c r="AN860" s="86"/>
      <c r="AP860" s="87"/>
      <c r="AT860" s="88"/>
      <c r="AW860" s="35"/>
    </row>
    <row r="861" ht="15.75" customHeight="1">
      <c r="AN861" s="86"/>
      <c r="AP861" s="87"/>
      <c r="AT861" s="88"/>
      <c r="AW861" s="35"/>
    </row>
    <row r="862" ht="15.75" customHeight="1">
      <c r="AN862" s="86"/>
      <c r="AP862" s="87"/>
      <c r="AT862" s="88"/>
      <c r="AW862" s="35"/>
    </row>
    <row r="863" ht="15.75" customHeight="1">
      <c r="AN863" s="86"/>
      <c r="AP863" s="87"/>
      <c r="AT863" s="88"/>
      <c r="AW863" s="35"/>
    </row>
    <row r="864" ht="15.75" customHeight="1">
      <c r="AN864" s="86"/>
      <c r="AP864" s="87"/>
      <c r="AT864" s="88"/>
      <c r="AW864" s="35"/>
    </row>
    <row r="865" ht="15.75" customHeight="1">
      <c r="AN865" s="86"/>
      <c r="AP865" s="87"/>
      <c r="AT865" s="88"/>
      <c r="AW865" s="35"/>
    </row>
    <row r="866" ht="15.75" customHeight="1">
      <c r="AN866" s="86"/>
      <c r="AP866" s="87"/>
      <c r="AT866" s="88"/>
      <c r="AW866" s="35"/>
    </row>
    <row r="867" ht="15.75" customHeight="1">
      <c r="AN867" s="86"/>
      <c r="AP867" s="87"/>
      <c r="AT867" s="88"/>
      <c r="AW867" s="35"/>
    </row>
    <row r="868" ht="15.75" customHeight="1">
      <c r="AN868" s="86"/>
      <c r="AP868" s="87"/>
      <c r="AT868" s="88"/>
      <c r="AW868" s="35"/>
    </row>
    <row r="869" ht="15.75" customHeight="1">
      <c r="AN869" s="86"/>
      <c r="AP869" s="87"/>
      <c r="AT869" s="88"/>
      <c r="AW869" s="35"/>
    </row>
    <row r="870" ht="15.75" customHeight="1">
      <c r="AN870" s="86"/>
      <c r="AP870" s="87"/>
      <c r="AT870" s="88"/>
      <c r="AW870" s="35"/>
    </row>
    <row r="871" ht="15.75" customHeight="1">
      <c r="AN871" s="86"/>
      <c r="AP871" s="87"/>
      <c r="AT871" s="88"/>
      <c r="AW871" s="35"/>
    </row>
    <row r="872" ht="15.75" customHeight="1">
      <c r="AN872" s="86"/>
      <c r="AP872" s="87"/>
      <c r="AT872" s="88"/>
      <c r="AW872" s="35"/>
    </row>
    <row r="873" ht="15.75" customHeight="1">
      <c r="AN873" s="86"/>
      <c r="AP873" s="87"/>
      <c r="AT873" s="88"/>
      <c r="AW873" s="35"/>
    </row>
    <row r="874" ht="15.75" customHeight="1">
      <c r="AN874" s="86"/>
      <c r="AP874" s="87"/>
      <c r="AT874" s="88"/>
      <c r="AW874" s="35"/>
    </row>
    <row r="875" ht="15.75" customHeight="1">
      <c r="AN875" s="86"/>
      <c r="AP875" s="87"/>
      <c r="AT875" s="88"/>
      <c r="AW875" s="35"/>
    </row>
    <row r="876" ht="15.75" customHeight="1">
      <c r="AN876" s="86"/>
      <c r="AP876" s="87"/>
      <c r="AT876" s="88"/>
      <c r="AW876" s="35"/>
    </row>
    <row r="877" ht="15.75" customHeight="1">
      <c r="AN877" s="86"/>
      <c r="AP877" s="87"/>
      <c r="AT877" s="88"/>
      <c r="AW877" s="35"/>
    </row>
    <row r="878" ht="15.75" customHeight="1">
      <c r="AN878" s="86"/>
      <c r="AP878" s="87"/>
      <c r="AT878" s="88"/>
      <c r="AW878" s="35"/>
    </row>
    <row r="879" ht="15.75" customHeight="1">
      <c r="AN879" s="86"/>
      <c r="AP879" s="87"/>
      <c r="AT879" s="88"/>
      <c r="AW879" s="35"/>
    </row>
    <row r="880" ht="15.75" customHeight="1">
      <c r="AN880" s="86"/>
      <c r="AP880" s="87"/>
      <c r="AT880" s="88"/>
      <c r="AW880" s="35"/>
    </row>
    <row r="881" ht="15.75" customHeight="1">
      <c r="AN881" s="86"/>
      <c r="AP881" s="87"/>
      <c r="AT881" s="88"/>
      <c r="AW881" s="35"/>
    </row>
    <row r="882" ht="15.75" customHeight="1">
      <c r="AN882" s="86"/>
      <c r="AP882" s="87"/>
      <c r="AT882" s="88"/>
      <c r="AW882" s="35"/>
    </row>
    <row r="883" ht="15.75" customHeight="1">
      <c r="AN883" s="86"/>
      <c r="AP883" s="87"/>
      <c r="AT883" s="88"/>
      <c r="AW883" s="35"/>
    </row>
    <row r="884" ht="15.75" customHeight="1">
      <c r="AN884" s="86"/>
      <c r="AP884" s="87"/>
      <c r="AT884" s="88"/>
      <c r="AW884" s="35"/>
    </row>
    <row r="885" ht="15.75" customHeight="1">
      <c r="AN885" s="86"/>
      <c r="AP885" s="87"/>
      <c r="AT885" s="88"/>
      <c r="AW885" s="35"/>
    </row>
    <row r="886" ht="15.75" customHeight="1">
      <c r="AN886" s="86"/>
      <c r="AP886" s="87"/>
      <c r="AT886" s="88"/>
      <c r="AW886" s="35"/>
    </row>
    <row r="887" ht="15.75" customHeight="1">
      <c r="AN887" s="86"/>
      <c r="AP887" s="87"/>
      <c r="AT887" s="88"/>
      <c r="AW887" s="35"/>
    </row>
    <row r="888" ht="15.75" customHeight="1">
      <c r="AN888" s="86"/>
      <c r="AP888" s="87"/>
      <c r="AT888" s="88"/>
      <c r="AW888" s="35"/>
    </row>
    <row r="889" ht="15.75" customHeight="1">
      <c r="AN889" s="86"/>
      <c r="AP889" s="87"/>
      <c r="AT889" s="88"/>
      <c r="AW889" s="35"/>
    </row>
    <row r="890" ht="15.75" customHeight="1">
      <c r="AN890" s="86"/>
      <c r="AP890" s="87"/>
      <c r="AT890" s="88"/>
      <c r="AW890" s="35"/>
    </row>
    <row r="891" ht="15.75" customHeight="1">
      <c r="AN891" s="86"/>
      <c r="AP891" s="87"/>
      <c r="AT891" s="88"/>
      <c r="AW891" s="35"/>
    </row>
    <row r="892" ht="15.75" customHeight="1">
      <c r="AN892" s="86"/>
      <c r="AP892" s="87"/>
      <c r="AT892" s="88"/>
      <c r="AW892" s="35"/>
    </row>
    <row r="893" ht="15.75" customHeight="1">
      <c r="AN893" s="86"/>
      <c r="AP893" s="87"/>
      <c r="AT893" s="88"/>
      <c r="AW893" s="35"/>
    </row>
    <row r="894" ht="15.75" customHeight="1">
      <c r="AN894" s="86"/>
      <c r="AP894" s="87"/>
      <c r="AT894" s="88"/>
      <c r="AW894" s="35"/>
    </row>
    <row r="895" ht="15.75" customHeight="1">
      <c r="AN895" s="86"/>
      <c r="AP895" s="87"/>
      <c r="AT895" s="88"/>
      <c r="AW895" s="35"/>
    </row>
    <row r="896" ht="15.75" customHeight="1">
      <c r="AN896" s="86"/>
      <c r="AP896" s="87"/>
      <c r="AT896" s="88"/>
      <c r="AW896" s="35"/>
    </row>
    <row r="897" ht="15.75" customHeight="1">
      <c r="AN897" s="86"/>
      <c r="AP897" s="87"/>
      <c r="AT897" s="88"/>
      <c r="AW897" s="35"/>
    </row>
    <row r="898" ht="15.75" customHeight="1">
      <c r="AN898" s="86"/>
      <c r="AP898" s="87"/>
      <c r="AT898" s="88"/>
      <c r="AW898" s="35"/>
    </row>
    <row r="899" ht="15.75" customHeight="1">
      <c r="AN899" s="86"/>
      <c r="AP899" s="87"/>
      <c r="AT899" s="88"/>
      <c r="AW899" s="35"/>
    </row>
    <row r="900" ht="15.75" customHeight="1">
      <c r="AN900" s="86"/>
      <c r="AP900" s="87"/>
      <c r="AT900" s="88"/>
      <c r="AW900" s="35"/>
    </row>
    <row r="901" ht="15.75" customHeight="1">
      <c r="AN901" s="86"/>
      <c r="AP901" s="87"/>
      <c r="AT901" s="88"/>
      <c r="AW901" s="35"/>
    </row>
    <row r="902" ht="15.75" customHeight="1">
      <c r="AN902" s="86"/>
      <c r="AP902" s="87"/>
      <c r="AT902" s="88"/>
      <c r="AW902" s="35"/>
    </row>
    <row r="903" ht="15.75" customHeight="1">
      <c r="AN903" s="86"/>
      <c r="AP903" s="87"/>
      <c r="AT903" s="88"/>
      <c r="AW903" s="35"/>
    </row>
    <row r="904" ht="15.75" customHeight="1">
      <c r="AN904" s="86"/>
      <c r="AP904" s="87"/>
      <c r="AT904" s="88"/>
      <c r="AW904" s="35"/>
    </row>
    <row r="905" ht="15.75" customHeight="1">
      <c r="AN905" s="86"/>
      <c r="AP905" s="87"/>
      <c r="AT905" s="88"/>
      <c r="AW905" s="35"/>
    </row>
    <row r="906" ht="15.75" customHeight="1">
      <c r="AN906" s="86"/>
      <c r="AP906" s="87"/>
      <c r="AT906" s="88"/>
      <c r="AW906" s="35"/>
    </row>
    <row r="907" ht="15.75" customHeight="1">
      <c r="AN907" s="86"/>
      <c r="AP907" s="87"/>
      <c r="AT907" s="88"/>
      <c r="AW907" s="35"/>
    </row>
    <row r="908" ht="15.75" customHeight="1">
      <c r="AN908" s="86"/>
      <c r="AP908" s="87"/>
      <c r="AT908" s="88"/>
      <c r="AW908" s="35"/>
    </row>
    <row r="909" ht="15.75" customHeight="1">
      <c r="AN909" s="86"/>
      <c r="AP909" s="87"/>
      <c r="AT909" s="88"/>
      <c r="AW909" s="35"/>
    </row>
    <row r="910" ht="15.75" customHeight="1">
      <c r="AN910" s="86"/>
      <c r="AP910" s="87"/>
      <c r="AT910" s="88"/>
      <c r="AW910" s="35"/>
    </row>
    <row r="911" ht="15.75" customHeight="1">
      <c r="AN911" s="86"/>
      <c r="AP911" s="87"/>
      <c r="AT911" s="88"/>
      <c r="AW911" s="35"/>
    </row>
    <row r="912" ht="15.75" customHeight="1">
      <c r="AN912" s="86"/>
      <c r="AP912" s="87"/>
      <c r="AT912" s="88"/>
      <c r="AW912" s="35"/>
    </row>
    <row r="913" ht="15.75" customHeight="1">
      <c r="AN913" s="86"/>
      <c r="AP913" s="87"/>
      <c r="AT913" s="88"/>
      <c r="AW913" s="35"/>
    </row>
    <row r="914" ht="15.75" customHeight="1">
      <c r="AN914" s="86"/>
      <c r="AP914" s="87"/>
      <c r="AT914" s="88"/>
      <c r="AW914" s="35"/>
    </row>
    <row r="915" ht="15.75" customHeight="1">
      <c r="AN915" s="86"/>
      <c r="AP915" s="87"/>
      <c r="AT915" s="88"/>
      <c r="AW915" s="35"/>
    </row>
    <row r="916" ht="15.75" customHeight="1">
      <c r="AN916" s="86"/>
      <c r="AP916" s="87"/>
      <c r="AT916" s="88"/>
      <c r="AW916" s="35"/>
    </row>
    <row r="917" ht="15.75" customHeight="1">
      <c r="AN917" s="86"/>
      <c r="AP917" s="87"/>
      <c r="AT917" s="88"/>
      <c r="AW917" s="35"/>
    </row>
    <row r="918" ht="15.75" customHeight="1">
      <c r="AN918" s="86"/>
      <c r="AP918" s="87"/>
      <c r="AT918" s="88"/>
      <c r="AW918" s="35"/>
    </row>
    <row r="919" ht="15.75" customHeight="1">
      <c r="AN919" s="86"/>
      <c r="AP919" s="87"/>
      <c r="AT919" s="88"/>
      <c r="AW919" s="35"/>
    </row>
    <row r="920" ht="15.75" customHeight="1">
      <c r="AN920" s="86"/>
      <c r="AP920" s="87"/>
      <c r="AT920" s="88"/>
      <c r="AW920" s="35"/>
    </row>
    <row r="921" ht="15.75" customHeight="1">
      <c r="AN921" s="86"/>
      <c r="AP921" s="87"/>
      <c r="AT921" s="88"/>
      <c r="AW921" s="35"/>
    </row>
    <row r="922" ht="15.75" customHeight="1">
      <c r="AN922" s="86"/>
      <c r="AP922" s="87"/>
      <c r="AT922" s="88"/>
      <c r="AW922" s="35"/>
    </row>
    <row r="923" ht="15.75" customHeight="1">
      <c r="AN923" s="86"/>
      <c r="AP923" s="87"/>
      <c r="AT923" s="88"/>
      <c r="AW923" s="35"/>
    </row>
    <row r="924" ht="15.75" customHeight="1">
      <c r="AN924" s="86"/>
      <c r="AP924" s="87"/>
      <c r="AT924" s="88"/>
      <c r="AW924" s="35"/>
    </row>
    <row r="925" ht="15.75" customHeight="1">
      <c r="AN925" s="86"/>
      <c r="AP925" s="87"/>
      <c r="AT925" s="88"/>
      <c r="AW925" s="35"/>
    </row>
    <row r="926" ht="15.75" customHeight="1">
      <c r="AN926" s="86"/>
      <c r="AP926" s="87"/>
      <c r="AT926" s="88"/>
      <c r="AW926" s="35"/>
    </row>
    <row r="927" ht="15.75" customHeight="1">
      <c r="AN927" s="86"/>
      <c r="AP927" s="87"/>
      <c r="AT927" s="88"/>
      <c r="AW927" s="35"/>
    </row>
    <row r="928" ht="15.75" customHeight="1">
      <c r="AN928" s="86"/>
      <c r="AP928" s="87"/>
      <c r="AT928" s="88"/>
      <c r="AW928" s="35"/>
    </row>
    <row r="929" ht="15.75" customHeight="1">
      <c r="AN929" s="86"/>
      <c r="AP929" s="87"/>
      <c r="AT929" s="88"/>
      <c r="AW929" s="35"/>
    </row>
    <row r="930" ht="15.75" customHeight="1">
      <c r="AN930" s="86"/>
      <c r="AP930" s="87"/>
      <c r="AT930" s="88"/>
      <c r="AW930" s="35"/>
    </row>
    <row r="931" ht="15.75" customHeight="1">
      <c r="AN931" s="86"/>
      <c r="AP931" s="87"/>
      <c r="AT931" s="88"/>
      <c r="AW931" s="35"/>
    </row>
    <row r="932" ht="15.75" customHeight="1">
      <c r="AN932" s="86"/>
      <c r="AP932" s="87"/>
      <c r="AT932" s="88"/>
      <c r="AW932" s="35"/>
    </row>
    <row r="933" ht="15.75" customHeight="1">
      <c r="AN933" s="86"/>
      <c r="AP933" s="87"/>
      <c r="AT933" s="88"/>
      <c r="AW933" s="35"/>
    </row>
    <row r="934" ht="15.75" customHeight="1">
      <c r="AN934" s="86"/>
      <c r="AP934" s="87"/>
      <c r="AT934" s="88"/>
      <c r="AW934" s="35"/>
    </row>
    <row r="935" ht="15.75" customHeight="1">
      <c r="AN935" s="86"/>
      <c r="AP935" s="87"/>
      <c r="AT935" s="88"/>
      <c r="AW935" s="35"/>
    </row>
    <row r="936" ht="15.75" customHeight="1">
      <c r="AN936" s="86"/>
      <c r="AP936" s="87"/>
      <c r="AT936" s="88"/>
      <c r="AW936" s="35"/>
    </row>
    <row r="937" ht="15.75" customHeight="1">
      <c r="AN937" s="86"/>
      <c r="AP937" s="87"/>
      <c r="AT937" s="88"/>
      <c r="AW937" s="35"/>
    </row>
    <row r="938" ht="15.75" customHeight="1">
      <c r="AN938" s="86"/>
      <c r="AP938" s="87"/>
      <c r="AT938" s="88"/>
      <c r="AW938" s="35"/>
    </row>
    <row r="939" ht="15.75" customHeight="1">
      <c r="AN939" s="86"/>
      <c r="AP939" s="87"/>
      <c r="AT939" s="88"/>
      <c r="AW939" s="35"/>
    </row>
    <row r="940" ht="15.75" customHeight="1">
      <c r="AN940" s="86"/>
      <c r="AP940" s="87"/>
      <c r="AT940" s="88"/>
      <c r="AW940" s="35"/>
    </row>
    <row r="941" ht="15.75" customHeight="1">
      <c r="AN941" s="86"/>
      <c r="AP941" s="87"/>
      <c r="AT941" s="88"/>
      <c r="AW941" s="35"/>
    </row>
    <row r="942" ht="15.75" customHeight="1">
      <c r="AN942" s="86"/>
      <c r="AP942" s="87"/>
      <c r="AT942" s="88"/>
      <c r="AW942" s="35"/>
    </row>
    <row r="943" ht="15.75" customHeight="1">
      <c r="AN943" s="86"/>
      <c r="AP943" s="87"/>
      <c r="AT943" s="88"/>
      <c r="AW943" s="35"/>
    </row>
    <row r="944" ht="15.75" customHeight="1">
      <c r="AN944" s="86"/>
      <c r="AP944" s="87"/>
      <c r="AT944" s="88"/>
      <c r="AW944" s="35"/>
    </row>
    <row r="945" ht="15.75" customHeight="1">
      <c r="AN945" s="86"/>
      <c r="AP945" s="87"/>
      <c r="AT945" s="88"/>
      <c r="AW945" s="35"/>
    </row>
    <row r="946" ht="15.75" customHeight="1">
      <c r="AN946" s="86"/>
      <c r="AP946" s="87"/>
      <c r="AT946" s="88"/>
      <c r="AW946" s="35"/>
    </row>
    <row r="947" ht="15.75" customHeight="1">
      <c r="AN947" s="86"/>
      <c r="AP947" s="87"/>
      <c r="AT947" s="88"/>
      <c r="AW947" s="35"/>
    </row>
    <row r="948" ht="15.75" customHeight="1">
      <c r="AN948" s="86"/>
      <c r="AP948" s="87"/>
      <c r="AT948" s="88"/>
      <c r="AW948" s="35"/>
    </row>
    <row r="949" ht="15.75" customHeight="1">
      <c r="AN949" s="86"/>
      <c r="AP949" s="87"/>
      <c r="AT949" s="88"/>
      <c r="AW949" s="35"/>
    </row>
    <row r="950" ht="15.75" customHeight="1">
      <c r="AN950" s="86"/>
      <c r="AP950" s="87"/>
      <c r="AT950" s="88"/>
      <c r="AW950" s="35"/>
    </row>
    <row r="951" ht="15.75" customHeight="1">
      <c r="AN951" s="86"/>
      <c r="AP951" s="87"/>
      <c r="AT951" s="88"/>
      <c r="AW951" s="35"/>
    </row>
    <row r="952" ht="15.75" customHeight="1">
      <c r="AN952" s="86"/>
      <c r="AP952" s="87"/>
      <c r="AT952" s="88"/>
      <c r="AW952" s="35"/>
    </row>
    <row r="953" ht="15.75" customHeight="1">
      <c r="AN953" s="86"/>
      <c r="AP953" s="87"/>
      <c r="AT953" s="88"/>
      <c r="AW953" s="35"/>
    </row>
    <row r="954" ht="15.75" customHeight="1">
      <c r="AN954" s="86"/>
      <c r="AP954" s="87"/>
      <c r="AT954" s="88"/>
      <c r="AW954" s="35"/>
    </row>
    <row r="955" ht="15.75" customHeight="1">
      <c r="AN955" s="86"/>
      <c r="AP955" s="87"/>
      <c r="AT955" s="88"/>
      <c r="AW955" s="35"/>
    </row>
    <row r="956" ht="15.75" customHeight="1">
      <c r="AN956" s="86"/>
      <c r="AP956" s="87"/>
      <c r="AT956" s="88"/>
      <c r="AW956" s="35"/>
    </row>
    <row r="957" ht="15.75" customHeight="1">
      <c r="AN957" s="86"/>
      <c r="AP957" s="87"/>
      <c r="AT957" s="88"/>
      <c r="AW957" s="35"/>
    </row>
    <row r="958" ht="15.75" customHeight="1">
      <c r="AN958" s="86"/>
      <c r="AP958" s="87"/>
      <c r="AT958" s="88"/>
      <c r="AW958" s="35"/>
    </row>
    <row r="959" ht="15.75" customHeight="1">
      <c r="AN959" s="86"/>
      <c r="AP959" s="87"/>
      <c r="AT959" s="88"/>
      <c r="AW959" s="35"/>
    </row>
    <row r="960" ht="15.75" customHeight="1">
      <c r="AN960" s="86"/>
      <c r="AP960" s="87"/>
      <c r="AT960" s="88"/>
      <c r="AW960" s="35"/>
    </row>
    <row r="961" ht="15.75" customHeight="1">
      <c r="AN961" s="86"/>
      <c r="AP961" s="87"/>
      <c r="AT961" s="88"/>
      <c r="AW961" s="35"/>
    </row>
    <row r="962" ht="15.75" customHeight="1">
      <c r="AN962" s="86"/>
      <c r="AP962" s="87"/>
      <c r="AT962" s="88"/>
      <c r="AW962" s="35"/>
    </row>
    <row r="963" ht="15.75" customHeight="1">
      <c r="AN963" s="86"/>
      <c r="AP963" s="87"/>
      <c r="AT963" s="88"/>
      <c r="AW963" s="35"/>
    </row>
    <row r="964" ht="15.75" customHeight="1">
      <c r="AN964" s="86"/>
      <c r="AP964" s="87"/>
      <c r="AT964" s="88"/>
      <c r="AW964" s="35"/>
    </row>
    <row r="965" ht="15.75" customHeight="1">
      <c r="AN965" s="86"/>
      <c r="AP965" s="87"/>
      <c r="AT965" s="88"/>
      <c r="AW965" s="35"/>
    </row>
    <row r="966" ht="15.75" customHeight="1">
      <c r="AN966" s="86"/>
      <c r="AP966" s="87"/>
      <c r="AT966" s="88"/>
      <c r="AW966" s="35"/>
    </row>
    <row r="967" ht="15.75" customHeight="1">
      <c r="AN967" s="86"/>
      <c r="AP967" s="87"/>
      <c r="AT967" s="88"/>
      <c r="AW967" s="35"/>
    </row>
    <row r="968" ht="15.75" customHeight="1">
      <c r="AN968" s="86"/>
      <c r="AP968" s="87"/>
      <c r="AT968" s="88"/>
      <c r="AW968" s="35"/>
    </row>
    <row r="969" ht="15.75" customHeight="1">
      <c r="AN969" s="86"/>
      <c r="AP969" s="87"/>
      <c r="AT969" s="88"/>
      <c r="AW969" s="35"/>
    </row>
    <row r="970" ht="15.75" customHeight="1">
      <c r="AN970" s="86"/>
      <c r="AP970" s="87"/>
      <c r="AT970" s="88"/>
      <c r="AW970" s="35"/>
    </row>
    <row r="971" ht="15.75" customHeight="1">
      <c r="AN971" s="86"/>
      <c r="AP971" s="87"/>
      <c r="AT971" s="88"/>
      <c r="AW971" s="35"/>
    </row>
    <row r="972" ht="15.75" customHeight="1">
      <c r="AN972" s="86"/>
      <c r="AP972" s="87"/>
      <c r="AT972" s="88"/>
      <c r="AW972" s="35"/>
    </row>
    <row r="973" ht="15.75" customHeight="1">
      <c r="AN973" s="86"/>
      <c r="AP973" s="87"/>
      <c r="AT973" s="88"/>
      <c r="AW973" s="35"/>
    </row>
    <row r="974" ht="15.75" customHeight="1">
      <c r="AN974" s="86"/>
      <c r="AP974" s="87"/>
      <c r="AT974" s="88"/>
      <c r="AW974" s="35"/>
    </row>
    <row r="975" ht="15.75" customHeight="1">
      <c r="AN975" s="86"/>
      <c r="AP975" s="87"/>
      <c r="AT975" s="88"/>
      <c r="AW975" s="35"/>
    </row>
    <row r="976" ht="15.75" customHeight="1">
      <c r="AN976" s="86"/>
      <c r="AP976" s="87"/>
      <c r="AT976" s="88"/>
      <c r="AW976" s="35"/>
    </row>
    <row r="977" ht="15.75" customHeight="1">
      <c r="AN977" s="86"/>
      <c r="AP977" s="87"/>
      <c r="AT977" s="88"/>
      <c r="AW977" s="35"/>
    </row>
    <row r="978" ht="15.75" customHeight="1">
      <c r="AN978" s="86"/>
      <c r="AP978" s="87"/>
      <c r="AT978" s="88"/>
      <c r="AW978" s="35"/>
    </row>
    <row r="979" ht="15.75" customHeight="1">
      <c r="AN979" s="86"/>
      <c r="AP979" s="87"/>
      <c r="AT979" s="88"/>
      <c r="AW979" s="35"/>
    </row>
    <row r="980" ht="15.75" customHeight="1">
      <c r="AN980" s="86"/>
      <c r="AP980" s="87"/>
      <c r="AT980" s="88"/>
      <c r="AW980" s="35"/>
    </row>
    <row r="981" ht="15.75" customHeight="1">
      <c r="AN981" s="86"/>
      <c r="AP981" s="87"/>
      <c r="AT981" s="88"/>
      <c r="AW981" s="35"/>
    </row>
    <row r="982" ht="15.75" customHeight="1">
      <c r="AN982" s="86"/>
      <c r="AP982" s="87"/>
      <c r="AT982" s="88"/>
      <c r="AW982" s="35"/>
    </row>
    <row r="983" ht="15.75" customHeight="1">
      <c r="AN983" s="86"/>
      <c r="AP983" s="87"/>
      <c r="AT983" s="88"/>
      <c r="AW983" s="35"/>
    </row>
    <row r="984" ht="15.75" customHeight="1">
      <c r="AN984" s="86"/>
      <c r="AP984" s="87"/>
      <c r="AT984" s="88"/>
      <c r="AW984" s="35"/>
    </row>
    <row r="985" ht="15.75" customHeight="1">
      <c r="AN985" s="86"/>
      <c r="AP985" s="87"/>
      <c r="AT985" s="88"/>
      <c r="AW985" s="35"/>
    </row>
    <row r="986" ht="15.75" customHeight="1">
      <c r="AN986" s="86"/>
      <c r="AP986" s="87"/>
      <c r="AT986" s="88"/>
      <c r="AW986" s="35"/>
    </row>
    <row r="987" ht="15.75" customHeight="1">
      <c r="AN987" s="86"/>
      <c r="AP987" s="87"/>
      <c r="AT987" s="88"/>
      <c r="AW987" s="35"/>
    </row>
    <row r="988" ht="15.75" customHeight="1">
      <c r="AN988" s="86"/>
      <c r="AP988" s="87"/>
      <c r="AT988" s="88"/>
      <c r="AW988" s="35"/>
    </row>
    <row r="989" ht="15.75" customHeight="1">
      <c r="AN989" s="86"/>
      <c r="AP989" s="87"/>
      <c r="AT989" s="88"/>
      <c r="AW989" s="35"/>
    </row>
    <row r="990" ht="15.75" customHeight="1">
      <c r="AN990" s="86"/>
      <c r="AP990" s="87"/>
      <c r="AT990" s="88"/>
      <c r="AW990" s="35"/>
    </row>
    <row r="991" ht="15.75" customHeight="1">
      <c r="AN991" s="86"/>
      <c r="AP991" s="87"/>
      <c r="AT991" s="88"/>
      <c r="AW991" s="35"/>
    </row>
    <row r="992" ht="15.75" customHeight="1">
      <c r="AN992" s="86"/>
      <c r="AP992" s="87"/>
      <c r="AT992" s="88"/>
      <c r="AW992" s="35"/>
    </row>
    <row r="993" ht="15.75" customHeight="1">
      <c r="AN993" s="86"/>
      <c r="AP993" s="87"/>
      <c r="AT993" s="88"/>
      <c r="AW993" s="35"/>
    </row>
    <row r="994" ht="15.75" customHeight="1">
      <c r="AN994" s="86"/>
      <c r="AP994" s="87"/>
      <c r="AT994" s="88"/>
      <c r="AW994" s="35"/>
    </row>
    <row r="995" ht="15.75" customHeight="1">
      <c r="AN995" s="86"/>
      <c r="AP995" s="87"/>
      <c r="AT995" s="88"/>
      <c r="AW995" s="35"/>
    </row>
    <row r="996" ht="15.75" customHeight="1">
      <c r="AN996" s="86"/>
      <c r="AP996" s="87"/>
      <c r="AT996" s="88"/>
      <c r="AW996" s="35"/>
    </row>
    <row r="997" ht="15.75" customHeight="1">
      <c r="AN997" s="86"/>
      <c r="AP997" s="87"/>
      <c r="AT997" s="88"/>
      <c r="AW997" s="35"/>
    </row>
    <row r="998" ht="15.75" customHeight="1">
      <c r="AN998" s="86"/>
      <c r="AP998" s="87"/>
      <c r="AT998" s="88"/>
      <c r="AW998" s="35"/>
    </row>
    <row r="999" ht="15.75" customHeight="1">
      <c r="AN999" s="86"/>
      <c r="AP999" s="87"/>
      <c r="AT999" s="88"/>
      <c r="AW999" s="35"/>
    </row>
    <row r="1000" ht="15.75" customHeight="1">
      <c r="AN1000" s="86"/>
      <c r="AP1000" s="87"/>
      <c r="AT1000" s="88"/>
      <c r="AW1000" s="3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21.29"/>
    <col customWidth="1" min="3" max="3" width="28.86"/>
    <col customWidth="1" min="4" max="4" width="21.43"/>
    <col customWidth="1" min="5" max="5" width="14.29"/>
    <col customWidth="1" min="6" max="7" width="8.71"/>
    <col customWidth="1" min="8" max="8" width="15.71"/>
    <col customWidth="1" min="9" max="9" width="81.43"/>
    <col customWidth="1" min="10" max="10" width="15.14"/>
    <col customWidth="1" min="11" max="26" width="8.71"/>
  </cols>
  <sheetData>
    <row r="1" ht="30.0" customHeight="1">
      <c r="A1" s="92" t="s">
        <v>257</v>
      </c>
      <c r="B1" s="93" t="s">
        <v>258</v>
      </c>
      <c r="C1" s="94" t="s">
        <v>259</v>
      </c>
      <c r="D1" s="95" t="s">
        <v>260</v>
      </c>
      <c r="E1" s="96" t="s">
        <v>261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ht="13.5" customHeight="1">
      <c r="A2" s="98" t="s">
        <v>84</v>
      </c>
      <c r="B2" s="98" t="s">
        <v>262</v>
      </c>
      <c r="C2" s="87">
        <v>528.77</v>
      </c>
      <c r="D2" s="87">
        <v>16.0</v>
      </c>
      <c r="E2" s="90">
        <f t="shared" ref="E2:E33" si="1">D2*C2</f>
        <v>8460.32</v>
      </c>
    </row>
    <row r="3" ht="13.5" customHeight="1">
      <c r="A3" s="99" t="s">
        <v>84</v>
      </c>
      <c r="B3" s="99" t="s">
        <v>263</v>
      </c>
      <c r="C3" s="100">
        <v>440.64</v>
      </c>
      <c r="D3" s="100">
        <v>123.0</v>
      </c>
      <c r="E3" s="101">
        <f t="shared" si="1"/>
        <v>54198.72</v>
      </c>
    </row>
    <row r="4" ht="13.5" customHeight="1">
      <c r="A4" s="102" t="s">
        <v>93</v>
      </c>
      <c r="B4" s="102" t="s">
        <v>264</v>
      </c>
      <c r="C4" s="103">
        <v>220.32</v>
      </c>
      <c r="D4" s="103">
        <v>1.0</v>
      </c>
      <c r="E4" s="104">
        <f t="shared" si="1"/>
        <v>220.32</v>
      </c>
    </row>
    <row r="5" ht="13.5" customHeight="1">
      <c r="A5" s="105" t="s">
        <v>93</v>
      </c>
      <c r="B5" s="105" t="s">
        <v>265</v>
      </c>
      <c r="C5" s="106">
        <v>264.38</v>
      </c>
      <c r="D5" s="106">
        <v>141.0</v>
      </c>
      <c r="E5" s="107">
        <f t="shared" si="1"/>
        <v>37277.58</v>
      </c>
    </row>
    <row r="6" ht="13.5" customHeight="1">
      <c r="A6" s="85" t="s">
        <v>93</v>
      </c>
      <c r="B6" s="85" t="s">
        <v>266</v>
      </c>
      <c r="C6" s="36">
        <v>325.51</v>
      </c>
      <c r="D6" s="36">
        <v>4.0</v>
      </c>
      <c r="E6" s="108">
        <f t="shared" si="1"/>
        <v>1302.04</v>
      </c>
    </row>
    <row r="7" ht="13.5" customHeight="1">
      <c r="A7" s="98" t="s">
        <v>87</v>
      </c>
      <c r="B7" s="98" t="s">
        <v>262</v>
      </c>
      <c r="C7" s="87">
        <v>528.77</v>
      </c>
      <c r="D7" s="87">
        <v>13.0</v>
      </c>
      <c r="E7" s="90">
        <f t="shared" si="1"/>
        <v>6874.01</v>
      </c>
    </row>
    <row r="8" ht="13.5" customHeight="1">
      <c r="A8" s="99" t="s">
        <v>87</v>
      </c>
      <c r="B8" s="99" t="s">
        <v>263</v>
      </c>
      <c r="C8" s="100">
        <v>440.64</v>
      </c>
      <c r="D8" s="100">
        <v>197.0</v>
      </c>
      <c r="E8" s="101">
        <f t="shared" si="1"/>
        <v>86806.08</v>
      </c>
    </row>
    <row r="9" ht="13.5" customHeight="1">
      <c r="A9" s="99" t="s">
        <v>173</v>
      </c>
      <c r="B9" s="99" t="s">
        <v>263</v>
      </c>
      <c r="C9" s="100">
        <v>440.64</v>
      </c>
      <c r="D9" s="100">
        <v>730.0</v>
      </c>
      <c r="E9" s="101">
        <f t="shared" si="1"/>
        <v>321667.2</v>
      </c>
    </row>
    <row r="10" ht="13.5" customHeight="1">
      <c r="A10" s="109" t="s">
        <v>67</v>
      </c>
      <c r="B10" s="109" t="s">
        <v>267</v>
      </c>
      <c r="C10" s="110">
        <v>176.26</v>
      </c>
      <c r="D10" s="110">
        <v>104.0</v>
      </c>
      <c r="E10" s="111">
        <f t="shared" si="1"/>
        <v>18331.04</v>
      </c>
    </row>
    <row r="11" ht="13.5" customHeight="1">
      <c r="A11" s="105" t="s">
        <v>67</v>
      </c>
      <c r="B11" s="105" t="s">
        <v>265</v>
      </c>
      <c r="C11" s="106">
        <v>264.38</v>
      </c>
      <c r="D11" s="106">
        <v>62.0</v>
      </c>
      <c r="E11" s="107">
        <f t="shared" si="1"/>
        <v>16391.56</v>
      </c>
    </row>
    <row r="12" ht="13.5" customHeight="1">
      <c r="A12" s="112" t="s">
        <v>67</v>
      </c>
      <c r="B12" s="112" t="s">
        <v>268</v>
      </c>
      <c r="C12" s="113">
        <v>264.38</v>
      </c>
      <c r="D12" s="113">
        <v>270.0</v>
      </c>
      <c r="E12" s="114">
        <f t="shared" si="1"/>
        <v>71382.6</v>
      </c>
    </row>
    <row r="13" ht="13.5" customHeight="1">
      <c r="A13" s="85" t="s">
        <v>67</v>
      </c>
      <c r="B13" s="85" t="s">
        <v>266</v>
      </c>
      <c r="C13" s="36">
        <v>352.51</v>
      </c>
      <c r="D13" s="36">
        <v>160.0</v>
      </c>
      <c r="E13" s="108">
        <f t="shared" si="1"/>
        <v>56401.6</v>
      </c>
    </row>
    <row r="14" ht="13.5" customHeight="1">
      <c r="A14" s="109" t="s">
        <v>50</v>
      </c>
      <c r="B14" s="109" t="s">
        <v>267</v>
      </c>
      <c r="C14" s="110">
        <v>176.26</v>
      </c>
      <c r="D14" s="110">
        <v>226.0</v>
      </c>
      <c r="E14" s="111">
        <f t="shared" si="1"/>
        <v>39834.76</v>
      </c>
    </row>
    <row r="15" ht="13.5" customHeight="1">
      <c r="A15" s="112" t="s">
        <v>50</v>
      </c>
      <c r="B15" s="112" t="s">
        <v>268</v>
      </c>
      <c r="C15" s="113">
        <v>264.38</v>
      </c>
      <c r="D15" s="113">
        <v>133.0</v>
      </c>
      <c r="E15" s="114">
        <f t="shared" si="1"/>
        <v>35162.54</v>
      </c>
    </row>
    <row r="16" ht="13.5" customHeight="1">
      <c r="A16" s="85" t="s">
        <v>50</v>
      </c>
      <c r="B16" s="85" t="s">
        <v>266</v>
      </c>
      <c r="C16" s="36">
        <v>352.51</v>
      </c>
      <c r="D16" s="36">
        <v>63.0</v>
      </c>
      <c r="E16" s="108">
        <f t="shared" si="1"/>
        <v>22208.13</v>
      </c>
    </row>
    <row r="17" ht="13.5" customHeight="1">
      <c r="A17" s="115" t="s">
        <v>90</v>
      </c>
      <c r="B17" s="115" t="s">
        <v>269</v>
      </c>
      <c r="C17" s="116">
        <v>484.7</v>
      </c>
      <c r="D17" s="116">
        <v>207.0</v>
      </c>
      <c r="E17" s="117">
        <f t="shared" si="1"/>
        <v>100332.9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ht="13.5" customHeight="1">
      <c r="A18" s="99" t="s">
        <v>90</v>
      </c>
      <c r="B18" s="99" t="s">
        <v>263</v>
      </c>
      <c r="C18" s="100">
        <v>440.64</v>
      </c>
      <c r="D18" s="100">
        <v>55.0</v>
      </c>
      <c r="E18" s="101">
        <f t="shared" si="1"/>
        <v>24235.2</v>
      </c>
    </row>
    <row r="19" ht="13.5" customHeight="1">
      <c r="A19" s="119" t="s">
        <v>90</v>
      </c>
      <c r="B19" s="119" t="s">
        <v>270</v>
      </c>
      <c r="C19" s="120">
        <v>440.64</v>
      </c>
      <c r="D19" s="120">
        <v>40.0</v>
      </c>
      <c r="E19" s="121">
        <f t="shared" si="1"/>
        <v>17625.6</v>
      </c>
    </row>
    <row r="20" ht="13.5" customHeight="1">
      <c r="A20" s="122" t="s">
        <v>90</v>
      </c>
      <c r="B20" s="122" t="s">
        <v>271</v>
      </c>
      <c r="C20" s="123">
        <v>352.51</v>
      </c>
      <c r="D20" s="123">
        <v>574.0</v>
      </c>
      <c r="E20" s="124">
        <f t="shared" si="1"/>
        <v>202340.74</v>
      </c>
      <c r="H20" s="125" t="s">
        <v>272</v>
      </c>
      <c r="I20" s="125" t="s">
        <v>273</v>
      </c>
      <c r="J20" s="125" t="s">
        <v>274</v>
      </c>
    </row>
    <row r="21" ht="13.5" customHeight="1">
      <c r="A21" s="109" t="s">
        <v>69</v>
      </c>
      <c r="B21" s="109" t="s">
        <v>267</v>
      </c>
      <c r="C21" s="110">
        <v>176.26</v>
      </c>
      <c r="D21" s="110">
        <v>223.0</v>
      </c>
      <c r="E21" s="111">
        <f t="shared" si="1"/>
        <v>39305.98</v>
      </c>
      <c r="H21" s="88" t="s">
        <v>275</v>
      </c>
      <c r="I21" s="88" t="s">
        <v>276</v>
      </c>
      <c r="J21" s="88" t="s">
        <v>277</v>
      </c>
    </row>
    <row r="22" ht="13.5" customHeight="1">
      <c r="A22" s="102" t="s">
        <v>69</v>
      </c>
      <c r="B22" s="102" t="s">
        <v>264</v>
      </c>
      <c r="C22" s="103">
        <v>220.32</v>
      </c>
      <c r="D22" s="103">
        <v>25.0</v>
      </c>
      <c r="E22" s="104">
        <f t="shared" si="1"/>
        <v>5508</v>
      </c>
      <c r="H22" s="88" t="s">
        <v>278</v>
      </c>
      <c r="I22" s="88" t="s">
        <v>279</v>
      </c>
      <c r="J22" s="88" t="s">
        <v>280</v>
      </c>
    </row>
    <row r="23" ht="13.5" customHeight="1">
      <c r="A23" s="105" t="s">
        <v>69</v>
      </c>
      <c r="B23" s="105" t="s">
        <v>265</v>
      </c>
      <c r="C23" s="106">
        <v>264.38</v>
      </c>
      <c r="D23" s="106">
        <v>636.0</v>
      </c>
      <c r="E23" s="107">
        <f t="shared" si="1"/>
        <v>168145.68</v>
      </c>
      <c r="H23" s="88" t="s">
        <v>281</v>
      </c>
      <c r="I23" s="88" t="s">
        <v>282</v>
      </c>
      <c r="J23" s="88" t="s">
        <v>281</v>
      </c>
    </row>
    <row r="24" ht="13.5" customHeight="1">
      <c r="A24" s="112" t="s">
        <v>69</v>
      </c>
      <c r="B24" s="112" t="s">
        <v>268</v>
      </c>
      <c r="C24" s="113">
        <v>264.38</v>
      </c>
      <c r="D24" s="113">
        <v>60.0</v>
      </c>
      <c r="E24" s="114">
        <f t="shared" si="1"/>
        <v>15862.8</v>
      </c>
    </row>
    <row r="25" ht="13.5" customHeight="1">
      <c r="A25" s="85" t="s">
        <v>69</v>
      </c>
      <c r="B25" s="85" t="s">
        <v>266</v>
      </c>
      <c r="C25" s="36">
        <v>352.51</v>
      </c>
      <c r="D25" s="36">
        <v>387.0</v>
      </c>
      <c r="E25" s="108">
        <f t="shared" si="1"/>
        <v>136421.37</v>
      </c>
    </row>
    <row r="26" ht="13.5" customHeight="1">
      <c r="A26" s="98" t="s">
        <v>77</v>
      </c>
      <c r="B26" s="98" t="s">
        <v>262</v>
      </c>
      <c r="C26" s="87">
        <v>528.77</v>
      </c>
      <c r="D26" s="87">
        <v>75.0</v>
      </c>
      <c r="E26" s="90">
        <f t="shared" si="1"/>
        <v>39657.75</v>
      </c>
    </row>
    <row r="27" ht="13.5" customHeight="1">
      <c r="A27" s="99" t="s">
        <v>77</v>
      </c>
      <c r="B27" s="99" t="s">
        <v>263</v>
      </c>
      <c r="C27" s="100">
        <v>440.64</v>
      </c>
      <c r="D27" s="100">
        <v>153.0</v>
      </c>
      <c r="E27" s="101">
        <f t="shared" si="1"/>
        <v>67417.92</v>
      </c>
    </row>
    <row r="28" ht="13.5" customHeight="1">
      <c r="A28" s="119" t="s">
        <v>77</v>
      </c>
      <c r="B28" s="119" t="s">
        <v>270</v>
      </c>
      <c r="C28" s="120">
        <v>440.64</v>
      </c>
      <c r="D28" s="120">
        <v>20.0</v>
      </c>
      <c r="E28" s="121">
        <f t="shared" si="1"/>
        <v>8812.8</v>
      </c>
    </row>
    <row r="29" ht="13.5" customHeight="1">
      <c r="A29" s="122" t="s">
        <v>77</v>
      </c>
      <c r="B29" s="122" t="s">
        <v>271</v>
      </c>
      <c r="C29" s="123">
        <v>352.51</v>
      </c>
      <c r="D29" s="123">
        <v>7.0</v>
      </c>
      <c r="E29" s="124">
        <f t="shared" si="1"/>
        <v>2467.57</v>
      </c>
    </row>
    <row r="30" ht="13.5" customHeight="1">
      <c r="A30" s="99" t="s">
        <v>81</v>
      </c>
      <c r="B30" s="99" t="s">
        <v>263</v>
      </c>
      <c r="C30" s="100">
        <v>440.64</v>
      </c>
      <c r="D30" s="100">
        <v>54.0</v>
      </c>
      <c r="E30" s="101">
        <f t="shared" si="1"/>
        <v>23794.56</v>
      </c>
    </row>
    <row r="31" ht="13.5" customHeight="1">
      <c r="A31" s="109" t="s">
        <v>62</v>
      </c>
      <c r="B31" s="109" t="s">
        <v>267</v>
      </c>
      <c r="C31" s="110">
        <v>176.26</v>
      </c>
      <c r="D31" s="110">
        <v>161.0</v>
      </c>
      <c r="E31" s="111">
        <f t="shared" si="1"/>
        <v>28377.86</v>
      </c>
    </row>
    <row r="32" ht="13.5" customHeight="1">
      <c r="A32" s="112" t="s">
        <v>62</v>
      </c>
      <c r="B32" s="112" t="s">
        <v>268</v>
      </c>
      <c r="C32" s="113">
        <v>264.38</v>
      </c>
      <c r="D32" s="113">
        <v>209.0</v>
      </c>
      <c r="E32" s="114">
        <f t="shared" si="1"/>
        <v>55255.42</v>
      </c>
    </row>
    <row r="33" ht="13.5" customHeight="1">
      <c r="A33" s="85" t="s">
        <v>62</v>
      </c>
      <c r="B33" s="85" t="s">
        <v>266</v>
      </c>
      <c r="C33" s="37">
        <v>352.51</v>
      </c>
      <c r="D33" s="36">
        <v>403.0</v>
      </c>
      <c r="E33" s="108">
        <f t="shared" si="1"/>
        <v>142061.53</v>
      </c>
    </row>
    <row r="34" ht="13.5" customHeight="1">
      <c r="A34" s="126"/>
      <c r="B34" s="126"/>
      <c r="E34" s="108"/>
    </row>
    <row r="35" ht="13.5" customHeight="1">
      <c r="A35" s="126" t="s">
        <v>283</v>
      </c>
      <c r="B35" s="126"/>
      <c r="D35" s="36">
        <f t="shared" ref="D35:E35" si="2">SUM(D2:D33)</f>
        <v>5532</v>
      </c>
      <c r="E35" s="108">
        <f t="shared" si="2"/>
        <v>1854142.18</v>
      </c>
    </row>
    <row r="36" ht="13.5" customHeight="1">
      <c r="A36" s="126"/>
      <c r="B36" s="126"/>
      <c r="E36" s="108"/>
    </row>
    <row r="37" ht="13.5" customHeight="1">
      <c r="A37" s="126"/>
      <c r="B37" s="126"/>
      <c r="E37" s="108"/>
    </row>
    <row r="38" ht="13.5" customHeight="1">
      <c r="A38" s="126"/>
      <c r="B38" s="126"/>
      <c r="E38" s="108"/>
    </row>
    <row r="39" ht="13.5" customHeight="1">
      <c r="A39" s="126"/>
      <c r="B39" s="126"/>
      <c r="E39" s="108"/>
    </row>
    <row r="40" ht="13.5" customHeight="1">
      <c r="A40" s="126"/>
      <c r="B40" s="126"/>
      <c r="E40" s="108"/>
    </row>
    <row r="41" ht="13.5" customHeight="1">
      <c r="A41" s="126"/>
      <c r="B41" s="126"/>
      <c r="E41" s="108"/>
    </row>
    <row r="42" ht="13.5" customHeight="1">
      <c r="A42" s="126"/>
      <c r="B42" s="126"/>
      <c r="E42" s="108"/>
    </row>
    <row r="43" ht="13.5" customHeight="1">
      <c r="A43" s="126"/>
      <c r="B43" s="126"/>
      <c r="E43" s="108"/>
    </row>
    <row r="44" ht="13.5" customHeight="1">
      <c r="A44" s="126"/>
      <c r="B44" s="126"/>
      <c r="E44" s="108"/>
    </row>
    <row r="45" ht="13.5" customHeight="1">
      <c r="A45" s="126"/>
      <c r="B45" s="126"/>
      <c r="E45" s="108"/>
    </row>
    <row r="46" ht="13.5" customHeight="1">
      <c r="A46" s="126"/>
      <c r="B46" s="126"/>
      <c r="E46" s="108"/>
    </row>
    <row r="47" ht="13.5" customHeight="1">
      <c r="A47" s="126"/>
      <c r="B47" s="126"/>
      <c r="E47" s="108"/>
    </row>
    <row r="48" ht="13.5" customHeight="1">
      <c r="A48" s="126"/>
      <c r="B48" s="126"/>
      <c r="E48" s="108"/>
    </row>
    <row r="49" ht="13.5" customHeight="1">
      <c r="A49" s="126"/>
      <c r="B49" s="126"/>
      <c r="E49" s="108"/>
    </row>
    <row r="50" ht="13.5" customHeight="1">
      <c r="A50" s="126"/>
      <c r="B50" s="126"/>
      <c r="E50" s="108"/>
    </row>
    <row r="51" ht="13.5" customHeight="1">
      <c r="A51" s="126"/>
      <c r="B51" s="126"/>
      <c r="E51" s="108"/>
    </row>
    <row r="52" ht="13.5" customHeight="1">
      <c r="A52" s="126"/>
      <c r="B52" s="126"/>
      <c r="E52" s="108"/>
    </row>
    <row r="53" ht="13.5" customHeight="1">
      <c r="A53" s="126"/>
      <c r="B53" s="126"/>
      <c r="E53" s="108"/>
    </row>
    <row r="54" ht="13.5" customHeight="1">
      <c r="A54" s="126"/>
      <c r="B54" s="126"/>
      <c r="E54" s="108"/>
    </row>
    <row r="55" ht="13.5" customHeight="1">
      <c r="A55" s="126"/>
      <c r="B55" s="126"/>
      <c r="E55" s="108"/>
    </row>
    <row r="56" ht="13.5" customHeight="1">
      <c r="A56" s="126"/>
      <c r="B56" s="126"/>
      <c r="E56" s="108"/>
    </row>
    <row r="57" ht="13.5" customHeight="1">
      <c r="A57" s="126"/>
      <c r="B57" s="126"/>
      <c r="E57" s="108"/>
    </row>
    <row r="58" ht="13.5" customHeight="1">
      <c r="A58" s="126"/>
      <c r="B58" s="126"/>
      <c r="E58" s="108"/>
    </row>
    <row r="59" ht="13.5" customHeight="1">
      <c r="A59" s="126"/>
      <c r="B59" s="126"/>
      <c r="E59" s="108"/>
    </row>
    <row r="60" ht="13.5" customHeight="1">
      <c r="A60" s="126"/>
      <c r="B60" s="126"/>
      <c r="E60" s="108"/>
    </row>
    <row r="61" ht="13.5" customHeight="1">
      <c r="A61" s="126"/>
      <c r="B61" s="126"/>
      <c r="E61" s="108"/>
    </row>
    <row r="62" ht="13.5" customHeight="1">
      <c r="A62" s="126"/>
      <c r="B62" s="126"/>
      <c r="E62" s="108"/>
    </row>
    <row r="63" ht="13.5" customHeight="1">
      <c r="A63" s="126"/>
      <c r="B63" s="126"/>
      <c r="E63" s="108"/>
    </row>
    <row r="64" ht="13.5" customHeight="1">
      <c r="A64" s="126"/>
      <c r="B64" s="126"/>
      <c r="E64" s="108"/>
    </row>
    <row r="65" ht="13.5" customHeight="1">
      <c r="A65" s="126"/>
      <c r="B65" s="126"/>
      <c r="E65" s="108"/>
    </row>
    <row r="66" ht="13.5" customHeight="1">
      <c r="A66" s="126"/>
      <c r="B66" s="126"/>
      <c r="E66" s="108"/>
    </row>
    <row r="67" ht="13.5" customHeight="1">
      <c r="A67" s="126"/>
      <c r="B67" s="126"/>
      <c r="E67" s="108"/>
    </row>
    <row r="68" ht="13.5" customHeight="1">
      <c r="A68" s="126"/>
      <c r="B68" s="126"/>
      <c r="E68" s="108"/>
    </row>
    <row r="69" ht="13.5" customHeight="1">
      <c r="A69" s="126"/>
      <c r="B69" s="126"/>
      <c r="E69" s="108"/>
    </row>
    <row r="70" ht="13.5" customHeight="1">
      <c r="A70" s="126"/>
      <c r="B70" s="126"/>
      <c r="E70" s="108"/>
    </row>
    <row r="71" ht="13.5" customHeight="1">
      <c r="A71" s="126"/>
      <c r="B71" s="126"/>
      <c r="E71" s="108"/>
    </row>
    <row r="72" ht="13.5" customHeight="1">
      <c r="A72" s="126"/>
      <c r="B72" s="126"/>
      <c r="E72" s="108"/>
    </row>
    <row r="73" ht="13.5" customHeight="1">
      <c r="A73" s="126"/>
      <c r="B73" s="126"/>
      <c r="E73" s="108"/>
    </row>
    <row r="74" ht="13.5" customHeight="1">
      <c r="A74" s="126"/>
      <c r="B74" s="126"/>
      <c r="E74" s="108"/>
    </row>
    <row r="75" ht="13.5" customHeight="1">
      <c r="A75" s="126"/>
      <c r="B75" s="126"/>
      <c r="E75" s="108"/>
    </row>
    <row r="76" ht="13.5" customHeight="1">
      <c r="A76" s="126"/>
      <c r="B76" s="126"/>
      <c r="E76" s="108"/>
    </row>
    <row r="77" ht="13.5" customHeight="1">
      <c r="A77" s="126"/>
      <c r="B77" s="126"/>
      <c r="E77" s="108"/>
    </row>
    <row r="78" ht="13.5" customHeight="1">
      <c r="A78" s="126"/>
      <c r="B78" s="126"/>
      <c r="E78" s="108"/>
    </row>
    <row r="79" ht="13.5" customHeight="1">
      <c r="A79" s="126"/>
      <c r="B79" s="126"/>
      <c r="E79" s="108"/>
    </row>
    <row r="80" ht="13.5" customHeight="1">
      <c r="A80" s="126"/>
      <c r="B80" s="126"/>
      <c r="E80" s="108"/>
    </row>
    <row r="81" ht="13.5" customHeight="1">
      <c r="A81" s="126"/>
      <c r="B81" s="126"/>
      <c r="E81" s="108"/>
    </row>
    <row r="82" ht="13.5" customHeight="1">
      <c r="A82" s="126"/>
      <c r="B82" s="126"/>
      <c r="E82" s="108"/>
    </row>
    <row r="83" ht="13.5" customHeight="1">
      <c r="A83" s="126"/>
      <c r="B83" s="126"/>
      <c r="E83" s="108"/>
    </row>
    <row r="84" ht="13.5" customHeight="1">
      <c r="A84" s="126"/>
      <c r="B84" s="126"/>
      <c r="E84" s="108"/>
    </row>
    <row r="85" ht="13.5" customHeight="1">
      <c r="A85" s="126"/>
      <c r="B85" s="126"/>
      <c r="E85" s="108"/>
    </row>
    <row r="86" ht="13.5" customHeight="1">
      <c r="A86" s="126"/>
      <c r="B86" s="126"/>
      <c r="E86" s="108"/>
    </row>
    <row r="87" ht="13.5" customHeight="1">
      <c r="A87" s="126"/>
      <c r="B87" s="126"/>
      <c r="E87" s="108"/>
    </row>
    <row r="88" ht="13.5" customHeight="1">
      <c r="A88" s="126"/>
      <c r="B88" s="126"/>
      <c r="E88" s="108"/>
    </row>
    <row r="89" ht="13.5" customHeight="1">
      <c r="A89" s="126"/>
      <c r="B89" s="126"/>
      <c r="E89" s="108"/>
    </row>
    <row r="90" ht="13.5" customHeight="1">
      <c r="A90" s="126"/>
      <c r="B90" s="126"/>
      <c r="E90" s="108"/>
    </row>
    <row r="91" ht="13.5" customHeight="1">
      <c r="A91" s="126"/>
      <c r="B91" s="126"/>
      <c r="E91" s="108"/>
    </row>
    <row r="92" ht="13.5" customHeight="1">
      <c r="A92" s="126"/>
      <c r="B92" s="126"/>
      <c r="E92" s="108"/>
    </row>
    <row r="93" ht="13.5" customHeight="1">
      <c r="A93" s="126"/>
      <c r="B93" s="126"/>
      <c r="E93" s="108"/>
    </row>
    <row r="94" ht="13.5" customHeight="1">
      <c r="A94" s="126"/>
      <c r="B94" s="126"/>
      <c r="E94" s="108"/>
    </row>
    <row r="95" ht="13.5" customHeight="1">
      <c r="A95" s="126"/>
      <c r="B95" s="126"/>
      <c r="E95" s="108"/>
    </row>
    <row r="96" ht="13.5" customHeight="1">
      <c r="A96" s="126"/>
      <c r="B96" s="126"/>
      <c r="E96" s="108"/>
    </row>
    <row r="97" ht="13.5" customHeight="1">
      <c r="A97" s="126"/>
      <c r="B97" s="126"/>
      <c r="E97" s="108"/>
    </row>
    <row r="98" ht="13.5" customHeight="1">
      <c r="A98" s="126"/>
      <c r="B98" s="126"/>
      <c r="E98" s="108"/>
    </row>
    <row r="99" ht="13.5" customHeight="1">
      <c r="A99" s="126"/>
      <c r="B99" s="126"/>
      <c r="E99" s="108"/>
    </row>
    <row r="100" ht="13.5" customHeight="1">
      <c r="A100" s="126"/>
      <c r="B100" s="126"/>
      <c r="E100" s="108"/>
    </row>
    <row r="101" ht="13.5" customHeight="1">
      <c r="A101" s="126"/>
      <c r="B101" s="126"/>
      <c r="E101" s="108"/>
    </row>
    <row r="102" ht="13.5" customHeight="1">
      <c r="A102" s="126"/>
      <c r="B102" s="126"/>
      <c r="E102" s="108"/>
    </row>
    <row r="103" ht="13.5" customHeight="1">
      <c r="A103" s="126"/>
      <c r="B103" s="126"/>
      <c r="E103" s="108"/>
    </row>
    <row r="104" ht="13.5" customHeight="1">
      <c r="A104" s="126"/>
      <c r="B104" s="126"/>
      <c r="E104" s="108"/>
    </row>
    <row r="105" ht="13.5" customHeight="1">
      <c r="A105" s="126"/>
      <c r="B105" s="126"/>
      <c r="E105" s="108"/>
    </row>
    <row r="106" ht="13.5" customHeight="1">
      <c r="A106" s="126"/>
      <c r="B106" s="126"/>
      <c r="E106" s="108"/>
    </row>
    <row r="107" ht="13.5" customHeight="1">
      <c r="A107" s="126"/>
      <c r="B107" s="126"/>
      <c r="E107" s="108"/>
    </row>
    <row r="108" ht="13.5" customHeight="1">
      <c r="A108" s="126"/>
      <c r="B108" s="126"/>
      <c r="E108" s="108"/>
    </row>
    <row r="109" ht="13.5" customHeight="1">
      <c r="A109" s="126"/>
      <c r="B109" s="126"/>
      <c r="E109" s="108"/>
    </row>
    <row r="110" ht="13.5" customHeight="1">
      <c r="A110" s="126"/>
      <c r="B110" s="126"/>
      <c r="E110" s="108"/>
    </row>
    <row r="111" ht="13.5" customHeight="1">
      <c r="A111" s="126"/>
      <c r="B111" s="126"/>
      <c r="E111" s="108"/>
    </row>
    <row r="112" ht="13.5" customHeight="1">
      <c r="A112" s="126"/>
      <c r="B112" s="126"/>
      <c r="E112" s="108"/>
    </row>
    <row r="113" ht="13.5" customHeight="1">
      <c r="A113" s="126"/>
      <c r="B113" s="126"/>
      <c r="E113" s="108"/>
    </row>
    <row r="114" ht="13.5" customHeight="1">
      <c r="A114" s="126"/>
      <c r="B114" s="126"/>
      <c r="E114" s="108"/>
    </row>
    <row r="115" ht="13.5" customHeight="1">
      <c r="A115" s="126"/>
      <c r="B115" s="126"/>
      <c r="E115" s="108"/>
    </row>
    <row r="116" ht="13.5" customHeight="1">
      <c r="A116" s="126"/>
      <c r="B116" s="126"/>
      <c r="E116" s="108"/>
    </row>
    <row r="117" ht="13.5" customHeight="1">
      <c r="A117" s="126"/>
      <c r="B117" s="126"/>
      <c r="E117" s="108"/>
    </row>
    <row r="118" ht="13.5" customHeight="1">
      <c r="A118" s="126"/>
      <c r="B118" s="126"/>
      <c r="E118" s="108"/>
    </row>
    <row r="119" ht="13.5" customHeight="1">
      <c r="A119" s="126"/>
      <c r="B119" s="126"/>
      <c r="E119" s="108"/>
    </row>
    <row r="120" ht="13.5" customHeight="1">
      <c r="A120" s="126"/>
      <c r="B120" s="126"/>
      <c r="E120" s="108"/>
    </row>
    <row r="121" ht="13.5" customHeight="1">
      <c r="A121" s="126"/>
      <c r="B121" s="126"/>
      <c r="E121" s="108"/>
    </row>
    <row r="122" ht="13.5" customHeight="1">
      <c r="A122" s="126"/>
      <c r="B122" s="126"/>
      <c r="E122" s="108"/>
    </row>
    <row r="123" ht="13.5" customHeight="1">
      <c r="A123" s="126"/>
      <c r="B123" s="126"/>
      <c r="E123" s="108"/>
    </row>
    <row r="124" ht="13.5" customHeight="1">
      <c r="A124" s="126"/>
      <c r="B124" s="126"/>
      <c r="E124" s="108"/>
    </row>
    <row r="125" ht="13.5" customHeight="1">
      <c r="A125" s="126"/>
      <c r="B125" s="126"/>
      <c r="E125" s="108"/>
    </row>
    <row r="126" ht="13.5" customHeight="1">
      <c r="A126" s="126"/>
      <c r="B126" s="126"/>
      <c r="E126" s="108"/>
    </row>
    <row r="127" ht="13.5" customHeight="1">
      <c r="A127" s="126"/>
      <c r="B127" s="126"/>
      <c r="E127" s="108"/>
    </row>
    <row r="128" ht="13.5" customHeight="1">
      <c r="A128" s="126"/>
      <c r="B128" s="126"/>
      <c r="E128" s="108"/>
    </row>
    <row r="129" ht="13.5" customHeight="1">
      <c r="A129" s="126"/>
      <c r="B129" s="126"/>
      <c r="E129" s="108"/>
    </row>
    <row r="130" ht="13.5" customHeight="1">
      <c r="A130" s="126"/>
      <c r="B130" s="126"/>
      <c r="E130" s="108"/>
    </row>
    <row r="131" ht="13.5" customHeight="1">
      <c r="A131" s="126"/>
      <c r="B131" s="126"/>
      <c r="E131" s="108"/>
    </row>
    <row r="132" ht="13.5" customHeight="1">
      <c r="A132" s="126"/>
      <c r="B132" s="126"/>
      <c r="E132" s="108"/>
    </row>
    <row r="133" ht="13.5" customHeight="1">
      <c r="A133" s="126"/>
      <c r="B133" s="126"/>
      <c r="E133" s="108"/>
    </row>
    <row r="134" ht="13.5" customHeight="1">
      <c r="A134" s="126"/>
      <c r="B134" s="126"/>
      <c r="E134" s="108"/>
    </row>
    <row r="135" ht="13.5" customHeight="1">
      <c r="A135" s="126"/>
      <c r="B135" s="126"/>
      <c r="E135" s="108"/>
    </row>
    <row r="136" ht="13.5" customHeight="1">
      <c r="A136" s="126"/>
      <c r="B136" s="126"/>
      <c r="E136" s="108"/>
    </row>
    <row r="137" ht="13.5" customHeight="1">
      <c r="A137" s="126"/>
      <c r="B137" s="126"/>
      <c r="E137" s="108"/>
    </row>
    <row r="138" ht="13.5" customHeight="1">
      <c r="A138" s="126"/>
      <c r="B138" s="126"/>
      <c r="E138" s="108"/>
    </row>
    <row r="139" ht="13.5" customHeight="1">
      <c r="A139" s="126"/>
      <c r="B139" s="126"/>
      <c r="E139" s="108"/>
    </row>
    <row r="140" ht="13.5" customHeight="1">
      <c r="A140" s="126"/>
      <c r="B140" s="126"/>
      <c r="E140" s="108"/>
    </row>
    <row r="141" ht="13.5" customHeight="1">
      <c r="A141" s="126"/>
      <c r="B141" s="126"/>
      <c r="E141" s="108"/>
    </row>
    <row r="142" ht="13.5" customHeight="1">
      <c r="A142" s="126"/>
      <c r="B142" s="126"/>
      <c r="E142" s="108"/>
    </row>
    <row r="143" ht="13.5" customHeight="1">
      <c r="A143" s="126"/>
      <c r="B143" s="126"/>
      <c r="E143" s="108"/>
    </row>
    <row r="144" ht="13.5" customHeight="1">
      <c r="A144" s="126"/>
      <c r="B144" s="126"/>
      <c r="E144" s="108"/>
    </row>
    <row r="145" ht="13.5" customHeight="1">
      <c r="A145" s="126"/>
      <c r="B145" s="126"/>
      <c r="E145" s="108"/>
    </row>
    <row r="146" ht="13.5" customHeight="1">
      <c r="A146" s="126"/>
      <c r="B146" s="126"/>
      <c r="E146" s="108"/>
    </row>
    <row r="147" ht="13.5" customHeight="1">
      <c r="A147" s="126"/>
      <c r="B147" s="126"/>
      <c r="E147" s="108"/>
    </row>
    <row r="148" ht="13.5" customHeight="1">
      <c r="A148" s="126"/>
      <c r="B148" s="126"/>
      <c r="E148" s="108"/>
    </row>
    <row r="149" ht="13.5" customHeight="1">
      <c r="A149" s="126"/>
      <c r="B149" s="126"/>
      <c r="E149" s="108"/>
    </row>
    <row r="150" ht="13.5" customHeight="1">
      <c r="A150" s="126"/>
      <c r="B150" s="126"/>
      <c r="E150" s="108"/>
    </row>
    <row r="151" ht="13.5" customHeight="1">
      <c r="A151" s="126"/>
      <c r="B151" s="126"/>
      <c r="E151" s="108"/>
    </row>
    <row r="152" ht="13.5" customHeight="1">
      <c r="A152" s="126"/>
      <c r="B152" s="126"/>
      <c r="E152" s="108"/>
    </row>
    <row r="153" ht="13.5" customHeight="1">
      <c r="A153" s="126"/>
      <c r="B153" s="126"/>
      <c r="E153" s="108"/>
    </row>
    <row r="154" ht="13.5" customHeight="1">
      <c r="A154" s="126"/>
      <c r="B154" s="126"/>
      <c r="E154" s="108"/>
    </row>
    <row r="155" ht="13.5" customHeight="1">
      <c r="A155" s="126"/>
      <c r="B155" s="126"/>
      <c r="E155" s="108"/>
    </row>
    <row r="156" ht="13.5" customHeight="1">
      <c r="A156" s="126"/>
      <c r="B156" s="126"/>
      <c r="E156" s="108"/>
    </row>
    <row r="157" ht="13.5" customHeight="1">
      <c r="A157" s="126"/>
      <c r="B157" s="126"/>
      <c r="E157" s="108"/>
    </row>
    <row r="158" ht="13.5" customHeight="1">
      <c r="A158" s="126"/>
      <c r="B158" s="126"/>
      <c r="E158" s="108"/>
    </row>
    <row r="159" ht="13.5" customHeight="1">
      <c r="A159" s="126"/>
      <c r="B159" s="126"/>
      <c r="E159" s="108"/>
    </row>
    <row r="160" ht="13.5" customHeight="1">
      <c r="A160" s="126"/>
      <c r="B160" s="126"/>
      <c r="E160" s="108"/>
    </row>
    <row r="161" ht="13.5" customHeight="1">
      <c r="A161" s="126"/>
      <c r="B161" s="126"/>
      <c r="E161" s="108"/>
    </row>
    <row r="162" ht="13.5" customHeight="1">
      <c r="A162" s="126"/>
      <c r="B162" s="126"/>
      <c r="E162" s="108"/>
    </row>
    <row r="163" ht="13.5" customHeight="1">
      <c r="A163" s="126"/>
      <c r="B163" s="126"/>
      <c r="E163" s="108"/>
    </row>
    <row r="164" ht="13.5" customHeight="1">
      <c r="A164" s="126"/>
      <c r="B164" s="126"/>
      <c r="E164" s="108"/>
    </row>
    <row r="165" ht="13.5" customHeight="1">
      <c r="A165" s="126"/>
      <c r="B165" s="126"/>
      <c r="E165" s="108"/>
    </row>
    <row r="166" ht="13.5" customHeight="1">
      <c r="A166" s="126"/>
      <c r="B166" s="126"/>
      <c r="E166" s="108"/>
    </row>
    <row r="167" ht="13.5" customHeight="1">
      <c r="A167" s="126"/>
      <c r="B167" s="126"/>
      <c r="E167" s="108"/>
    </row>
    <row r="168" ht="13.5" customHeight="1">
      <c r="A168" s="126"/>
      <c r="B168" s="126"/>
      <c r="E168" s="108"/>
    </row>
    <row r="169" ht="13.5" customHeight="1">
      <c r="A169" s="126"/>
      <c r="B169" s="126"/>
      <c r="E169" s="108"/>
    </row>
    <row r="170" ht="13.5" customHeight="1">
      <c r="A170" s="126"/>
      <c r="B170" s="126"/>
      <c r="E170" s="108"/>
    </row>
    <row r="171" ht="13.5" customHeight="1">
      <c r="A171" s="126"/>
      <c r="B171" s="126"/>
      <c r="E171" s="108"/>
    </row>
    <row r="172" ht="13.5" customHeight="1">
      <c r="A172" s="126"/>
      <c r="B172" s="126"/>
      <c r="E172" s="108"/>
    </row>
    <row r="173" ht="13.5" customHeight="1">
      <c r="A173" s="126"/>
      <c r="B173" s="126"/>
      <c r="E173" s="108"/>
    </row>
    <row r="174" ht="13.5" customHeight="1">
      <c r="A174" s="126"/>
      <c r="B174" s="126"/>
      <c r="E174" s="108"/>
    </row>
    <row r="175" ht="13.5" customHeight="1">
      <c r="A175" s="126"/>
      <c r="B175" s="126"/>
      <c r="E175" s="108"/>
    </row>
    <row r="176" ht="13.5" customHeight="1">
      <c r="A176" s="126"/>
      <c r="B176" s="126"/>
      <c r="E176" s="108"/>
    </row>
    <row r="177" ht="13.5" customHeight="1">
      <c r="A177" s="126"/>
      <c r="B177" s="126"/>
      <c r="E177" s="108"/>
    </row>
    <row r="178" ht="13.5" customHeight="1">
      <c r="A178" s="126"/>
      <c r="B178" s="126"/>
      <c r="E178" s="108"/>
    </row>
    <row r="179" ht="13.5" customHeight="1">
      <c r="A179" s="126"/>
      <c r="B179" s="126"/>
      <c r="E179" s="108"/>
    </row>
    <row r="180" ht="13.5" customHeight="1">
      <c r="A180" s="126"/>
      <c r="B180" s="126"/>
      <c r="E180" s="108"/>
    </row>
    <row r="181" ht="13.5" customHeight="1">
      <c r="A181" s="126"/>
      <c r="B181" s="126"/>
      <c r="E181" s="108"/>
    </row>
    <row r="182" ht="13.5" customHeight="1">
      <c r="A182" s="126"/>
      <c r="B182" s="126"/>
      <c r="E182" s="108"/>
    </row>
    <row r="183" ht="13.5" customHeight="1">
      <c r="A183" s="126"/>
      <c r="B183" s="126"/>
      <c r="E183" s="108"/>
    </row>
    <row r="184" ht="13.5" customHeight="1">
      <c r="A184" s="126"/>
      <c r="B184" s="126"/>
      <c r="E184" s="108"/>
    </row>
    <row r="185" ht="13.5" customHeight="1">
      <c r="A185" s="126"/>
      <c r="B185" s="126"/>
      <c r="E185" s="108"/>
    </row>
    <row r="186" ht="13.5" customHeight="1">
      <c r="A186" s="126"/>
      <c r="B186" s="126"/>
      <c r="E186" s="108"/>
    </row>
    <row r="187" ht="13.5" customHeight="1">
      <c r="A187" s="126"/>
      <c r="B187" s="126"/>
      <c r="E187" s="108"/>
    </row>
    <row r="188" ht="13.5" customHeight="1">
      <c r="A188" s="126"/>
      <c r="B188" s="126"/>
      <c r="E188" s="108"/>
    </row>
    <row r="189" ht="13.5" customHeight="1">
      <c r="A189" s="126"/>
      <c r="B189" s="126"/>
      <c r="E189" s="108"/>
    </row>
    <row r="190" ht="13.5" customHeight="1">
      <c r="A190" s="126"/>
      <c r="B190" s="126"/>
      <c r="E190" s="108"/>
    </row>
    <row r="191" ht="13.5" customHeight="1">
      <c r="A191" s="126"/>
      <c r="B191" s="126"/>
      <c r="E191" s="108"/>
    </row>
    <row r="192" ht="13.5" customHeight="1">
      <c r="A192" s="126"/>
      <c r="B192" s="126"/>
      <c r="E192" s="108"/>
    </row>
    <row r="193" ht="13.5" customHeight="1">
      <c r="A193" s="126"/>
      <c r="B193" s="126"/>
      <c r="E193" s="108"/>
    </row>
    <row r="194" ht="13.5" customHeight="1">
      <c r="A194" s="126"/>
      <c r="B194" s="126"/>
      <c r="E194" s="108"/>
    </row>
    <row r="195" ht="13.5" customHeight="1">
      <c r="A195" s="126"/>
      <c r="B195" s="126"/>
      <c r="E195" s="108"/>
    </row>
    <row r="196" ht="13.5" customHeight="1">
      <c r="A196" s="126"/>
      <c r="B196" s="126"/>
      <c r="E196" s="108"/>
    </row>
    <row r="197" ht="13.5" customHeight="1">
      <c r="A197" s="126"/>
      <c r="B197" s="126"/>
      <c r="E197" s="108"/>
    </row>
    <row r="198" ht="13.5" customHeight="1">
      <c r="A198" s="126"/>
      <c r="B198" s="126"/>
      <c r="E198" s="108"/>
    </row>
    <row r="199" ht="13.5" customHeight="1">
      <c r="A199" s="126"/>
      <c r="B199" s="126"/>
      <c r="E199" s="108"/>
    </row>
    <row r="200" ht="13.5" customHeight="1">
      <c r="A200" s="126"/>
      <c r="B200" s="126"/>
      <c r="E200" s="108"/>
    </row>
    <row r="201" ht="13.5" customHeight="1">
      <c r="A201" s="126"/>
      <c r="B201" s="126"/>
      <c r="E201" s="108"/>
    </row>
    <row r="202" ht="13.5" customHeight="1">
      <c r="A202" s="126"/>
      <c r="B202" s="126"/>
      <c r="E202" s="108"/>
    </row>
    <row r="203" ht="13.5" customHeight="1">
      <c r="A203" s="126"/>
      <c r="B203" s="126"/>
      <c r="E203" s="108"/>
    </row>
    <row r="204" ht="13.5" customHeight="1">
      <c r="A204" s="126"/>
      <c r="B204" s="126"/>
      <c r="E204" s="108"/>
    </row>
    <row r="205" ht="13.5" customHeight="1">
      <c r="A205" s="126"/>
      <c r="B205" s="126"/>
      <c r="E205" s="108"/>
    </row>
    <row r="206" ht="13.5" customHeight="1">
      <c r="A206" s="126"/>
      <c r="B206" s="126"/>
      <c r="E206" s="108"/>
    </row>
    <row r="207" ht="13.5" customHeight="1">
      <c r="A207" s="126"/>
      <c r="B207" s="126"/>
      <c r="E207" s="108"/>
    </row>
    <row r="208" ht="13.5" customHeight="1">
      <c r="A208" s="126"/>
      <c r="B208" s="126"/>
      <c r="E208" s="108"/>
    </row>
    <row r="209" ht="13.5" customHeight="1">
      <c r="A209" s="126"/>
      <c r="B209" s="126"/>
      <c r="E209" s="108"/>
    </row>
    <row r="210" ht="13.5" customHeight="1">
      <c r="A210" s="126"/>
      <c r="B210" s="126"/>
      <c r="E210" s="108"/>
    </row>
    <row r="211" ht="13.5" customHeight="1">
      <c r="A211" s="126"/>
      <c r="B211" s="126"/>
      <c r="E211" s="108"/>
    </row>
    <row r="212" ht="13.5" customHeight="1">
      <c r="A212" s="126"/>
      <c r="B212" s="126"/>
      <c r="E212" s="108"/>
    </row>
    <row r="213" ht="13.5" customHeight="1">
      <c r="A213" s="126"/>
      <c r="B213" s="126"/>
      <c r="E213" s="108"/>
    </row>
    <row r="214" ht="13.5" customHeight="1">
      <c r="A214" s="126"/>
      <c r="B214" s="126"/>
      <c r="E214" s="108"/>
    </row>
    <row r="215" ht="13.5" customHeight="1">
      <c r="A215" s="126"/>
      <c r="B215" s="126"/>
      <c r="E215" s="108"/>
    </row>
    <row r="216" ht="13.5" customHeight="1">
      <c r="A216" s="126"/>
      <c r="B216" s="126"/>
      <c r="E216" s="108"/>
    </row>
    <row r="217" ht="13.5" customHeight="1">
      <c r="A217" s="126"/>
      <c r="B217" s="126"/>
      <c r="E217" s="108"/>
    </row>
    <row r="218" ht="13.5" customHeight="1">
      <c r="A218" s="126"/>
      <c r="B218" s="126"/>
      <c r="E218" s="108"/>
    </row>
    <row r="219" ht="13.5" customHeight="1">
      <c r="A219" s="126"/>
      <c r="B219" s="126"/>
      <c r="E219" s="108"/>
    </row>
    <row r="220" ht="13.5" customHeight="1">
      <c r="A220" s="126"/>
      <c r="B220" s="126"/>
      <c r="E220" s="108"/>
    </row>
    <row r="221" ht="13.5" customHeight="1">
      <c r="A221" s="126"/>
      <c r="B221" s="126"/>
      <c r="E221" s="108"/>
    </row>
    <row r="222" ht="13.5" customHeight="1">
      <c r="A222" s="126"/>
      <c r="B222" s="126"/>
      <c r="E222" s="108"/>
    </row>
    <row r="223" ht="13.5" customHeight="1">
      <c r="A223" s="126"/>
      <c r="B223" s="126"/>
      <c r="E223" s="108"/>
    </row>
    <row r="224" ht="13.5" customHeight="1">
      <c r="A224" s="126"/>
      <c r="B224" s="126"/>
      <c r="E224" s="108"/>
    </row>
    <row r="225" ht="13.5" customHeight="1">
      <c r="A225" s="126"/>
      <c r="B225" s="126"/>
      <c r="E225" s="108"/>
    </row>
    <row r="226" ht="13.5" customHeight="1">
      <c r="A226" s="126"/>
      <c r="B226" s="126"/>
      <c r="E226" s="108"/>
    </row>
    <row r="227" ht="13.5" customHeight="1">
      <c r="A227" s="126"/>
      <c r="B227" s="126"/>
      <c r="E227" s="108"/>
    </row>
    <row r="228" ht="13.5" customHeight="1">
      <c r="A228" s="126"/>
      <c r="B228" s="126"/>
      <c r="E228" s="108"/>
    </row>
    <row r="229" ht="13.5" customHeight="1">
      <c r="A229" s="126"/>
      <c r="B229" s="126"/>
      <c r="E229" s="108"/>
    </row>
    <row r="230" ht="13.5" customHeight="1">
      <c r="A230" s="126"/>
      <c r="B230" s="126"/>
      <c r="E230" s="108"/>
    </row>
    <row r="231" ht="13.5" customHeight="1">
      <c r="A231" s="126"/>
      <c r="B231" s="126"/>
      <c r="E231" s="108"/>
    </row>
    <row r="232" ht="13.5" customHeight="1">
      <c r="A232" s="126"/>
      <c r="B232" s="126"/>
      <c r="E232" s="108"/>
    </row>
    <row r="233" ht="13.5" customHeight="1">
      <c r="A233" s="126"/>
      <c r="B233" s="126"/>
      <c r="E233" s="108"/>
    </row>
    <row r="234" ht="13.5" customHeight="1">
      <c r="A234" s="126"/>
      <c r="B234" s="126"/>
      <c r="E234" s="108"/>
    </row>
    <row r="235" ht="13.5" customHeight="1">
      <c r="A235" s="126"/>
      <c r="B235" s="126"/>
      <c r="E235" s="108"/>
    </row>
    <row r="236" ht="13.5" customHeight="1">
      <c r="A236" s="126"/>
      <c r="B236" s="126"/>
      <c r="E236" s="108"/>
    </row>
    <row r="237" ht="13.5" customHeight="1">
      <c r="A237" s="126"/>
      <c r="B237" s="126"/>
      <c r="E237" s="108"/>
    </row>
    <row r="238" ht="13.5" customHeight="1">
      <c r="A238" s="126"/>
      <c r="B238" s="126"/>
      <c r="E238" s="108"/>
    </row>
    <row r="239" ht="13.5" customHeight="1">
      <c r="A239" s="126"/>
      <c r="B239" s="126"/>
      <c r="E239" s="108"/>
    </row>
    <row r="240" ht="13.5" customHeight="1">
      <c r="A240" s="126"/>
      <c r="B240" s="126"/>
      <c r="E240" s="108"/>
    </row>
    <row r="241" ht="13.5" customHeight="1">
      <c r="A241" s="126"/>
      <c r="B241" s="126"/>
      <c r="E241" s="108"/>
    </row>
    <row r="242" ht="13.5" customHeight="1">
      <c r="A242" s="126"/>
      <c r="B242" s="126"/>
      <c r="E242" s="108"/>
    </row>
    <row r="243" ht="13.5" customHeight="1">
      <c r="A243" s="126"/>
      <c r="B243" s="126"/>
      <c r="E243" s="108"/>
    </row>
    <row r="244" ht="13.5" customHeight="1">
      <c r="A244" s="126"/>
      <c r="B244" s="126"/>
      <c r="E244" s="108"/>
    </row>
    <row r="245" ht="13.5" customHeight="1">
      <c r="A245" s="126"/>
      <c r="B245" s="126"/>
      <c r="E245" s="108"/>
    </row>
    <row r="246" ht="13.5" customHeight="1">
      <c r="A246" s="126"/>
      <c r="B246" s="126"/>
      <c r="E246" s="108"/>
    </row>
    <row r="247" ht="13.5" customHeight="1">
      <c r="A247" s="126"/>
      <c r="B247" s="126"/>
      <c r="E247" s="108"/>
    </row>
    <row r="248" ht="13.5" customHeight="1">
      <c r="A248" s="126"/>
      <c r="B248" s="126"/>
      <c r="E248" s="108"/>
    </row>
    <row r="249" ht="13.5" customHeight="1">
      <c r="A249" s="126"/>
      <c r="B249" s="126"/>
      <c r="E249" s="108"/>
    </row>
    <row r="250" ht="13.5" customHeight="1">
      <c r="A250" s="126"/>
      <c r="B250" s="126"/>
      <c r="E250" s="108"/>
    </row>
    <row r="251" ht="13.5" customHeight="1">
      <c r="A251" s="126"/>
      <c r="B251" s="126"/>
      <c r="E251" s="108"/>
    </row>
    <row r="252" ht="13.5" customHeight="1">
      <c r="A252" s="126"/>
      <c r="B252" s="126"/>
      <c r="E252" s="108"/>
    </row>
    <row r="253" ht="13.5" customHeight="1">
      <c r="A253" s="126"/>
      <c r="B253" s="126"/>
      <c r="E253" s="108"/>
    </row>
    <row r="254" ht="13.5" customHeight="1">
      <c r="A254" s="126"/>
      <c r="B254" s="126"/>
      <c r="E254" s="108"/>
    </row>
    <row r="255" ht="13.5" customHeight="1">
      <c r="A255" s="126"/>
      <c r="B255" s="126"/>
      <c r="E255" s="108"/>
    </row>
    <row r="256" ht="13.5" customHeight="1">
      <c r="A256" s="126"/>
      <c r="B256" s="126"/>
      <c r="E256" s="108"/>
    </row>
    <row r="257" ht="13.5" customHeight="1">
      <c r="A257" s="126"/>
      <c r="B257" s="126"/>
      <c r="E257" s="108"/>
    </row>
    <row r="258" ht="13.5" customHeight="1">
      <c r="A258" s="126"/>
      <c r="B258" s="126"/>
      <c r="E258" s="108"/>
    </row>
    <row r="259" ht="13.5" customHeight="1">
      <c r="A259" s="126"/>
      <c r="B259" s="126"/>
      <c r="E259" s="108"/>
    </row>
    <row r="260" ht="13.5" customHeight="1">
      <c r="A260" s="126"/>
      <c r="B260" s="126"/>
      <c r="E260" s="108"/>
    </row>
    <row r="261" ht="13.5" customHeight="1">
      <c r="A261" s="126"/>
      <c r="B261" s="126"/>
      <c r="E261" s="108"/>
    </row>
    <row r="262" ht="13.5" customHeight="1">
      <c r="A262" s="126"/>
      <c r="B262" s="126"/>
      <c r="E262" s="108"/>
    </row>
    <row r="263" ht="13.5" customHeight="1">
      <c r="A263" s="126"/>
      <c r="B263" s="126"/>
      <c r="E263" s="108"/>
    </row>
    <row r="264" ht="13.5" customHeight="1">
      <c r="A264" s="126"/>
      <c r="B264" s="126"/>
      <c r="E264" s="108"/>
    </row>
    <row r="265" ht="13.5" customHeight="1">
      <c r="A265" s="126"/>
      <c r="B265" s="126"/>
      <c r="E265" s="108"/>
    </row>
    <row r="266" ht="13.5" customHeight="1">
      <c r="A266" s="126"/>
      <c r="B266" s="126"/>
      <c r="E266" s="108"/>
    </row>
    <row r="267" ht="13.5" customHeight="1">
      <c r="A267" s="126"/>
      <c r="B267" s="126"/>
      <c r="E267" s="108"/>
    </row>
    <row r="268" ht="13.5" customHeight="1">
      <c r="A268" s="126"/>
      <c r="B268" s="126"/>
      <c r="E268" s="108"/>
    </row>
    <row r="269" ht="13.5" customHeight="1">
      <c r="A269" s="126"/>
      <c r="B269" s="126"/>
      <c r="E269" s="108"/>
    </row>
    <row r="270" ht="13.5" customHeight="1">
      <c r="A270" s="126"/>
      <c r="B270" s="126"/>
      <c r="E270" s="108"/>
    </row>
    <row r="271" ht="13.5" customHeight="1">
      <c r="A271" s="126"/>
      <c r="B271" s="126"/>
      <c r="E271" s="108"/>
    </row>
    <row r="272" ht="13.5" customHeight="1">
      <c r="A272" s="126"/>
      <c r="B272" s="126"/>
      <c r="E272" s="108"/>
    </row>
    <row r="273" ht="13.5" customHeight="1">
      <c r="A273" s="126"/>
      <c r="B273" s="126"/>
      <c r="E273" s="108"/>
    </row>
    <row r="274" ht="13.5" customHeight="1">
      <c r="A274" s="126"/>
      <c r="B274" s="126"/>
      <c r="E274" s="108"/>
    </row>
    <row r="275" ht="13.5" customHeight="1">
      <c r="A275" s="126"/>
      <c r="B275" s="126"/>
      <c r="E275" s="108"/>
    </row>
    <row r="276" ht="13.5" customHeight="1">
      <c r="A276" s="126"/>
      <c r="B276" s="126"/>
      <c r="E276" s="108"/>
    </row>
    <row r="277" ht="13.5" customHeight="1">
      <c r="A277" s="126"/>
      <c r="B277" s="126"/>
      <c r="E277" s="108"/>
    </row>
    <row r="278" ht="13.5" customHeight="1">
      <c r="A278" s="126"/>
      <c r="B278" s="126"/>
      <c r="E278" s="108"/>
    </row>
    <row r="279" ht="13.5" customHeight="1">
      <c r="A279" s="126"/>
      <c r="B279" s="126"/>
      <c r="E279" s="108"/>
    </row>
    <row r="280" ht="13.5" customHeight="1">
      <c r="A280" s="126"/>
      <c r="B280" s="126"/>
      <c r="E280" s="108"/>
    </row>
    <row r="281" ht="13.5" customHeight="1">
      <c r="A281" s="126"/>
      <c r="B281" s="126"/>
      <c r="E281" s="108"/>
    </row>
    <row r="282" ht="13.5" customHeight="1">
      <c r="A282" s="126"/>
      <c r="B282" s="126"/>
      <c r="E282" s="108"/>
    </row>
    <row r="283" ht="13.5" customHeight="1">
      <c r="A283" s="126"/>
      <c r="B283" s="126"/>
      <c r="E283" s="108"/>
    </row>
    <row r="284" ht="13.5" customHeight="1">
      <c r="A284" s="126"/>
      <c r="B284" s="126"/>
      <c r="E284" s="108"/>
    </row>
    <row r="285" ht="13.5" customHeight="1">
      <c r="A285" s="126"/>
      <c r="B285" s="126"/>
      <c r="E285" s="108"/>
    </row>
    <row r="286" ht="13.5" customHeight="1">
      <c r="A286" s="126"/>
      <c r="B286" s="126"/>
      <c r="E286" s="108"/>
    </row>
    <row r="287" ht="13.5" customHeight="1">
      <c r="A287" s="126"/>
      <c r="B287" s="126"/>
      <c r="E287" s="108"/>
    </row>
    <row r="288" ht="13.5" customHeight="1">
      <c r="A288" s="126"/>
      <c r="B288" s="126"/>
      <c r="E288" s="108"/>
    </row>
    <row r="289" ht="13.5" customHeight="1">
      <c r="A289" s="126"/>
      <c r="B289" s="126"/>
      <c r="E289" s="108"/>
    </row>
    <row r="290" ht="13.5" customHeight="1">
      <c r="A290" s="126"/>
      <c r="B290" s="126"/>
      <c r="E290" s="108"/>
    </row>
    <row r="291" ht="13.5" customHeight="1">
      <c r="A291" s="126"/>
      <c r="B291" s="126"/>
      <c r="E291" s="108"/>
    </row>
    <row r="292" ht="13.5" customHeight="1">
      <c r="A292" s="126"/>
      <c r="B292" s="126"/>
      <c r="E292" s="108"/>
    </row>
    <row r="293" ht="13.5" customHeight="1">
      <c r="A293" s="126"/>
      <c r="B293" s="126"/>
      <c r="E293" s="108"/>
    </row>
    <row r="294" ht="13.5" customHeight="1">
      <c r="A294" s="126"/>
      <c r="B294" s="126"/>
      <c r="E294" s="108"/>
    </row>
    <row r="295" ht="13.5" customHeight="1">
      <c r="A295" s="126"/>
      <c r="B295" s="126"/>
      <c r="E295" s="108"/>
    </row>
    <row r="296" ht="13.5" customHeight="1">
      <c r="A296" s="126"/>
      <c r="B296" s="126"/>
      <c r="E296" s="108"/>
    </row>
    <row r="297" ht="13.5" customHeight="1">
      <c r="A297" s="126"/>
      <c r="B297" s="126"/>
      <c r="E297" s="108"/>
    </row>
    <row r="298" ht="13.5" customHeight="1">
      <c r="A298" s="126"/>
      <c r="B298" s="126"/>
      <c r="E298" s="108"/>
    </row>
    <row r="299" ht="13.5" customHeight="1">
      <c r="A299" s="126"/>
      <c r="B299" s="126"/>
      <c r="E299" s="108"/>
    </row>
    <row r="300" ht="13.5" customHeight="1">
      <c r="A300" s="126"/>
      <c r="B300" s="126"/>
      <c r="E300" s="108"/>
    </row>
    <row r="301" ht="13.5" customHeight="1">
      <c r="A301" s="126"/>
      <c r="B301" s="126"/>
      <c r="E301" s="108"/>
    </row>
    <row r="302" ht="13.5" customHeight="1">
      <c r="A302" s="126"/>
      <c r="B302" s="126"/>
      <c r="E302" s="108"/>
    </row>
    <row r="303" ht="13.5" customHeight="1">
      <c r="A303" s="126"/>
      <c r="B303" s="126"/>
      <c r="E303" s="108"/>
    </row>
    <row r="304" ht="13.5" customHeight="1">
      <c r="A304" s="126"/>
      <c r="B304" s="126"/>
      <c r="E304" s="108"/>
    </row>
    <row r="305" ht="13.5" customHeight="1">
      <c r="A305" s="126"/>
      <c r="B305" s="126"/>
      <c r="E305" s="108"/>
    </row>
    <row r="306" ht="13.5" customHeight="1">
      <c r="A306" s="126"/>
      <c r="B306" s="126"/>
      <c r="E306" s="108"/>
    </row>
    <row r="307" ht="13.5" customHeight="1">
      <c r="A307" s="126"/>
      <c r="B307" s="126"/>
      <c r="E307" s="108"/>
    </row>
    <row r="308" ht="13.5" customHeight="1">
      <c r="A308" s="126"/>
      <c r="B308" s="126"/>
      <c r="E308" s="108"/>
    </row>
    <row r="309" ht="13.5" customHeight="1">
      <c r="A309" s="126"/>
      <c r="B309" s="126"/>
      <c r="E309" s="108"/>
    </row>
    <row r="310" ht="13.5" customHeight="1">
      <c r="A310" s="126"/>
      <c r="B310" s="126"/>
      <c r="E310" s="108"/>
    </row>
    <row r="311" ht="13.5" customHeight="1">
      <c r="A311" s="126"/>
      <c r="B311" s="126"/>
      <c r="E311" s="108"/>
    </row>
    <row r="312" ht="13.5" customHeight="1">
      <c r="A312" s="126"/>
      <c r="B312" s="126"/>
      <c r="E312" s="108"/>
    </row>
    <row r="313" ht="13.5" customHeight="1">
      <c r="A313" s="126"/>
      <c r="B313" s="126"/>
      <c r="E313" s="108"/>
    </row>
    <row r="314" ht="13.5" customHeight="1">
      <c r="A314" s="126"/>
      <c r="B314" s="126"/>
      <c r="E314" s="108"/>
    </row>
    <row r="315" ht="13.5" customHeight="1">
      <c r="A315" s="126"/>
      <c r="B315" s="126"/>
      <c r="E315" s="108"/>
    </row>
    <row r="316" ht="13.5" customHeight="1">
      <c r="A316" s="126"/>
      <c r="B316" s="126"/>
      <c r="E316" s="108"/>
    </row>
    <row r="317" ht="13.5" customHeight="1">
      <c r="A317" s="126"/>
      <c r="B317" s="126"/>
      <c r="E317" s="108"/>
    </row>
    <row r="318" ht="13.5" customHeight="1">
      <c r="A318" s="126"/>
      <c r="B318" s="126"/>
      <c r="E318" s="108"/>
    </row>
    <row r="319" ht="13.5" customHeight="1">
      <c r="A319" s="126"/>
      <c r="B319" s="126"/>
      <c r="E319" s="108"/>
    </row>
    <row r="320" ht="13.5" customHeight="1">
      <c r="A320" s="126"/>
      <c r="B320" s="126"/>
      <c r="E320" s="108"/>
    </row>
    <row r="321" ht="13.5" customHeight="1">
      <c r="A321" s="126"/>
      <c r="B321" s="126"/>
      <c r="E321" s="108"/>
    </row>
    <row r="322" ht="13.5" customHeight="1">
      <c r="A322" s="126"/>
      <c r="B322" s="126"/>
      <c r="E322" s="108"/>
    </row>
    <row r="323" ht="13.5" customHeight="1">
      <c r="A323" s="126"/>
      <c r="B323" s="126"/>
      <c r="E323" s="108"/>
    </row>
    <row r="324" ht="13.5" customHeight="1">
      <c r="A324" s="126"/>
      <c r="B324" s="126"/>
      <c r="E324" s="108"/>
    </row>
    <row r="325" ht="13.5" customHeight="1">
      <c r="A325" s="126"/>
      <c r="B325" s="126"/>
      <c r="E325" s="108"/>
    </row>
    <row r="326" ht="13.5" customHeight="1">
      <c r="A326" s="126"/>
      <c r="B326" s="126"/>
      <c r="E326" s="108"/>
    </row>
    <row r="327" ht="13.5" customHeight="1">
      <c r="A327" s="126"/>
      <c r="B327" s="126"/>
      <c r="E327" s="108"/>
    </row>
    <row r="328" ht="13.5" customHeight="1">
      <c r="A328" s="126"/>
      <c r="B328" s="126"/>
      <c r="E328" s="108"/>
    </row>
    <row r="329" ht="13.5" customHeight="1">
      <c r="A329" s="126"/>
      <c r="B329" s="126"/>
      <c r="E329" s="108"/>
    </row>
    <row r="330" ht="13.5" customHeight="1">
      <c r="A330" s="126"/>
      <c r="B330" s="126"/>
      <c r="E330" s="108"/>
    </row>
    <row r="331" ht="13.5" customHeight="1">
      <c r="A331" s="126"/>
      <c r="B331" s="126"/>
      <c r="E331" s="108"/>
    </row>
    <row r="332" ht="13.5" customHeight="1">
      <c r="A332" s="126"/>
      <c r="B332" s="126"/>
      <c r="E332" s="108"/>
    </row>
    <row r="333" ht="13.5" customHeight="1">
      <c r="A333" s="126"/>
      <c r="B333" s="126"/>
      <c r="E333" s="108"/>
    </row>
    <row r="334" ht="13.5" customHeight="1">
      <c r="A334" s="126"/>
      <c r="B334" s="126"/>
      <c r="E334" s="108"/>
    </row>
    <row r="335" ht="13.5" customHeight="1">
      <c r="A335" s="126"/>
      <c r="B335" s="126"/>
      <c r="E335" s="108"/>
    </row>
    <row r="336" ht="13.5" customHeight="1">
      <c r="A336" s="126"/>
      <c r="B336" s="126"/>
      <c r="E336" s="108"/>
    </row>
    <row r="337" ht="13.5" customHeight="1">
      <c r="A337" s="126"/>
      <c r="B337" s="126"/>
      <c r="E337" s="108"/>
    </row>
    <row r="338" ht="13.5" customHeight="1">
      <c r="A338" s="126"/>
      <c r="B338" s="126"/>
      <c r="E338" s="108"/>
    </row>
    <row r="339" ht="13.5" customHeight="1">
      <c r="A339" s="126"/>
      <c r="B339" s="126"/>
      <c r="E339" s="108"/>
    </row>
    <row r="340" ht="13.5" customHeight="1">
      <c r="A340" s="126"/>
      <c r="B340" s="126"/>
      <c r="E340" s="108"/>
    </row>
    <row r="341" ht="13.5" customHeight="1">
      <c r="A341" s="126"/>
      <c r="B341" s="126"/>
      <c r="E341" s="108"/>
    </row>
    <row r="342" ht="13.5" customHeight="1">
      <c r="A342" s="126"/>
      <c r="B342" s="126"/>
      <c r="E342" s="108"/>
    </row>
    <row r="343" ht="13.5" customHeight="1">
      <c r="A343" s="126"/>
      <c r="B343" s="126"/>
      <c r="E343" s="108"/>
    </row>
    <row r="344" ht="13.5" customHeight="1">
      <c r="A344" s="126"/>
      <c r="B344" s="126"/>
      <c r="E344" s="108"/>
    </row>
    <row r="345" ht="13.5" customHeight="1">
      <c r="A345" s="126"/>
      <c r="B345" s="126"/>
      <c r="E345" s="108"/>
    </row>
    <row r="346" ht="13.5" customHeight="1">
      <c r="A346" s="126"/>
      <c r="B346" s="126"/>
      <c r="E346" s="108"/>
    </row>
    <row r="347" ht="13.5" customHeight="1">
      <c r="A347" s="126"/>
      <c r="B347" s="126"/>
      <c r="E347" s="108"/>
    </row>
    <row r="348" ht="13.5" customHeight="1">
      <c r="A348" s="126"/>
      <c r="B348" s="126"/>
      <c r="E348" s="108"/>
    </row>
    <row r="349" ht="13.5" customHeight="1">
      <c r="A349" s="126"/>
      <c r="B349" s="126"/>
      <c r="E349" s="108"/>
    </row>
    <row r="350" ht="13.5" customHeight="1">
      <c r="A350" s="126"/>
      <c r="B350" s="126"/>
      <c r="E350" s="108"/>
    </row>
    <row r="351" ht="13.5" customHeight="1">
      <c r="A351" s="126"/>
      <c r="B351" s="126"/>
      <c r="E351" s="108"/>
    </row>
    <row r="352" ht="13.5" customHeight="1">
      <c r="A352" s="126"/>
      <c r="B352" s="126"/>
      <c r="E352" s="108"/>
    </row>
    <row r="353" ht="13.5" customHeight="1">
      <c r="A353" s="126"/>
      <c r="B353" s="126"/>
      <c r="E353" s="108"/>
    </row>
    <row r="354" ht="13.5" customHeight="1">
      <c r="A354" s="126"/>
      <c r="B354" s="126"/>
      <c r="E354" s="108"/>
    </row>
    <row r="355" ht="13.5" customHeight="1">
      <c r="A355" s="126"/>
      <c r="B355" s="126"/>
      <c r="E355" s="108"/>
    </row>
    <row r="356" ht="13.5" customHeight="1">
      <c r="A356" s="126"/>
      <c r="B356" s="126"/>
      <c r="E356" s="108"/>
    </row>
    <row r="357" ht="13.5" customHeight="1">
      <c r="A357" s="126"/>
      <c r="B357" s="126"/>
      <c r="E357" s="108"/>
    </row>
    <row r="358" ht="13.5" customHeight="1">
      <c r="A358" s="126"/>
      <c r="B358" s="126"/>
      <c r="E358" s="108"/>
    </row>
    <row r="359" ht="13.5" customHeight="1">
      <c r="A359" s="126"/>
      <c r="B359" s="126"/>
      <c r="E359" s="108"/>
    </row>
    <row r="360" ht="13.5" customHeight="1">
      <c r="A360" s="126"/>
      <c r="B360" s="126"/>
      <c r="E360" s="108"/>
    </row>
    <row r="361" ht="13.5" customHeight="1">
      <c r="A361" s="126"/>
      <c r="B361" s="126"/>
      <c r="E361" s="108"/>
    </row>
    <row r="362" ht="13.5" customHeight="1">
      <c r="A362" s="126"/>
      <c r="B362" s="126"/>
      <c r="E362" s="108"/>
    </row>
    <row r="363" ht="13.5" customHeight="1">
      <c r="A363" s="126"/>
      <c r="B363" s="126"/>
      <c r="E363" s="108"/>
    </row>
    <row r="364" ht="13.5" customHeight="1">
      <c r="A364" s="126"/>
      <c r="B364" s="126"/>
      <c r="E364" s="108"/>
    </row>
    <row r="365" ht="13.5" customHeight="1">
      <c r="A365" s="126"/>
      <c r="B365" s="126"/>
      <c r="E365" s="108"/>
    </row>
    <row r="366" ht="13.5" customHeight="1">
      <c r="A366" s="126"/>
      <c r="B366" s="126"/>
      <c r="E366" s="108"/>
    </row>
    <row r="367" ht="13.5" customHeight="1">
      <c r="A367" s="126"/>
      <c r="B367" s="126"/>
      <c r="E367" s="108"/>
    </row>
    <row r="368" ht="13.5" customHeight="1">
      <c r="A368" s="126"/>
      <c r="B368" s="126"/>
      <c r="E368" s="108"/>
    </row>
    <row r="369" ht="13.5" customHeight="1">
      <c r="A369" s="126"/>
      <c r="B369" s="126"/>
      <c r="E369" s="108"/>
    </row>
    <row r="370" ht="13.5" customHeight="1">
      <c r="A370" s="126"/>
      <c r="B370" s="126"/>
      <c r="E370" s="108"/>
    </row>
    <row r="371" ht="13.5" customHeight="1">
      <c r="A371" s="126"/>
      <c r="B371" s="126"/>
      <c r="E371" s="108"/>
    </row>
    <row r="372" ht="13.5" customHeight="1">
      <c r="A372" s="126"/>
      <c r="B372" s="126"/>
      <c r="E372" s="108"/>
    </row>
    <row r="373" ht="13.5" customHeight="1">
      <c r="A373" s="126"/>
      <c r="B373" s="126"/>
      <c r="E373" s="108"/>
    </row>
    <row r="374" ht="13.5" customHeight="1">
      <c r="A374" s="126"/>
      <c r="B374" s="126"/>
      <c r="E374" s="108"/>
    </row>
    <row r="375" ht="13.5" customHeight="1">
      <c r="A375" s="126"/>
      <c r="B375" s="126"/>
      <c r="E375" s="108"/>
    </row>
    <row r="376" ht="13.5" customHeight="1">
      <c r="A376" s="126"/>
      <c r="B376" s="126"/>
      <c r="E376" s="108"/>
    </row>
    <row r="377" ht="13.5" customHeight="1">
      <c r="A377" s="126"/>
      <c r="B377" s="126"/>
      <c r="E377" s="108"/>
    </row>
    <row r="378" ht="13.5" customHeight="1">
      <c r="A378" s="126"/>
      <c r="B378" s="126"/>
      <c r="E378" s="108"/>
    </row>
    <row r="379" ht="13.5" customHeight="1">
      <c r="A379" s="126"/>
      <c r="B379" s="126"/>
      <c r="E379" s="108"/>
    </row>
    <row r="380" ht="13.5" customHeight="1">
      <c r="A380" s="126"/>
      <c r="B380" s="126"/>
      <c r="E380" s="108"/>
    </row>
    <row r="381" ht="13.5" customHeight="1">
      <c r="A381" s="126"/>
      <c r="B381" s="126"/>
      <c r="E381" s="108"/>
    </row>
    <row r="382" ht="13.5" customHeight="1">
      <c r="A382" s="126"/>
      <c r="B382" s="126"/>
      <c r="E382" s="108"/>
    </row>
    <row r="383" ht="13.5" customHeight="1">
      <c r="A383" s="126"/>
      <c r="B383" s="126"/>
      <c r="E383" s="108"/>
    </row>
    <row r="384" ht="13.5" customHeight="1">
      <c r="A384" s="126"/>
      <c r="B384" s="126"/>
      <c r="E384" s="108"/>
    </row>
    <row r="385" ht="13.5" customHeight="1">
      <c r="A385" s="126"/>
      <c r="B385" s="126"/>
      <c r="E385" s="108"/>
    </row>
    <row r="386" ht="13.5" customHeight="1">
      <c r="A386" s="126"/>
      <c r="B386" s="126"/>
      <c r="E386" s="108"/>
    </row>
    <row r="387" ht="13.5" customHeight="1">
      <c r="A387" s="126"/>
      <c r="B387" s="126"/>
      <c r="E387" s="108"/>
    </row>
    <row r="388" ht="13.5" customHeight="1">
      <c r="A388" s="126"/>
      <c r="B388" s="126"/>
      <c r="E388" s="108"/>
    </row>
    <row r="389" ht="13.5" customHeight="1">
      <c r="A389" s="126"/>
      <c r="B389" s="126"/>
      <c r="E389" s="108"/>
    </row>
    <row r="390" ht="13.5" customHeight="1">
      <c r="A390" s="126"/>
      <c r="B390" s="126"/>
      <c r="E390" s="108"/>
    </row>
    <row r="391" ht="13.5" customHeight="1">
      <c r="A391" s="126"/>
      <c r="B391" s="126"/>
      <c r="E391" s="108"/>
    </row>
    <row r="392" ht="13.5" customHeight="1">
      <c r="A392" s="126"/>
      <c r="B392" s="126"/>
      <c r="E392" s="108"/>
    </row>
    <row r="393" ht="13.5" customHeight="1">
      <c r="A393" s="126"/>
      <c r="B393" s="126"/>
      <c r="E393" s="108"/>
    </row>
    <row r="394" ht="13.5" customHeight="1">
      <c r="A394" s="126"/>
      <c r="B394" s="126"/>
      <c r="E394" s="108"/>
    </row>
    <row r="395" ht="13.5" customHeight="1">
      <c r="A395" s="126"/>
      <c r="B395" s="126"/>
      <c r="E395" s="108"/>
    </row>
    <row r="396" ht="13.5" customHeight="1">
      <c r="A396" s="126"/>
      <c r="B396" s="126"/>
      <c r="E396" s="108"/>
    </row>
    <row r="397" ht="13.5" customHeight="1">
      <c r="A397" s="126"/>
      <c r="B397" s="126"/>
      <c r="E397" s="108"/>
    </row>
    <row r="398" ht="13.5" customHeight="1">
      <c r="A398" s="126"/>
      <c r="B398" s="126"/>
      <c r="E398" s="108"/>
    </row>
    <row r="399" ht="13.5" customHeight="1">
      <c r="A399" s="126"/>
      <c r="B399" s="126"/>
      <c r="E399" s="108"/>
    </row>
    <row r="400" ht="13.5" customHeight="1">
      <c r="A400" s="126"/>
      <c r="B400" s="126"/>
      <c r="E400" s="108"/>
    </row>
    <row r="401" ht="13.5" customHeight="1">
      <c r="A401" s="126"/>
      <c r="B401" s="126"/>
      <c r="E401" s="108"/>
    </row>
    <row r="402" ht="13.5" customHeight="1">
      <c r="A402" s="126"/>
      <c r="B402" s="126"/>
      <c r="E402" s="108"/>
    </row>
    <row r="403" ht="13.5" customHeight="1">
      <c r="A403" s="126"/>
      <c r="B403" s="126"/>
      <c r="E403" s="108"/>
    </row>
    <row r="404" ht="13.5" customHeight="1">
      <c r="A404" s="126"/>
      <c r="B404" s="126"/>
      <c r="E404" s="108"/>
    </row>
    <row r="405" ht="13.5" customHeight="1">
      <c r="A405" s="126"/>
      <c r="B405" s="126"/>
      <c r="E405" s="108"/>
    </row>
    <row r="406" ht="13.5" customHeight="1">
      <c r="A406" s="126"/>
      <c r="B406" s="126"/>
      <c r="E406" s="108"/>
    </row>
    <row r="407" ht="13.5" customHeight="1">
      <c r="A407" s="126"/>
      <c r="B407" s="126"/>
      <c r="E407" s="108"/>
    </row>
    <row r="408" ht="13.5" customHeight="1">
      <c r="A408" s="126"/>
      <c r="B408" s="126"/>
      <c r="E408" s="108"/>
    </row>
    <row r="409" ht="13.5" customHeight="1">
      <c r="A409" s="126"/>
      <c r="B409" s="126"/>
      <c r="E409" s="108"/>
    </row>
    <row r="410" ht="13.5" customHeight="1">
      <c r="A410" s="126"/>
      <c r="B410" s="126"/>
      <c r="E410" s="108"/>
    </row>
    <row r="411" ht="13.5" customHeight="1">
      <c r="A411" s="126"/>
      <c r="B411" s="126"/>
      <c r="E411" s="108"/>
    </row>
    <row r="412" ht="13.5" customHeight="1">
      <c r="A412" s="126"/>
      <c r="B412" s="126"/>
      <c r="E412" s="108"/>
    </row>
    <row r="413" ht="13.5" customHeight="1">
      <c r="A413" s="126"/>
      <c r="B413" s="126"/>
      <c r="E413" s="108"/>
    </row>
    <row r="414" ht="13.5" customHeight="1">
      <c r="A414" s="126"/>
      <c r="B414" s="126"/>
      <c r="E414" s="108"/>
    </row>
    <row r="415" ht="13.5" customHeight="1">
      <c r="A415" s="126"/>
      <c r="B415" s="126"/>
      <c r="E415" s="108"/>
    </row>
    <row r="416" ht="13.5" customHeight="1">
      <c r="A416" s="126"/>
      <c r="B416" s="126"/>
      <c r="E416" s="108"/>
    </row>
    <row r="417" ht="13.5" customHeight="1">
      <c r="A417" s="126"/>
      <c r="B417" s="126"/>
      <c r="E417" s="108"/>
    </row>
    <row r="418" ht="13.5" customHeight="1">
      <c r="A418" s="126"/>
      <c r="B418" s="126"/>
      <c r="E418" s="108"/>
    </row>
    <row r="419" ht="13.5" customHeight="1">
      <c r="A419" s="126"/>
      <c r="B419" s="126"/>
      <c r="E419" s="108"/>
    </row>
    <row r="420" ht="13.5" customHeight="1">
      <c r="A420" s="126"/>
      <c r="B420" s="126"/>
      <c r="E420" s="108"/>
    </row>
    <row r="421" ht="13.5" customHeight="1">
      <c r="A421" s="126"/>
      <c r="B421" s="126"/>
      <c r="E421" s="108"/>
    </row>
    <row r="422" ht="13.5" customHeight="1">
      <c r="A422" s="126"/>
      <c r="B422" s="126"/>
      <c r="E422" s="108"/>
    </row>
    <row r="423" ht="13.5" customHeight="1">
      <c r="A423" s="126"/>
      <c r="B423" s="126"/>
      <c r="E423" s="108"/>
    </row>
    <row r="424" ht="13.5" customHeight="1">
      <c r="A424" s="126"/>
      <c r="B424" s="126"/>
      <c r="E424" s="108"/>
    </row>
    <row r="425" ht="13.5" customHeight="1">
      <c r="A425" s="126"/>
      <c r="B425" s="126"/>
      <c r="E425" s="108"/>
    </row>
    <row r="426" ht="13.5" customHeight="1">
      <c r="A426" s="126"/>
      <c r="B426" s="126"/>
      <c r="E426" s="108"/>
    </row>
    <row r="427" ht="13.5" customHeight="1">
      <c r="A427" s="126"/>
      <c r="B427" s="126"/>
      <c r="E427" s="108"/>
    </row>
    <row r="428" ht="13.5" customHeight="1">
      <c r="A428" s="126"/>
      <c r="B428" s="126"/>
      <c r="E428" s="108"/>
    </row>
    <row r="429" ht="13.5" customHeight="1">
      <c r="A429" s="126"/>
      <c r="B429" s="126"/>
      <c r="E429" s="108"/>
    </row>
    <row r="430" ht="13.5" customHeight="1">
      <c r="A430" s="126"/>
      <c r="B430" s="126"/>
      <c r="E430" s="108"/>
    </row>
    <row r="431" ht="13.5" customHeight="1">
      <c r="A431" s="126"/>
      <c r="B431" s="126"/>
      <c r="E431" s="108"/>
    </row>
    <row r="432" ht="13.5" customHeight="1">
      <c r="A432" s="126"/>
      <c r="B432" s="126"/>
      <c r="E432" s="108"/>
    </row>
    <row r="433" ht="13.5" customHeight="1">
      <c r="A433" s="126"/>
      <c r="B433" s="126"/>
      <c r="E433" s="108"/>
    </row>
    <row r="434" ht="13.5" customHeight="1">
      <c r="A434" s="126"/>
      <c r="B434" s="126"/>
      <c r="E434" s="108"/>
    </row>
    <row r="435" ht="13.5" customHeight="1">
      <c r="A435" s="126"/>
      <c r="B435" s="126"/>
      <c r="E435" s="108"/>
    </row>
    <row r="436" ht="13.5" customHeight="1">
      <c r="A436" s="126"/>
      <c r="B436" s="126"/>
      <c r="E436" s="108"/>
    </row>
    <row r="437" ht="13.5" customHeight="1">
      <c r="A437" s="126"/>
      <c r="B437" s="126"/>
      <c r="E437" s="108"/>
    </row>
    <row r="438" ht="13.5" customHeight="1">
      <c r="A438" s="126"/>
      <c r="B438" s="126"/>
      <c r="E438" s="108"/>
    </row>
    <row r="439" ht="13.5" customHeight="1">
      <c r="A439" s="126"/>
      <c r="B439" s="126"/>
      <c r="E439" s="108"/>
    </row>
    <row r="440" ht="13.5" customHeight="1">
      <c r="A440" s="126"/>
      <c r="B440" s="126"/>
      <c r="E440" s="108"/>
    </row>
    <row r="441" ht="13.5" customHeight="1">
      <c r="A441" s="126"/>
      <c r="B441" s="126"/>
      <c r="E441" s="108"/>
    </row>
    <row r="442" ht="13.5" customHeight="1">
      <c r="A442" s="126"/>
      <c r="B442" s="126"/>
      <c r="E442" s="108"/>
    </row>
    <row r="443" ht="13.5" customHeight="1">
      <c r="A443" s="126"/>
      <c r="B443" s="126"/>
      <c r="E443" s="108"/>
    </row>
    <row r="444" ht="13.5" customHeight="1">
      <c r="A444" s="126"/>
      <c r="B444" s="126"/>
      <c r="E444" s="108"/>
    </row>
    <row r="445" ht="13.5" customHeight="1">
      <c r="A445" s="126"/>
      <c r="B445" s="126"/>
      <c r="E445" s="108"/>
    </row>
    <row r="446" ht="13.5" customHeight="1">
      <c r="A446" s="126"/>
      <c r="B446" s="126"/>
      <c r="E446" s="108"/>
    </row>
    <row r="447" ht="13.5" customHeight="1">
      <c r="A447" s="126"/>
      <c r="B447" s="126"/>
      <c r="E447" s="108"/>
    </row>
    <row r="448" ht="13.5" customHeight="1">
      <c r="A448" s="126"/>
      <c r="B448" s="126"/>
      <c r="E448" s="108"/>
    </row>
    <row r="449" ht="13.5" customHeight="1">
      <c r="A449" s="126"/>
      <c r="B449" s="126"/>
      <c r="E449" s="108"/>
    </row>
    <row r="450" ht="13.5" customHeight="1">
      <c r="A450" s="126"/>
      <c r="B450" s="126"/>
      <c r="E450" s="108"/>
    </row>
    <row r="451" ht="13.5" customHeight="1">
      <c r="A451" s="126"/>
      <c r="B451" s="126"/>
      <c r="E451" s="108"/>
    </row>
    <row r="452" ht="13.5" customHeight="1">
      <c r="A452" s="126"/>
      <c r="B452" s="126"/>
      <c r="E452" s="108"/>
    </row>
    <row r="453" ht="13.5" customHeight="1">
      <c r="A453" s="126"/>
      <c r="B453" s="126"/>
      <c r="E453" s="108"/>
    </row>
    <row r="454" ht="13.5" customHeight="1">
      <c r="A454" s="126"/>
      <c r="B454" s="126"/>
      <c r="E454" s="108"/>
    </row>
    <row r="455" ht="13.5" customHeight="1">
      <c r="A455" s="126"/>
      <c r="B455" s="126"/>
      <c r="E455" s="108"/>
    </row>
    <row r="456" ht="13.5" customHeight="1">
      <c r="A456" s="126"/>
      <c r="B456" s="126"/>
      <c r="E456" s="108"/>
    </row>
    <row r="457" ht="13.5" customHeight="1">
      <c r="A457" s="126"/>
      <c r="B457" s="126"/>
      <c r="E457" s="108"/>
    </row>
    <row r="458" ht="13.5" customHeight="1">
      <c r="A458" s="126"/>
      <c r="B458" s="126"/>
      <c r="E458" s="108"/>
    </row>
    <row r="459" ht="13.5" customHeight="1">
      <c r="A459" s="126"/>
      <c r="B459" s="126"/>
      <c r="E459" s="108"/>
    </row>
    <row r="460" ht="13.5" customHeight="1">
      <c r="A460" s="126"/>
      <c r="B460" s="126"/>
      <c r="E460" s="108"/>
    </row>
    <row r="461" ht="13.5" customHeight="1">
      <c r="A461" s="126"/>
      <c r="B461" s="126"/>
      <c r="E461" s="108"/>
    </row>
    <row r="462" ht="13.5" customHeight="1">
      <c r="A462" s="126"/>
      <c r="B462" s="126"/>
      <c r="E462" s="108"/>
    </row>
    <row r="463" ht="13.5" customHeight="1">
      <c r="A463" s="126"/>
      <c r="B463" s="126"/>
      <c r="E463" s="108"/>
    </row>
    <row r="464" ht="13.5" customHeight="1">
      <c r="A464" s="126"/>
      <c r="B464" s="126"/>
      <c r="E464" s="108"/>
    </row>
    <row r="465" ht="13.5" customHeight="1">
      <c r="A465" s="126"/>
      <c r="B465" s="126"/>
      <c r="E465" s="108"/>
    </row>
    <row r="466" ht="13.5" customHeight="1">
      <c r="A466" s="126"/>
      <c r="B466" s="126"/>
      <c r="E466" s="108"/>
    </row>
    <row r="467" ht="13.5" customHeight="1">
      <c r="A467" s="126"/>
      <c r="B467" s="126"/>
      <c r="E467" s="108"/>
    </row>
    <row r="468" ht="13.5" customHeight="1">
      <c r="A468" s="126"/>
      <c r="B468" s="126"/>
      <c r="E468" s="108"/>
    </row>
    <row r="469" ht="13.5" customHeight="1">
      <c r="A469" s="126"/>
      <c r="B469" s="126"/>
      <c r="E469" s="108"/>
    </row>
    <row r="470" ht="13.5" customHeight="1">
      <c r="A470" s="126"/>
      <c r="B470" s="126"/>
      <c r="E470" s="108"/>
    </row>
    <row r="471" ht="13.5" customHeight="1">
      <c r="A471" s="126"/>
      <c r="B471" s="126"/>
      <c r="E471" s="108"/>
    </row>
    <row r="472" ht="13.5" customHeight="1">
      <c r="A472" s="126"/>
      <c r="B472" s="126"/>
      <c r="E472" s="108"/>
    </row>
    <row r="473" ht="13.5" customHeight="1">
      <c r="A473" s="126"/>
      <c r="B473" s="126"/>
      <c r="E473" s="108"/>
    </row>
    <row r="474" ht="13.5" customHeight="1">
      <c r="A474" s="126"/>
      <c r="B474" s="126"/>
      <c r="E474" s="108"/>
    </row>
    <row r="475" ht="13.5" customHeight="1">
      <c r="A475" s="126"/>
      <c r="B475" s="126"/>
      <c r="E475" s="108"/>
    </row>
    <row r="476" ht="13.5" customHeight="1">
      <c r="A476" s="126"/>
      <c r="B476" s="126"/>
      <c r="E476" s="108"/>
    </row>
    <row r="477" ht="13.5" customHeight="1">
      <c r="A477" s="126"/>
      <c r="B477" s="126"/>
      <c r="E477" s="108"/>
    </row>
    <row r="478" ht="13.5" customHeight="1">
      <c r="A478" s="126"/>
      <c r="B478" s="126"/>
      <c r="E478" s="108"/>
    </row>
    <row r="479" ht="13.5" customHeight="1">
      <c r="A479" s="126"/>
      <c r="B479" s="126"/>
      <c r="E479" s="108"/>
    </row>
    <row r="480" ht="13.5" customHeight="1">
      <c r="A480" s="126"/>
      <c r="B480" s="126"/>
      <c r="E480" s="108"/>
    </row>
    <row r="481" ht="13.5" customHeight="1">
      <c r="A481" s="126"/>
      <c r="B481" s="126"/>
      <c r="E481" s="108"/>
    </row>
    <row r="482" ht="13.5" customHeight="1">
      <c r="A482" s="126"/>
      <c r="B482" s="126"/>
      <c r="E482" s="108"/>
    </row>
    <row r="483" ht="13.5" customHeight="1">
      <c r="A483" s="126"/>
      <c r="B483" s="126"/>
      <c r="E483" s="108"/>
    </row>
    <row r="484" ht="13.5" customHeight="1">
      <c r="A484" s="126"/>
      <c r="B484" s="126"/>
      <c r="E484" s="108"/>
    </row>
    <row r="485" ht="13.5" customHeight="1">
      <c r="A485" s="126"/>
      <c r="B485" s="126"/>
      <c r="E485" s="108"/>
    </row>
    <row r="486" ht="13.5" customHeight="1">
      <c r="A486" s="126"/>
      <c r="B486" s="126"/>
      <c r="E486" s="108"/>
    </row>
    <row r="487" ht="13.5" customHeight="1">
      <c r="A487" s="126"/>
      <c r="B487" s="126"/>
      <c r="E487" s="108"/>
    </row>
    <row r="488" ht="13.5" customHeight="1">
      <c r="A488" s="126"/>
      <c r="B488" s="126"/>
      <c r="E488" s="108"/>
    </row>
    <row r="489" ht="13.5" customHeight="1">
      <c r="A489" s="126"/>
      <c r="B489" s="126"/>
      <c r="E489" s="108"/>
    </row>
    <row r="490" ht="13.5" customHeight="1">
      <c r="A490" s="126"/>
      <c r="B490" s="126"/>
      <c r="E490" s="108"/>
    </row>
    <row r="491" ht="13.5" customHeight="1">
      <c r="A491" s="126"/>
      <c r="B491" s="126"/>
      <c r="E491" s="108"/>
    </row>
    <row r="492" ht="13.5" customHeight="1">
      <c r="A492" s="126"/>
      <c r="B492" s="126"/>
      <c r="E492" s="108"/>
    </row>
    <row r="493" ht="13.5" customHeight="1">
      <c r="A493" s="126"/>
      <c r="B493" s="126"/>
      <c r="E493" s="108"/>
    </row>
    <row r="494" ht="13.5" customHeight="1">
      <c r="A494" s="126"/>
      <c r="B494" s="126"/>
      <c r="E494" s="108"/>
    </row>
    <row r="495" ht="13.5" customHeight="1">
      <c r="A495" s="126"/>
      <c r="B495" s="126"/>
      <c r="E495" s="108"/>
    </row>
    <row r="496" ht="13.5" customHeight="1">
      <c r="A496" s="126"/>
      <c r="B496" s="126"/>
      <c r="E496" s="108"/>
    </row>
    <row r="497" ht="13.5" customHeight="1">
      <c r="A497" s="126"/>
      <c r="B497" s="126"/>
      <c r="E497" s="108"/>
    </row>
    <row r="498" ht="13.5" customHeight="1">
      <c r="A498" s="126"/>
      <c r="B498" s="126"/>
      <c r="E498" s="108"/>
    </row>
    <row r="499" ht="13.5" customHeight="1">
      <c r="A499" s="126"/>
      <c r="B499" s="126"/>
      <c r="E499" s="108"/>
    </row>
    <row r="500" ht="13.5" customHeight="1">
      <c r="A500" s="126"/>
      <c r="B500" s="126"/>
      <c r="E500" s="108"/>
    </row>
    <row r="501" ht="13.5" customHeight="1">
      <c r="A501" s="126"/>
      <c r="B501" s="126"/>
      <c r="E501" s="108"/>
    </row>
    <row r="502" ht="13.5" customHeight="1">
      <c r="A502" s="126"/>
      <c r="B502" s="126"/>
      <c r="E502" s="108"/>
    </row>
    <row r="503" ht="13.5" customHeight="1">
      <c r="A503" s="126"/>
      <c r="B503" s="126"/>
      <c r="E503" s="108"/>
    </row>
    <row r="504" ht="13.5" customHeight="1">
      <c r="A504" s="126"/>
      <c r="B504" s="126"/>
      <c r="E504" s="108"/>
    </row>
    <row r="505" ht="13.5" customHeight="1">
      <c r="A505" s="126"/>
      <c r="B505" s="126"/>
      <c r="E505" s="108"/>
    </row>
    <row r="506" ht="13.5" customHeight="1">
      <c r="A506" s="126"/>
      <c r="B506" s="126"/>
      <c r="E506" s="108"/>
    </row>
    <row r="507" ht="13.5" customHeight="1">
      <c r="A507" s="126"/>
      <c r="B507" s="126"/>
      <c r="E507" s="108"/>
    </row>
    <row r="508" ht="13.5" customHeight="1">
      <c r="A508" s="126"/>
      <c r="B508" s="126"/>
      <c r="E508" s="108"/>
    </row>
    <row r="509" ht="13.5" customHeight="1">
      <c r="A509" s="126"/>
      <c r="B509" s="126"/>
      <c r="E509" s="108"/>
    </row>
    <row r="510" ht="13.5" customHeight="1">
      <c r="A510" s="126"/>
      <c r="B510" s="126"/>
      <c r="E510" s="108"/>
    </row>
    <row r="511" ht="13.5" customHeight="1">
      <c r="A511" s="126"/>
      <c r="B511" s="126"/>
      <c r="E511" s="108"/>
    </row>
    <row r="512" ht="13.5" customHeight="1">
      <c r="A512" s="126"/>
      <c r="B512" s="126"/>
      <c r="E512" s="108"/>
    </row>
    <row r="513" ht="13.5" customHeight="1">
      <c r="A513" s="126"/>
      <c r="B513" s="126"/>
      <c r="E513" s="108"/>
    </row>
    <row r="514" ht="13.5" customHeight="1">
      <c r="A514" s="126"/>
      <c r="B514" s="126"/>
      <c r="E514" s="108"/>
    </row>
    <row r="515" ht="13.5" customHeight="1">
      <c r="A515" s="126"/>
      <c r="B515" s="126"/>
      <c r="E515" s="108"/>
    </row>
    <row r="516" ht="13.5" customHeight="1">
      <c r="A516" s="126"/>
      <c r="B516" s="126"/>
      <c r="E516" s="108"/>
    </row>
    <row r="517" ht="13.5" customHeight="1">
      <c r="A517" s="126"/>
      <c r="B517" s="126"/>
      <c r="E517" s="108"/>
    </row>
    <row r="518" ht="13.5" customHeight="1">
      <c r="A518" s="126"/>
      <c r="B518" s="126"/>
      <c r="E518" s="108"/>
    </row>
    <row r="519" ht="13.5" customHeight="1">
      <c r="A519" s="126"/>
      <c r="B519" s="126"/>
      <c r="E519" s="108"/>
    </row>
    <row r="520" ht="13.5" customHeight="1">
      <c r="A520" s="126"/>
      <c r="B520" s="126"/>
      <c r="E520" s="108"/>
    </row>
    <row r="521" ht="13.5" customHeight="1">
      <c r="A521" s="126"/>
      <c r="B521" s="126"/>
      <c r="E521" s="108"/>
    </row>
    <row r="522" ht="13.5" customHeight="1">
      <c r="A522" s="126"/>
      <c r="B522" s="126"/>
      <c r="E522" s="108"/>
    </row>
    <row r="523" ht="13.5" customHeight="1">
      <c r="A523" s="126"/>
      <c r="B523" s="126"/>
      <c r="E523" s="108"/>
    </row>
    <row r="524" ht="13.5" customHeight="1">
      <c r="A524" s="126"/>
      <c r="B524" s="126"/>
      <c r="E524" s="108"/>
    </row>
    <row r="525" ht="13.5" customHeight="1">
      <c r="A525" s="126"/>
      <c r="B525" s="126"/>
      <c r="E525" s="108"/>
    </row>
    <row r="526" ht="13.5" customHeight="1">
      <c r="A526" s="126"/>
      <c r="B526" s="126"/>
      <c r="E526" s="108"/>
    </row>
    <row r="527" ht="13.5" customHeight="1">
      <c r="A527" s="126"/>
      <c r="B527" s="126"/>
      <c r="E527" s="108"/>
    </row>
    <row r="528" ht="13.5" customHeight="1">
      <c r="A528" s="126"/>
      <c r="B528" s="126"/>
      <c r="E528" s="108"/>
    </row>
    <row r="529" ht="13.5" customHeight="1">
      <c r="A529" s="126"/>
      <c r="B529" s="126"/>
      <c r="E529" s="108"/>
    </row>
    <row r="530" ht="13.5" customHeight="1">
      <c r="A530" s="126"/>
      <c r="B530" s="126"/>
      <c r="E530" s="108"/>
    </row>
    <row r="531" ht="13.5" customHeight="1">
      <c r="A531" s="126"/>
      <c r="B531" s="126"/>
      <c r="E531" s="108"/>
    </row>
    <row r="532" ht="13.5" customHeight="1">
      <c r="A532" s="126"/>
      <c r="B532" s="126"/>
      <c r="E532" s="108"/>
    </row>
    <row r="533" ht="13.5" customHeight="1">
      <c r="A533" s="126"/>
      <c r="B533" s="126"/>
      <c r="E533" s="108"/>
    </row>
    <row r="534" ht="13.5" customHeight="1">
      <c r="A534" s="126"/>
      <c r="B534" s="126"/>
      <c r="E534" s="108"/>
    </row>
    <row r="535" ht="13.5" customHeight="1">
      <c r="A535" s="126"/>
      <c r="B535" s="126"/>
      <c r="E535" s="108"/>
    </row>
    <row r="536" ht="13.5" customHeight="1">
      <c r="A536" s="126"/>
      <c r="B536" s="126"/>
      <c r="E536" s="108"/>
    </row>
    <row r="537" ht="13.5" customHeight="1">
      <c r="A537" s="126"/>
      <c r="B537" s="126"/>
      <c r="E537" s="108"/>
    </row>
    <row r="538" ht="13.5" customHeight="1">
      <c r="A538" s="126"/>
      <c r="B538" s="126"/>
      <c r="E538" s="108"/>
    </row>
    <row r="539" ht="13.5" customHeight="1">
      <c r="A539" s="126"/>
      <c r="B539" s="126"/>
      <c r="E539" s="108"/>
    </row>
    <row r="540" ht="13.5" customHeight="1">
      <c r="A540" s="126"/>
      <c r="B540" s="126"/>
      <c r="E540" s="108"/>
    </row>
    <row r="541" ht="13.5" customHeight="1">
      <c r="A541" s="126"/>
      <c r="B541" s="126"/>
      <c r="E541" s="108"/>
    </row>
    <row r="542" ht="13.5" customHeight="1">
      <c r="A542" s="126"/>
      <c r="B542" s="126"/>
      <c r="E542" s="108"/>
    </row>
    <row r="543" ht="13.5" customHeight="1">
      <c r="A543" s="126"/>
      <c r="B543" s="126"/>
      <c r="E543" s="108"/>
    </row>
    <row r="544" ht="13.5" customHeight="1">
      <c r="A544" s="126"/>
      <c r="B544" s="126"/>
      <c r="E544" s="108"/>
    </row>
    <row r="545" ht="13.5" customHeight="1">
      <c r="A545" s="126"/>
      <c r="B545" s="126"/>
      <c r="E545" s="108"/>
    </row>
    <row r="546" ht="13.5" customHeight="1">
      <c r="A546" s="126"/>
      <c r="B546" s="126"/>
      <c r="E546" s="108"/>
    </row>
    <row r="547" ht="13.5" customHeight="1">
      <c r="A547" s="126"/>
      <c r="B547" s="126"/>
      <c r="E547" s="108"/>
    </row>
    <row r="548" ht="13.5" customHeight="1">
      <c r="A548" s="126"/>
      <c r="B548" s="126"/>
      <c r="E548" s="108"/>
    </row>
    <row r="549" ht="13.5" customHeight="1">
      <c r="A549" s="126"/>
      <c r="B549" s="126"/>
      <c r="E549" s="108"/>
    </row>
    <row r="550" ht="13.5" customHeight="1">
      <c r="A550" s="126"/>
      <c r="B550" s="126"/>
      <c r="E550" s="108"/>
    </row>
    <row r="551" ht="13.5" customHeight="1">
      <c r="A551" s="126"/>
      <c r="B551" s="126"/>
      <c r="E551" s="108"/>
    </row>
    <row r="552" ht="13.5" customHeight="1">
      <c r="A552" s="126"/>
      <c r="B552" s="126"/>
      <c r="E552" s="108"/>
    </row>
    <row r="553" ht="13.5" customHeight="1">
      <c r="A553" s="126"/>
      <c r="B553" s="126"/>
      <c r="E553" s="108"/>
    </row>
    <row r="554" ht="13.5" customHeight="1">
      <c r="A554" s="126"/>
      <c r="B554" s="126"/>
      <c r="E554" s="108"/>
    </row>
    <row r="555" ht="13.5" customHeight="1">
      <c r="A555" s="126"/>
      <c r="B555" s="126"/>
      <c r="E555" s="108"/>
    </row>
    <row r="556" ht="13.5" customHeight="1">
      <c r="A556" s="126"/>
      <c r="B556" s="126"/>
      <c r="E556" s="108"/>
    </row>
    <row r="557" ht="13.5" customHeight="1">
      <c r="A557" s="126"/>
      <c r="B557" s="126"/>
      <c r="E557" s="108"/>
    </row>
    <row r="558" ht="13.5" customHeight="1">
      <c r="A558" s="126"/>
      <c r="B558" s="126"/>
      <c r="E558" s="108"/>
    </row>
    <row r="559" ht="13.5" customHeight="1">
      <c r="A559" s="126"/>
      <c r="B559" s="126"/>
      <c r="E559" s="108"/>
    </row>
    <row r="560" ht="13.5" customHeight="1">
      <c r="A560" s="126"/>
      <c r="B560" s="126"/>
      <c r="E560" s="108"/>
    </row>
    <row r="561" ht="13.5" customHeight="1">
      <c r="A561" s="126"/>
      <c r="B561" s="126"/>
      <c r="E561" s="108"/>
    </row>
    <row r="562" ht="13.5" customHeight="1">
      <c r="A562" s="126"/>
      <c r="B562" s="126"/>
      <c r="E562" s="108"/>
    </row>
    <row r="563" ht="13.5" customHeight="1">
      <c r="A563" s="126"/>
      <c r="B563" s="126"/>
      <c r="E563" s="108"/>
    </row>
    <row r="564" ht="13.5" customHeight="1">
      <c r="A564" s="126"/>
      <c r="B564" s="126"/>
      <c r="E564" s="108"/>
    </row>
    <row r="565" ht="13.5" customHeight="1">
      <c r="A565" s="126"/>
      <c r="B565" s="126"/>
      <c r="E565" s="108"/>
    </row>
    <row r="566" ht="13.5" customHeight="1">
      <c r="A566" s="126"/>
      <c r="B566" s="126"/>
      <c r="E566" s="108"/>
    </row>
    <row r="567" ht="13.5" customHeight="1">
      <c r="A567" s="126"/>
      <c r="B567" s="126"/>
      <c r="E567" s="108"/>
    </row>
    <row r="568" ht="13.5" customHeight="1">
      <c r="A568" s="126"/>
      <c r="B568" s="126"/>
      <c r="E568" s="108"/>
    </row>
    <row r="569" ht="13.5" customHeight="1">
      <c r="A569" s="126"/>
      <c r="B569" s="126"/>
      <c r="E569" s="108"/>
    </row>
    <row r="570" ht="13.5" customHeight="1">
      <c r="A570" s="126"/>
      <c r="B570" s="126"/>
      <c r="E570" s="108"/>
    </row>
    <row r="571" ht="13.5" customHeight="1">
      <c r="A571" s="126"/>
      <c r="B571" s="126"/>
      <c r="E571" s="108"/>
    </row>
    <row r="572" ht="13.5" customHeight="1">
      <c r="A572" s="126"/>
      <c r="B572" s="126"/>
      <c r="E572" s="108"/>
    </row>
    <row r="573" ht="13.5" customHeight="1">
      <c r="A573" s="126"/>
      <c r="B573" s="126"/>
      <c r="E573" s="108"/>
    </row>
    <row r="574" ht="13.5" customHeight="1">
      <c r="A574" s="126"/>
      <c r="B574" s="126"/>
      <c r="E574" s="108"/>
    </row>
    <row r="575" ht="13.5" customHeight="1">
      <c r="A575" s="126"/>
      <c r="B575" s="126"/>
      <c r="E575" s="108"/>
    </row>
    <row r="576" ht="13.5" customHeight="1">
      <c r="A576" s="126"/>
      <c r="B576" s="126"/>
      <c r="E576" s="108"/>
    </row>
    <row r="577" ht="13.5" customHeight="1">
      <c r="A577" s="126"/>
      <c r="B577" s="126"/>
      <c r="E577" s="108"/>
    </row>
    <row r="578" ht="13.5" customHeight="1">
      <c r="A578" s="126"/>
      <c r="B578" s="126"/>
      <c r="E578" s="108"/>
    </row>
    <row r="579" ht="13.5" customHeight="1">
      <c r="A579" s="126"/>
      <c r="B579" s="126"/>
      <c r="E579" s="108"/>
    </row>
    <row r="580" ht="13.5" customHeight="1">
      <c r="A580" s="126"/>
      <c r="B580" s="126"/>
      <c r="E580" s="108"/>
    </row>
    <row r="581" ht="13.5" customHeight="1">
      <c r="A581" s="126"/>
      <c r="B581" s="126"/>
      <c r="E581" s="108"/>
    </row>
    <row r="582" ht="13.5" customHeight="1">
      <c r="A582" s="126"/>
      <c r="B582" s="126"/>
      <c r="E582" s="108"/>
    </row>
    <row r="583" ht="13.5" customHeight="1">
      <c r="A583" s="126"/>
      <c r="B583" s="126"/>
      <c r="E583" s="108"/>
    </row>
    <row r="584" ht="13.5" customHeight="1">
      <c r="A584" s="126"/>
      <c r="B584" s="126"/>
      <c r="E584" s="108"/>
    </row>
    <row r="585" ht="13.5" customHeight="1">
      <c r="A585" s="126"/>
      <c r="B585" s="126"/>
      <c r="E585" s="108"/>
    </row>
    <row r="586" ht="13.5" customHeight="1">
      <c r="A586" s="126"/>
      <c r="B586" s="126"/>
      <c r="E586" s="108"/>
    </row>
    <row r="587" ht="13.5" customHeight="1">
      <c r="A587" s="126"/>
      <c r="B587" s="126"/>
      <c r="E587" s="108"/>
    </row>
    <row r="588" ht="13.5" customHeight="1">
      <c r="A588" s="126"/>
      <c r="B588" s="126"/>
      <c r="E588" s="108"/>
    </row>
    <row r="589" ht="13.5" customHeight="1">
      <c r="A589" s="126"/>
      <c r="B589" s="126"/>
      <c r="E589" s="108"/>
    </row>
    <row r="590" ht="13.5" customHeight="1">
      <c r="A590" s="126"/>
      <c r="B590" s="126"/>
      <c r="E590" s="108"/>
    </row>
    <row r="591" ht="13.5" customHeight="1">
      <c r="A591" s="126"/>
      <c r="B591" s="126"/>
      <c r="E591" s="108"/>
    </row>
    <row r="592" ht="13.5" customHeight="1">
      <c r="A592" s="126"/>
      <c r="B592" s="126"/>
      <c r="E592" s="108"/>
    </row>
    <row r="593" ht="13.5" customHeight="1">
      <c r="A593" s="126"/>
      <c r="B593" s="126"/>
      <c r="E593" s="108"/>
    </row>
    <row r="594" ht="13.5" customHeight="1">
      <c r="A594" s="126"/>
      <c r="B594" s="126"/>
      <c r="E594" s="108"/>
    </row>
    <row r="595" ht="13.5" customHeight="1">
      <c r="A595" s="126"/>
      <c r="B595" s="126"/>
      <c r="E595" s="108"/>
    </row>
    <row r="596" ht="13.5" customHeight="1">
      <c r="A596" s="126"/>
      <c r="B596" s="126"/>
      <c r="E596" s="108"/>
    </row>
    <row r="597" ht="13.5" customHeight="1">
      <c r="A597" s="126"/>
      <c r="B597" s="126"/>
      <c r="E597" s="108"/>
    </row>
    <row r="598" ht="13.5" customHeight="1">
      <c r="A598" s="126"/>
      <c r="B598" s="126"/>
      <c r="E598" s="108"/>
    </row>
    <row r="599" ht="13.5" customHeight="1">
      <c r="A599" s="126"/>
      <c r="B599" s="126"/>
      <c r="E599" s="108"/>
    </row>
    <row r="600" ht="13.5" customHeight="1">
      <c r="A600" s="126"/>
      <c r="B600" s="126"/>
      <c r="E600" s="108"/>
    </row>
    <row r="601" ht="13.5" customHeight="1">
      <c r="A601" s="126"/>
      <c r="B601" s="126"/>
      <c r="E601" s="108"/>
    </row>
    <row r="602" ht="13.5" customHeight="1">
      <c r="A602" s="126"/>
      <c r="B602" s="126"/>
      <c r="E602" s="108"/>
    </row>
    <row r="603" ht="13.5" customHeight="1">
      <c r="A603" s="126"/>
      <c r="B603" s="126"/>
      <c r="E603" s="108"/>
    </row>
    <row r="604" ht="13.5" customHeight="1">
      <c r="A604" s="126"/>
      <c r="B604" s="126"/>
      <c r="E604" s="108"/>
    </row>
    <row r="605" ht="13.5" customHeight="1">
      <c r="A605" s="126"/>
      <c r="B605" s="126"/>
      <c r="E605" s="108"/>
    </row>
    <row r="606" ht="13.5" customHeight="1">
      <c r="A606" s="126"/>
      <c r="B606" s="126"/>
      <c r="E606" s="108"/>
    </row>
    <row r="607" ht="13.5" customHeight="1">
      <c r="A607" s="126"/>
      <c r="B607" s="126"/>
      <c r="E607" s="108"/>
    </row>
    <row r="608" ht="13.5" customHeight="1">
      <c r="A608" s="126"/>
      <c r="B608" s="126"/>
      <c r="E608" s="108"/>
    </row>
    <row r="609" ht="13.5" customHeight="1">
      <c r="A609" s="126"/>
      <c r="B609" s="126"/>
      <c r="E609" s="108"/>
    </row>
    <row r="610" ht="13.5" customHeight="1">
      <c r="A610" s="126"/>
      <c r="B610" s="126"/>
      <c r="E610" s="108"/>
    </row>
    <row r="611" ht="13.5" customHeight="1">
      <c r="A611" s="126"/>
      <c r="B611" s="126"/>
      <c r="E611" s="108"/>
    </row>
    <row r="612" ht="13.5" customHeight="1">
      <c r="A612" s="126"/>
      <c r="B612" s="126"/>
      <c r="E612" s="108"/>
    </row>
    <row r="613" ht="13.5" customHeight="1">
      <c r="A613" s="126"/>
      <c r="B613" s="126"/>
      <c r="E613" s="108"/>
    </row>
    <row r="614" ht="13.5" customHeight="1">
      <c r="A614" s="126"/>
      <c r="B614" s="126"/>
      <c r="E614" s="108"/>
    </row>
    <row r="615" ht="13.5" customHeight="1">
      <c r="A615" s="126"/>
      <c r="B615" s="126"/>
      <c r="E615" s="108"/>
    </row>
    <row r="616" ht="13.5" customHeight="1">
      <c r="A616" s="126"/>
      <c r="B616" s="126"/>
      <c r="E616" s="108"/>
    </row>
    <row r="617" ht="13.5" customHeight="1">
      <c r="A617" s="126"/>
      <c r="B617" s="126"/>
      <c r="E617" s="108"/>
    </row>
    <row r="618" ht="13.5" customHeight="1">
      <c r="A618" s="126"/>
      <c r="B618" s="126"/>
      <c r="E618" s="108"/>
    </row>
    <row r="619" ht="13.5" customHeight="1">
      <c r="A619" s="126"/>
      <c r="B619" s="126"/>
      <c r="E619" s="108"/>
    </row>
    <row r="620" ht="13.5" customHeight="1">
      <c r="A620" s="126"/>
      <c r="B620" s="126"/>
      <c r="E620" s="108"/>
    </row>
    <row r="621" ht="13.5" customHeight="1">
      <c r="A621" s="126"/>
      <c r="B621" s="126"/>
      <c r="E621" s="108"/>
    </row>
    <row r="622" ht="13.5" customHeight="1">
      <c r="A622" s="126"/>
      <c r="B622" s="126"/>
      <c r="E622" s="108"/>
    </row>
    <row r="623" ht="13.5" customHeight="1">
      <c r="A623" s="126"/>
      <c r="B623" s="126"/>
      <c r="E623" s="108"/>
    </row>
    <row r="624" ht="13.5" customHeight="1">
      <c r="A624" s="126"/>
      <c r="B624" s="126"/>
      <c r="E624" s="108"/>
    </row>
    <row r="625" ht="13.5" customHeight="1">
      <c r="A625" s="126"/>
      <c r="B625" s="126"/>
      <c r="E625" s="108"/>
    </row>
    <row r="626" ht="13.5" customHeight="1">
      <c r="A626" s="126"/>
      <c r="B626" s="126"/>
      <c r="E626" s="108"/>
    </row>
    <row r="627" ht="13.5" customHeight="1">
      <c r="A627" s="126"/>
      <c r="B627" s="126"/>
      <c r="E627" s="108"/>
    </row>
    <row r="628" ht="13.5" customHeight="1">
      <c r="A628" s="126"/>
      <c r="B628" s="126"/>
      <c r="E628" s="108"/>
    </row>
    <row r="629" ht="13.5" customHeight="1">
      <c r="A629" s="126"/>
      <c r="B629" s="126"/>
      <c r="E629" s="108"/>
    </row>
    <row r="630" ht="13.5" customHeight="1">
      <c r="A630" s="126"/>
      <c r="B630" s="126"/>
      <c r="E630" s="108"/>
    </row>
    <row r="631" ht="13.5" customHeight="1">
      <c r="A631" s="126"/>
      <c r="B631" s="126"/>
      <c r="E631" s="108"/>
    </row>
    <row r="632" ht="13.5" customHeight="1">
      <c r="A632" s="126"/>
      <c r="B632" s="126"/>
      <c r="E632" s="108"/>
    </row>
    <row r="633" ht="13.5" customHeight="1">
      <c r="A633" s="126"/>
      <c r="B633" s="126"/>
      <c r="E633" s="108"/>
    </row>
    <row r="634" ht="13.5" customHeight="1">
      <c r="A634" s="126"/>
      <c r="B634" s="126"/>
      <c r="E634" s="108"/>
    </row>
    <row r="635" ht="13.5" customHeight="1">
      <c r="A635" s="126"/>
      <c r="B635" s="126"/>
      <c r="E635" s="108"/>
    </row>
    <row r="636" ht="13.5" customHeight="1">
      <c r="A636" s="126"/>
      <c r="B636" s="126"/>
      <c r="E636" s="108"/>
    </row>
    <row r="637" ht="13.5" customHeight="1">
      <c r="A637" s="126"/>
      <c r="B637" s="126"/>
      <c r="E637" s="108"/>
    </row>
    <row r="638" ht="13.5" customHeight="1">
      <c r="A638" s="126"/>
      <c r="B638" s="126"/>
      <c r="E638" s="108"/>
    </row>
    <row r="639" ht="13.5" customHeight="1">
      <c r="A639" s="126"/>
      <c r="B639" s="126"/>
      <c r="E639" s="108"/>
    </row>
    <row r="640" ht="13.5" customHeight="1">
      <c r="A640" s="126"/>
      <c r="B640" s="126"/>
      <c r="E640" s="108"/>
    </row>
    <row r="641" ht="13.5" customHeight="1">
      <c r="A641" s="126"/>
      <c r="B641" s="126"/>
      <c r="E641" s="108"/>
    </row>
    <row r="642" ht="13.5" customHeight="1">
      <c r="A642" s="126"/>
      <c r="B642" s="126"/>
      <c r="E642" s="108"/>
    </row>
    <row r="643" ht="13.5" customHeight="1">
      <c r="A643" s="126"/>
      <c r="B643" s="126"/>
      <c r="E643" s="108"/>
    </row>
    <row r="644" ht="13.5" customHeight="1">
      <c r="A644" s="126"/>
      <c r="B644" s="126"/>
      <c r="E644" s="108"/>
    </row>
    <row r="645" ht="13.5" customHeight="1">
      <c r="A645" s="126"/>
      <c r="B645" s="126"/>
      <c r="E645" s="108"/>
    </row>
    <row r="646" ht="13.5" customHeight="1">
      <c r="A646" s="126"/>
      <c r="B646" s="126"/>
      <c r="E646" s="108"/>
    </row>
    <row r="647" ht="13.5" customHeight="1">
      <c r="A647" s="126"/>
      <c r="B647" s="126"/>
      <c r="E647" s="108"/>
    </row>
    <row r="648" ht="13.5" customHeight="1">
      <c r="A648" s="126"/>
      <c r="B648" s="126"/>
      <c r="E648" s="108"/>
    </row>
    <row r="649" ht="13.5" customHeight="1">
      <c r="A649" s="126"/>
      <c r="B649" s="126"/>
      <c r="E649" s="108"/>
    </row>
    <row r="650" ht="13.5" customHeight="1">
      <c r="A650" s="126"/>
      <c r="B650" s="126"/>
      <c r="E650" s="108"/>
    </row>
    <row r="651" ht="13.5" customHeight="1">
      <c r="A651" s="126"/>
      <c r="B651" s="126"/>
      <c r="E651" s="108"/>
    </row>
    <row r="652" ht="13.5" customHeight="1">
      <c r="A652" s="126"/>
      <c r="B652" s="126"/>
      <c r="E652" s="108"/>
    </row>
    <row r="653" ht="13.5" customHeight="1">
      <c r="A653" s="126"/>
      <c r="B653" s="126"/>
      <c r="E653" s="108"/>
    </row>
    <row r="654" ht="13.5" customHeight="1">
      <c r="A654" s="126"/>
      <c r="B654" s="126"/>
      <c r="E654" s="108"/>
    </row>
    <row r="655" ht="13.5" customHeight="1">
      <c r="A655" s="126"/>
      <c r="B655" s="126"/>
      <c r="E655" s="108"/>
    </row>
    <row r="656" ht="13.5" customHeight="1">
      <c r="A656" s="126"/>
      <c r="B656" s="126"/>
      <c r="E656" s="108"/>
    </row>
    <row r="657" ht="13.5" customHeight="1">
      <c r="A657" s="126"/>
      <c r="B657" s="126"/>
      <c r="E657" s="108"/>
    </row>
    <row r="658" ht="13.5" customHeight="1">
      <c r="A658" s="126"/>
      <c r="B658" s="126"/>
      <c r="E658" s="108"/>
    </row>
    <row r="659" ht="13.5" customHeight="1">
      <c r="A659" s="126"/>
      <c r="B659" s="126"/>
      <c r="E659" s="108"/>
    </row>
    <row r="660" ht="13.5" customHeight="1">
      <c r="A660" s="126"/>
      <c r="B660" s="126"/>
      <c r="E660" s="108"/>
    </row>
    <row r="661" ht="13.5" customHeight="1">
      <c r="A661" s="126"/>
      <c r="B661" s="126"/>
      <c r="E661" s="108"/>
    </row>
    <row r="662" ht="13.5" customHeight="1">
      <c r="A662" s="126"/>
      <c r="B662" s="126"/>
      <c r="E662" s="108"/>
    </row>
    <row r="663" ht="13.5" customHeight="1">
      <c r="A663" s="126"/>
      <c r="B663" s="126"/>
      <c r="E663" s="108"/>
    </row>
    <row r="664" ht="13.5" customHeight="1">
      <c r="A664" s="126"/>
      <c r="B664" s="126"/>
      <c r="E664" s="108"/>
    </row>
    <row r="665" ht="13.5" customHeight="1">
      <c r="A665" s="126"/>
      <c r="B665" s="126"/>
      <c r="E665" s="108"/>
    </row>
    <row r="666" ht="13.5" customHeight="1">
      <c r="A666" s="126"/>
      <c r="B666" s="126"/>
      <c r="E666" s="108"/>
    </row>
    <row r="667" ht="13.5" customHeight="1">
      <c r="A667" s="126"/>
      <c r="B667" s="126"/>
      <c r="E667" s="108"/>
    </row>
    <row r="668" ht="13.5" customHeight="1">
      <c r="A668" s="126"/>
      <c r="B668" s="126"/>
      <c r="E668" s="108"/>
    </row>
    <row r="669" ht="13.5" customHeight="1">
      <c r="A669" s="126"/>
      <c r="B669" s="126"/>
      <c r="E669" s="108"/>
    </row>
    <row r="670" ht="13.5" customHeight="1">
      <c r="A670" s="126"/>
      <c r="B670" s="126"/>
      <c r="E670" s="108"/>
    </row>
    <row r="671" ht="13.5" customHeight="1">
      <c r="A671" s="126"/>
      <c r="B671" s="126"/>
      <c r="E671" s="108"/>
    </row>
    <row r="672" ht="13.5" customHeight="1">
      <c r="A672" s="126"/>
      <c r="B672" s="126"/>
      <c r="E672" s="108"/>
    </row>
    <row r="673" ht="13.5" customHeight="1">
      <c r="A673" s="126"/>
      <c r="B673" s="126"/>
      <c r="E673" s="108"/>
    </row>
    <row r="674" ht="13.5" customHeight="1">
      <c r="A674" s="126"/>
      <c r="B674" s="126"/>
      <c r="E674" s="108"/>
    </row>
    <row r="675" ht="13.5" customHeight="1">
      <c r="A675" s="126"/>
      <c r="B675" s="126"/>
      <c r="E675" s="108"/>
    </row>
    <row r="676" ht="13.5" customHeight="1">
      <c r="A676" s="126"/>
      <c r="B676" s="126"/>
      <c r="E676" s="108"/>
    </row>
    <row r="677" ht="13.5" customHeight="1">
      <c r="A677" s="126"/>
      <c r="B677" s="126"/>
      <c r="E677" s="108"/>
    </row>
    <row r="678" ht="13.5" customHeight="1">
      <c r="A678" s="126"/>
      <c r="B678" s="126"/>
      <c r="E678" s="108"/>
    </row>
    <row r="679" ht="13.5" customHeight="1">
      <c r="A679" s="126"/>
      <c r="B679" s="126"/>
      <c r="E679" s="108"/>
    </row>
    <row r="680" ht="13.5" customHeight="1">
      <c r="A680" s="126"/>
      <c r="B680" s="126"/>
      <c r="E680" s="108"/>
    </row>
    <row r="681" ht="13.5" customHeight="1">
      <c r="A681" s="126"/>
      <c r="B681" s="126"/>
      <c r="E681" s="108"/>
    </row>
    <row r="682" ht="13.5" customHeight="1">
      <c r="A682" s="126"/>
      <c r="B682" s="126"/>
      <c r="E682" s="108"/>
    </row>
    <row r="683" ht="13.5" customHeight="1">
      <c r="A683" s="126"/>
      <c r="B683" s="126"/>
      <c r="E683" s="108"/>
    </row>
    <row r="684" ht="13.5" customHeight="1">
      <c r="A684" s="126"/>
      <c r="B684" s="126"/>
      <c r="E684" s="108"/>
    </row>
    <row r="685" ht="13.5" customHeight="1">
      <c r="A685" s="126"/>
      <c r="B685" s="126"/>
      <c r="E685" s="108"/>
    </row>
    <row r="686" ht="13.5" customHeight="1">
      <c r="A686" s="126"/>
      <c r="B686" s="126"/>
      <c r="E686" s="108"/>
    </row>
    <row r="687" ht="13.5" customHeight="1">
      <c r="A687" s="126"/>
      <c r="B687" s="126"/>
      <c r="E687" s="108"/>
    </row>
    <row r="688" ht="13.5" customHeight="1">
      <c r="A688" s="126"/>
      <c r="B688" s="126"/>
      <c r="E688" s="108"/>
    </row>
    <row r="689" ht="13.5" customHeight="1">
      <c r="A689" s="126"/>
      <c r="B689" s="126"/>
      <c r="E689" s="108"/>
    </row>
    <row r="690" ht="13.5" customHeight="1">
      <c r="A690" s="126"/>
      <c r="B690" s="126"/>
      <c r="E690" s="108"/>
    </row>
    <row r="691" ht="13.5" customHeight="1">
      <c r="A691" s="126"/>
      <c r="B691" s="126"/>
      <c r="E691" s="108"/>
    </row>
    <row r="692" ht="13.5" customHeight="1">
      <c r="A692" s="126"/>
      <c r="B692" s="126"/>
      <c r="E692" s="108"/>
    </row>
    <row r="693" ht="13.5" customHeight="1">
      <c r="A693" s="126"/>
      <c r="B693" s="126"/>
      <c r="E693" s="108"/>
    </row>
    <row r="694" ht="13.5" customHeight="1">
      <c r="A694" s="126"/>
      <c r="B694" s="126"/>
      <c r="E694" s="108"/>
    </row>
    <row r="695" ht="13.5" customHeight="1">
      <c r="A695" s="126"/>
      <c r="B695" s="126"/>
      <c r="E695" s="108"/>
    </row>
    <row r="696" ht="13.5" customHeight="1">
      <c r="A696" s="126"/>
      <c r="B696" s="126"/>
      <c r="E696" s="108"/>
    </row>
    <row r="697" ht="13.5" customHeight="1">
      <c r="A697" s="126"/>
      <c r="B697" s="126"/>
      <c r="E697" s="108"/>
    </row>
    <row r="698" ht="13.5" customHeight="1">
      <c r="A698" s="126"/>
      <c r="B698" s="126"/>
      <c r="E698" s="108"/>
    </row>
    <row r="699" ht="13.5" customHeight="1">
      <c r="A699" s="126"/>
      <c r="B699" s="126"/>
      <c r="E699" s="108"/>
    </row>
    <row r="700" ht="13.5" customHeight="1">
      <c r="A700" s="126"/>
      <c r="B700" s="126"/>
      <c r="E700" s="108"/>
    </row>
    <row r="701" ht="13.5" customHeight="1">
      <c r="A701" s="126"/>
      <c r="B701" s="126"/>
      <c r="E701" s="108"/>
    </row>
    <row r="702" ht="13.5" customHeight="1">
      <c r="A702" s="126"/>
      <c r="B702" s="126"/>
      <c r="E702" s="108"/>
    </row>
    <row r="703" ht="13.5" customHeight="1">
      <c r="A703" s="126"/>
      <c r="B703" s="126"/>
      <c r="E703" s="108"/>
    </row>
    <row r="704" ht="13.5" customHeight="1">
      <c r="A704" s="126"/>
      <c r="B704" s="126"/>
      <c r="E704" s="108"/>
    </row>
    <row r="705" ht="13.5" customHeight="1">
      <c r="A705" s="126"/>
      <c r="B705" s="126"/>
      <c r="E705" s="108"/>
    </row>
    <row r="706" ht="13.5" customHeight="1">
      <c r="A706" s="126"/>
      <c r="B706" s="126"/>
      <c r="E706" s="108"/>
    </row>
    <row r="707" ht="13.5" customHeight="1">
      <c r="A707" s="126"/>
      <c r="B707" s="126"/>
      <c r="E707" s="108"/>
    </row>
    <row r="708" ht="13.5" customHeight="1">
      <c r="A708" s="126"/>
      <c r="B708" s="126"/>
      <c r="E708" s="108"/>
    </row>
    <row r="709" ht="13.5" customHeight="1">
      <c r="A709" s="126"/>
      <c r="B709" s="126"/>
      <c r="E709" s="108"/>
    </row>
    <row r="710" ht="13.5" customHeight="1">
      <c r="A710" s="126"/>
      <c r="B710" s="126"/>
      <c r="E710" s="108"/>
    </row>
    <row r="711" ht="13.5" customHeight="1">
      <c r="A711" s="126"/>
      <c r="B711" s="126"/>
      <c r="E711" s="108"/>
    </row>
    <row r="712" ht="13.5" customHeight="1">
      <c r="A712" s="126"/>
      <c r="B712" s="126"/>
      <c r="E712" s="108"/>
    </row>
    <row r="713" ht="13.5" customHeight="1">
      <c r="A713" s="126"/>
      <c r="B713" s="126"/>
      <c r="E713" s="108"/>
    </row>
    <row r="714" ht="13.5" customHeight="1">
      <c r="A714" s="126"/>
      <c r="B714" s="126"/>
      <c r="E714" s="108"/>
    </row>
    <row r="715" ht="13.5" customHeight="1">
      <c r="A715" s="126"/>
      <c r="B715" s="126"/>
      <c r="E715" s="108"/>
    </row>
    <row r="716" ht="13.5" customHeight="1">
      <c r="A716" s="126"/>
      <c r="B716" s="126"/>
      <c r="E716" s="108"/>
    </row>
    <row r="717" ht="13.5" customHeight="1">
      <c r="A717" s="126"/>
      <c r="B717" s="126"/>
      <c r="E717" s="108"/>
    </row>
    <row r="718" ht="13.5" customHeight="1">
      <c r="A718" s="126"/>
      <c r="B718" s="126"/>
      <c r="E718" s="108"/>
    </row>
    <row r="719" ht="13.5" customHeight="1">
      <c r="A719" s="126"/>
      <c r="B719" s="126"/>
      <c r="E719" s="108"/>
    </row>
    <row r="720" ht="13.5" customHeight="1">
      <c r="A720" s="126"/>
      <c r="B720" s="126"/>
      <c r="E720" s="108"/>
    </row>
    <row r="721" ht="13.5" customHeight="1">
      <c r="A721" s="126"/>
      <c r="B721" s="126"/>
      <c r="E721" s="108"/>
    </row>
    <row r="722" ht="13.5" customHeight="1">
      <c r="A722" s="126"/>
      <c r="B722" s="126"/>
      <c r="E722" s="108"/>
    </row>
    <row r="723" ht="13.5" customHeight="1">
      <c r="A723" s="126"/>
      <c r="B723" s="126"/>
      <c r="E723" s="108"/>
    </row>
    <row r="724" ht="13.5" customHeight="1">
      <c r="A724" s="126"/>
      <c r="B724" s="126"/>
      <c r="E724" s="108"/>
    </row>
    <row r="725" ht="13.5" customHeight="1">
      <c r="A725" s="126"/>
      <c r="B725" s="126"/>
      <c r="E725" s="108"/>
    </row>
    <row r="726" ht="13.5" customHeight="1">
      <c r="A726" s="126"/>
      <c r="B726" s="126"/>
      <c r="E726" s="108"/>
    </row>
    <row r="727" ht="13.5" customHeight="1">
      <c r="A727" s="126"/>
      <c r="B727" s="126"/>
      <c r="E727" s="108"/>
    </row>
    <row r="728" ht="13.5" customHeight="1">
      <c r="A728" s="126"/>
      <c r="B728" s="126"/>
      <c r="E728" s="108"/>
    </row>
    <row r="729" ht="13.5" customHeight="1">
      <c r="A729" s="126"/>
      <c r="B729" s="126"/>
      <c r="E729" s="108"/>
    </row>
    <row r="730" ht="13.5" customHeight="1">
      <c r="A730" s="126"/>
      <c r="B730" s="126"/>
      <c r="E730" s="108"/>
    </row>
    <row r="731" ht="13.5" customHeight="1">
      <c r="A731" s="126"/>
      <c r="B731" s="126"/>
      <c r="E731" s="108"/>
    </row>
    <row r="732" ht="13.5" customHeight="1">
      <c r="A732" s="126"/>
      <c r="B732" s="126"/>
      <c r="E732" s="108"/>
    </row>
    <row r="733" ht="13.5" customHeight="1">
      <c r="A733" s="126"/>
      <c r="B733" s="126"/>
      <c r="E733" s="108"/>
    </row>
    <row r="734" ht="13.5" customHeight="1">
      <c r="A734" s="126"/>
      <c r="B734" s="126"/>
      <c r="E734" s="108"/>
    </row>
    <row r="735" ht="13.5" customHeight="1">
      <c r="A735" s="126"/>
      <c r="B735" s="126"/>
      <c r="E735" s="108"/>
    </row>
    <row r="736" ht="13.5" customHeight="1">
      <c r="A736" s="126"/>
      <c r="B736" s="126"/>
      <c r="E736" s="108"/>
    </row>
    <row r="737" ht="13.5" customHeight="1">
      <c r="A737" s="126"/>
      <c r="B737" s="126"/>
      <c r="E737" s="108"/>
    </row>
    <row r="738" ht="13.5" customHeight="1">
      <c r="A738" s="126"/>
      <c r="B738" s="126"/>
      <c r="E738" s="108"/>
    </row>
    <row r="739" ht="13.5" customHeight="1">
      <c r="A739" s="126"/>
      <c r="B739" s="126"/>
      <c r="E739" s="108"/>
    </row>
    <row r="740" ht="13.5" customHeight="1">
      <c r="A740" s="126"/>
      <c r="B740" s="126"/>
      <c r="E740" s="108"/>
    </row>
    <row r="741" ht="13.5" customHeight="1">
      <c r="A741" s="126"/>
      <c r="B741" s="126"/>
      <c r="E741" s="108"/>
    </row>
    <row r="742" ht="13.5" customHeight="1">
      <c r="A742" s="126"/>
      <c r="B742" s="126"/>
      <c r="E742" s="108"/>
    </row>
    <row r="743" ht="13.5" customHeight="1">
      <c r="A743" s="126"/>
      <c r="B743" s="126"/>
      <c r="E743" s="108"/>
    </row>
    <row r="744" ht="13.5" customHeight="1">
      <c r="A744" s="126"/>
      <c r="B744" s="126"/>
      <c r="E744" s="108"/>
    </row>
    <row r="745" ht="13.5" customHeight="1">
      <c r="A745" s="126"/>
      <c r="B745" s="126"/>
      <c r="E745" s="108"/>
    </row>
    <row r="746" ht="13.5" customHeight="1">
      <c r="A746" s="126"/>
      <c r="B746" s="126"/>
      <c r="E746" s="108"/>
    </row>
    <row r="747" ht="13.5" customHeight="1">
      <c r="A747" s="126"/>
      <c r="B747" s="126"/>
      <c r="E747" s="108"/>
    </row>
    <row r="748" ht="13.5" customHeight="1">
      <c r="A748" s="126"/>
      <c r="B748" s="126"/>
      <c r="E748" s="108"/>
    </row>
    <row r="749" ht="13.5" customHeight="1">
      <c r="A749" s="126"/>
      <c r="B749" s="126"/>
      <c r="E749" s="108"/>
    </row>
    <row r="750" ht="13.5" customHeight="1">
      <c r="A750" s="126"/>
      <c r="B750" s="126"/>
      <c r="E750" s="108"/>
    </row>
    <row r="751" ht="13.5" customHeight="1">
      <c r="A751" s="126"/>
      <c r="B751" s="126"/>
      <c r="E751" s="108"/>
    </row>
    <row r="752" ht="13.5" customHeight="1">
      <c r="A752" s="126"/>
      <c r="B752" s="126"/>
      <c r="E752" s="108"/>
    </row>
    <row r="753" ht="13.5" customHeight="1">
      <c r="A753" s="126"/>
      <c r="B753" s="126"/>
      <c r="E753" s="108"/>
    </row>
    <row r="754" ht="13.5" customHeight="1">
      <c r="A754" s="126"/>
      <c r="B754" s="126"/>
      <c r="E754" s="108"/>
    </row>
    <row r="755" ht="13.5" customHeight="1">
      <c r="A755" s="126"/>
      <c r="B755" s="126"/>
      <c r="E755" s="108"/>
    </row>
    <row r="756" ht="13.5" customHeight="1">
      <c r="A756" s="126"/>
      <c r="B756" s="126"/>
      <c r="E756" s="108"/>
    </row>
    <row r="757" ht="13.5" customHeight="1">
      <c r="A757" s="126"/>
      <c r="B757" s="126"/>
      <c r="E757" s="108"/>
    </row>
    <row r="758" ht="13.5" customHeight="1">
      <c r="A758" s="126"/>
      <c r="B758" s="126"/>
      <c r="E758" s="108"/>
    </row>
    <row r="759" ht="13.5" customHeight="1">
      <c r="A759" s="126"/>
      <c r="B759" s="126"/>
      <c r="E759" s="108"/>
    </row>
    <row r="760" ht="13.5" customHeight="1">
      <c r="A760" s="126"/>
      <c r="B760" s="126"/>
      <c r="E760" s="108"/>
    </row>
    <row r="761" ht="13.5" customHeight="1">
      <c r="A761" s="126"/>
      <c r="B761" s="126"/>
      <c r="E761" s="108"/>
    </row>
    <row r="762" ht="13.5" customHeight="1">
      <c r="A762" s="126"/>
      <c r="B762" s="126"/>
      <c r="E762" s="108"/>
    </row>
    <row r="763" ht="13.5" customHeight="1">
      <c r="A763" s="126"/>
      <c r="B763" s="126"/>
      <c r="E763" s="108"/>
    </row>
    <row r="764" ht="13.5" customHeight="1">
      <c r="A764" s="126"/>
      <c r="B764" s="126"/>
      <c r="E764" s="108"/>
    </row>
    <row r="765" ht="13.5" customHeight="1">
      <c r="A765" s="126"/>
      <c r="B765" s="126"/>
      <c r="E765" s="108"/>
    </row>
    <row r="766" ht="13.5" customHeight="1">
      <c r="A766" s="126"/>
      <c r="B766" s="126"/>
      <c r="E766" s="108"/>
    </row>
    <row r="767" ht="13.5" customHeight="1">
      <c r="A767" s="126"/>
      <c r="B767" s="126"/>
      <c r="E767" s="108"/>
    </row>
    <row r="768" ht="13.5" customHeight="1">
      <c r="A768" s="126"/>
      <c r="B768" s="126"/>
      <c r="E768" s="108"/>
    </row>
    <row r="769" ht="13.5" customHeight="1">
      <c r="A769" s="126"/>
      <c r="B769" s="126"/>
      <c r="E769" s="108"/>
    </row>
    <row r="770" ht="13.5" customHeight="1">
      <c r="A770" s="126"/>
      <c r="B770" s="126"/>
      <c r="E770" s="108"/>
    </row>
    <row r="771" ht="13.5" customHeight="1">
      <c r="A771" s="126"/>
      <c r="B771" s="126"/>
      <c r="E771" s="108"/>
    </row>
    <row r="772" ht="13.5" customHeight="1">
      <c r="A772" s="126"/>
      <c r="B772" s="126"/>
      <c r="E772" s="108"/>
    </row>
    <row r="773" ht="13.5" customHeight="1">
      <c r="A773" s="126"/>
      <c r="B773" s="126"/>
      <c r="E773" s="108"/>
    </row>
    <row r="774" ht="13.5" customHeight="1">
      <c r="A774" s="126"/>
      <c r="B774" s="126"/>
      <c r="E774" s="108"/>
    </row>
    <row r="775" ht="13.5" customHeight="1">
      <c r="A775" s="126"/>
      <c r="B775" s="126"/>
      <c r="E775" s="108"/>
    </row>
    <row r="776" ht="13.5" customHeight="1">
      <c r="A776" s="126"/>
      <c r="B776" s="126"/>
      <c r="E776" s="108"/>
    </row>
    <row r="777" ht="13.5" customHeight="1">
      <c r="A777" s="126"/>
      <c r="B777" s="126"/>
      <c r="E777" s="108"/>
    </row>
    <row r="778" ht="13.5" customHeight="1">
      <c r="A778" s="126"/>
      <c r="B778" s="126"/>
      <c r="E778" s="108"/>
    </row>
    <row r="779" ht="13.5" customHeight="1">
      <c r="A779" s="126"/>
      <c r="B779" s="126"/>
      <c r="E779" s="108"/>
    </row>
    <row r="780" ht="13.5" customHeight="1">
      <c r="A780" s="126"/>
      <c r="B780" s="126"/>
      <c r="E780" s="108"/>
    </row>
    <row r="781" ht="13.5" customHeight="1">
      <c r="A781" s="126"/>
      <c r="B781" s="126"/>
      <c r="E781" s="108"/>
    </row>
    <row r="782" ht="13.5" customHeight="1">
      <c r="A782" s="126"/>
      <c r="B782" s="126"/>
      <c r="E782" s="108"/>
    </row>
    <row r="783" ht="13.5" customHeight="1">
      <c r="A783" s="126"/>
      <c r="B783" s="126"/>
      <c r="E783" s="108"/>
    </row>
    <row r="784" ht="13.5" customHeight="1">
      <c r="A784" s="126"/>
      <c r="B784" s="126"/>
      <c r="E784" s="108"/>
    </row>
    <row r="785" ht="13.5" customHeight="1">
      <c r="A785" s="126"/>
      <c r="B785" s="126"/>
      <c r="E785" s="108"/>
    </row>
    <row r="786" ht="13.5" customHeight="1">
      <c r="A786" s="126"/>
      <c r="B786" s="126"/>
      <c r="E786" s="108"/>
    </row>
    <row r="787" ht="13.5" customHeight="1">
      <c r="A787" s="126"/>
      <c r="B787" s="126"/>
      <c r="E787" s="108"/>
    </row>
    <row r="788" ht="13.5" customHeight="1">
      <c r="A788" s="126"/>
      <c r="B788" s="126"/>
      <c r="E788" s="108"/>
    </row>
    <row r="789" ht="13.5" customHeight="1">
      <c r="A789" s="126"/>
      <c r="B789" s="126"/>
      <c r="E789" s="108"/>
    </row>
    <row r="790" ht="13.5" customHeight="1">
      <c r="A790" s="126"/>
      <c r="B790" s="126"/>
      <c r="E790" s="108"/>
    </row>
    <row r="791" ht="13.5" customHeight="1">
      <c r="A791" s="126"/>
      <c r="B791" s="126"/>
      <c r="E791" s="108"/>
    </row>
    <row r="792" ht="13.5" customHeight="1">
      <c r="A792" s="126"/>
      <c r="B792" s="126"/>
      <c r="E792" s="108"/>
    </row>
    <row r="793" ht="13.5" customHeight="1">
      <c r="A793" s="126"/>
      <c r="B793" s="126"/>
      <c r="E793" s="108"/>
    </row>
    <row r="794" ht="13.5" customHeight="1">
      <c r="A794" s="126"/>
      <c r="B794" s="126"/>
      <c r="E794" s="108"/>
    </row>
    <row r="795" ht="13.5" customHeight="1">
      <c r="A795" s="126"/>
      <c r="B795" s="126"/>
      <c r="E795" s="108"/>
    </row>
    <row r="796" ht="13.5" customHeight="1">
      <c r="A796" s="126"/>
      <c r="B796" s="126"/>
      <c r="E796" s="108"/>
    </row>
    <row r="797" ht="13.5" customHeight="1">
      <c r="A797" s="126"/>
      <c r="B797" s="126"/>
      <c r="E797" s="108"/>
    </row>
    <row r="798" ht="13.5" customHeight="1">
      <c r="A798" s="126"/>
      <c r="B798" s="126"/>
      <c r="E798" s="108"/>
    </row>
    <row r="799" ht="13.5" customHeight="1">
      <c r="A799" s="126"/>
      <c r="B799" s="126"/>
      <c r="E799" s="108"/>
    </row>
    <row r="800" ht="13.5" customHeight="1">
      <c r="A800" s="126"/>
      <c r="B800" s="126"/>
      <c r="E800" s="108"/>
    </row>
    <row r="801" ht="13.5" customHeight="1">
      <c r="A801" s="126"/>
      <c r="B801" s="126"/>
      <c r="E801" s="108"/>
    </row>
    <row r="802" ht="13.5" customHeight="1">
      <c r="A802" s="126"/>
      <c r="B802" s="126"/>
      <c r="E802" s="108"/>
    </row>
    <row r="803" ht="13.5" customHeight="1">
      <c r="A803" s="126"/>
      <c r="B803" s="126"/>
      <c r="E803" s="108"/>
    </row>
    <row r="804" ht="13.5" customHeight="1">
      <c r="A804" s="126"/>
      <c r="B804" s="126"/>
      <c r="E804" s="108"/>
    </row>
    <row r="805" ht="13.5" customHeight="1">
      <c r="A805" s="126"/>
      <c r="B805" s="126"/>
      <c r="E805" s="108"/>
    </row>
    <row r="806" ht="13.5" customHeight="1">
      <c r="A806" s="126"/>
      <c r="B806" s="126"/>
      <c r="E806" s="108"/>
    </row>
    <row r="807" ht="13.5" customHeight="1">
      <c r="A807" s="126"/>
      <c r="B807" s="126"/>
      <c r="E807" s="108"/>
    </row>
    <row r="808" ht="13.5" customHeight="1">
      <c r="A808" s="126"/>
      <c r="B808" s="126"/>
      <c r="E808" s="108"/>
    </row>
    <row r="809" ht="13.5" customHeight="1">
      <c r="A809" s="126"/>
      <c r="B809" s="126"/>
      <c r="E809" s="108"/>
    </row>
    <row r="810" ht="13.5" customHeight="1">
      <c r="A810" s="126"/>
      <c r="B810" s="126"/>
      <c r="E810" s="108"/>
    </row>
    <row r="811" ht="13.5" customHeight="1">
      <c r="A811" s="126"/>
      <c r="B811" s="126"/>
      <c r="E811" s="108"/>
    </row>
    <row r="812" ht="13.5" customHeight="1">
      <c r="A812" s="126"/>
      <c r="B812" s="126"/>
      <c r="E812" s="108"/>
    </row>
    <row r="813" ht="13.5" customHeight="1">
      <c r="A813" s="126"/>
      <c r="B813" s="126"/>
      <c r="E813" s="108"/>
    </row>
    <row r="814" ht="13.5" customHeight="1">
      <c r="A814" s="126"/>
      <c r="B814" s="126"/>
      <c r="E814" s="108"/>
    </row>
    <row r="815" ht="13.5" customHeight="1">
      <c r="A815" s="126"/>
      <c r="B815" s="126"/>
      <c r="E815" s="108"/>
    </row>
    <row r="816" ht="13.5" customHeight="1">
      <c r="A816" s="126"/>
      <c r="B816" s="126"/>
      <c r="E816" s="108"/>
    </row>
    <row r="817" ht="13.5" customHeight="1">
      <c r="A817" s="126"/>
      <c r="B817" s="126"/>
      <c r="E817" s="108"/>
    </row>
    <row r="818" ht="13.5" customHeight="1">
      <c r="A818" s="126"/>
      <c r="B818" s="126"/>
      <c r="E818" s="108"/>
    </row>
    <row r="819" ht="13.5" customHeight="1">
      <c r="A819" s="126"/>
      <c r="B819" s="126"/>
      <c r="E819" s="108"/>
    </row>
    <row r="820" ht="13.5" customHeight="1">
      <c r="A820" s="126"/>
      <c r="B820" s="126"/>
      <c r="E820" s="108"/>
    </row>
    <row r="821" ht="13.5" customHeight="1">
      <c r="A821" s="126"/>
      <c r="B821" s="126"/>
      <c r="E821" s="108"/>
    </row>
    <row r="822" ht="13.5" customHeight="1">
      <c r="A822" s="126"/>
      <c r="B822" s="126"/>
      <c r="E822" s="108"/>
    </row>
    <row r="823" ht="13.5" customHeight="1">
      <c r="A823" s="126"/>
      <c r="B823" s="126"/>
      <c r="E823" s="108"/>
    </row>
    <row r="824" ht="13.5" customHeight="1">
      <c r="A824" s="126"/>
      <c r="B824" s="126"/>
      <c r="E824" s="108"/>
    </row>
    <row r="825" ht="13.5" customHeight="1">
      <c r="A825" s="126"/>
      <c r="B825" s="126"/>
      <c r="E825" s="108"/>
    </row>
    <row r="826" ht="13.5" customHeight="1">
      <c r="A826" s="126"/>
      <c r="B826" s="126"/>
      <c r="E826" s="108"/>
    </row>
    <row r="827" ht="13.5" customHeight="1">
      <c r="A827" s="126"/>
      <c r="B827" s="126"/>
      <c r="E827" s="108"/>
    </row>
    <row r="828" ht="13.5" customHeight="1">
      <c r="A828" s="126"/>
      <c r="B828" s="126"/>
      <c r="E828" s="108"/>
    </row>
    <row r="829" ht="13.5" customHeight="1">
      <c r="A829" s="126"/>
      <c r="B829" s="126"/>
      <c r="E829" s="108"/>
    </row>
    <row r="830" ht="13.5" customHeight="1">
      <c r="A830" s="126"/>
      <c r="B830" s="126"/>
      <c r="E830" s="108"/>
    </row>
    <row r="831" ht="13.5" customHeight="1">
      <c r="A831" s="126"/>
      <c r="B831" s="126"/>
      <c r="E831" s="108"/>
    </row>
    <row r="832" ht="13.5" customHeight="1">
      <c r="A832" s="126"/>
      <c r="B832" s="126"/>
      <c r="E832" s="108"/>
    </row>
    <row r="833" ht="13.5" customHeight="1">
      <c r="A833" s="126"/>
      <c r="B833" s="126"/>
      <c r="E833" s="108"/>
    </row>
    <row r="834" ht="13.5" customHeight="1">
      <c r="A834" s="126"/>
      <c r="B834" s="126"/>
      <c r="E834" s="108"/>
    </row>
    <row r="835" ht="13.5" customHeight="1">
      <c r="A835" s="126"/>
      <c r="B835" s="126"/>
      <c r="E835" s="108"/>
    </row>
    <row r="836" ht="13.5" customHeight="1">
      <c r="A836" s="126"/>
      <c r="B836" s="126"/>
      <c r="E836" s="108"/>
    </row>
    <row r="837" ht="13.5" customHeight="1">
      <c r="A837" s="126"/>
      <c r="B837" s="126"/>
      <c r="E837" s="108"/>
    </row>
    <row r="838" ht="13.5" customHeight="1">
      <c r="A838" s="126"/>
      <c r="B838" s="126"/>
      <c r="E838" s="108"/>
    </row>
    <row r="839" ht="13.5" customHeight="1">
      <c r="A839" s="126"/>
      <c r="B839" s="126"/>
      <c r="E839" s="108"/>
    </row>
    <row r="840" ht="13.5" customHeight="1">
      <c r="A840" s="126"/>
      <c r="B840" s="126"/>
      <c r="E840" s="108"/>
    </row>
    <row r="841" ht="13.5" customHeight="1">
      <c r="A841" s="126"/>
      <c r="B841" s="126"/>
      <c r="E841" s="108"/>
    </row>
    <row r="842" ht="13.5" customHeight="1">
      <c r="A842" s="126"/>
      <c r="B842" s="126"/>
      <c r="E842" s="108"/>
    </row>
    <row r="843" ht="13.5" customHeight="1">
      <c r="A843" s="126"/>
      <c r="B843" s="126"/>
      <c r="E843" s="108"/>
    </row>
    <row r="844" ht="13.5" customHeight="1">
      <c r="A844" s="126"/>
      <c r="B844" s="126"/>
      <c r="E844" s="108"/>
    </row>
    <row r="845" ht="13.5" customHeight="1">
      <c r="A845" s="126"/>
      <c r="B845" s="126"/>
      <c r="E845" s="108"/>
    </row>
    <row r="846" ht="13.5" customHeight="1">
      <c r="A846" s="126"/>
      <c r="B846" s="126"/>
      <c r="E846" s="108"/>
    </row>
    <row r="847" ht="13.5" customHeight="1">
      <c r="A847" s="126"/>
      <c r="B847" s="126"/>
      <c r="E847" s="108"/>
    </row>
    <row r="848" ht="13.5" customHeight="1">
      <c r="A848" s="126"/>
      <c r="B848" s="126"/>
      <c r="E848" s="108"/>
    </row>
    <row r="849" ht="13.5" customHeight="1">
      <c r="A849" s="126"/>
      <c r="B849" s="126"/>
      <c r="E849" s="108"/>
    </row>
    <row r="850" ht="13.5" customHeight="1">
      <c r="A850" s="126"/>
      <c r="B850" s="126"/>
      <c r="E850" s="108"/>
    </row>
    <row r="851" ht="13.5" customHeight="1">
      <c r="A851" s="126"/>
      <c r="B851" s="126"/>
      <c r="E851" s="108"/>
    </row>
    <row r="852" ht="13.5" customHeight="1">
      <c r="A852" s="126"/>
      <c r="B852" s="126"/>
      <c r="E852" s="108"/>
    </row>
    <row r="853" ht="13.5" customHeight="1">
      <c r="A853" s="126"/>
      <c r="B853" s="126"/>
      <c r="E853" s="108"/>
    </row>
    <row r="854" ht="13.5" customHeight="1">
      <c r="A854" s="126"/>
      <c r="B854" s="126"/>
      <c r="E854" s="108"/>
    </row>
    <row r="855" ht="13.5" customHeight="1">
      <c r="A855" s="126"/>
      <c r="B855" s="126"/>
      <c r="E855" s="108"/>
    </row>
    <row r="856" ht="13.5" customHeight="1">
      <c r="A856" s="126"/>
      <c r="B856" s="126"/>
      <c r="E856" s="108"/>
    </row>
    <row r="857" ht="13.5" customHeight="1">
      <c r="A857" s="126"/>
      <c r="B857" s="126"/>
      <c r="E857" s="108"/>
    </row>
    <row r="858" ht="13.5" customHeight="1">
      <c r="A858" s="126"/>
      <c r="B858" s="126"/>
      <c r="E858" s="108"/>
    </row>
    <row r="859" ht="13.5" customHeight="1">
      <c r="A859" s="126"/>
      <c r="B859" s="126"/>
      <c r="E859" s="108"/>
    </row>
    <row r="860" ht="13.5" customHeight="1">
      <c r="A860" s="126"/>
      <c r="B860" s="126"/>
      <c r="E860" s="108"/>
    </row>
    <row r="861" ht="13.5" customHeight="1">
      <c r="A861" s="126"/>
      <c r="B861" s="126"/>
      <c r="E861" s="108"/>
    </row>
    <row r="862" ht="13.5" customHeight="1">
      <c r="A862" s="126"/>
      <c r="B862" s="126"/>
      <c r="E862" s="108"/>
    </row>
    <row r="863" ht="13.5" customHeight="1">
      <c r="A863" s="126"/>
      <c r="B863" s="126"/>
      <c r="E863" s="108"/>
    </row>
    <row r="864" ht="13.5" customHeight="1">
      <c r="A864" s="126"/>
      <c r="B864" s="126"/>
      <c r="E864" s="108"/>
    </row>
    <row r="865" ht="13.5" customHeight="1">
      <c r="A865" s="126"/>
      <c r="B865" s="126"/>
      <c r="E865" s="108"/>
    </row>
    <row r="866" ht="13.5" customHeight="1">
      <c r="A866" s="126"/>
      <c r="B866" s="126"/>
      <c r="E866" s="108"/>
    </row>
    <row r="867" ht="13.5" customHeight="1">
      <c r="A867" s="126"/>
      <c r="B867" s="126"/>
      <c r="E867" s="108"/>
    </row>
    <row r="868" ht="13.5" customHeight="1">
      <c r="A868" s="126"/>
      <c r="B868" s="126"/>
      <c r="E868" s="108"/>
    </row>
    <row r="869" ht="13.5" customHeight="1">
      <c r="A869" s="126"/>
      <c r="B869" s="126"/>
      <c r="E869" s="108"/>
    </row>
    <row r="870" ht="13.5" customHeight="1">
      <c r="A870" s="126"/>
      <c r="B870" s="126"/>
      <c r="E870" s="108"/>
    </row>
    <row r="871" ht="13.5" customHeight="1">
      <c r="A871" s="126"/>
      <c r="B871" s="126"/>
      <c r="E871" s="108"/>
    </row>
    <row r="872" ht="13.5" customHeight="1">
      <c r="A872" s="126"/>
      <c r="B872" s="126"/>
      <c r="E872" s="108"/>
    </row>
    <row r="873" ht="13.5" customHeight="1">
      <c r="A873" s="126"/>
      <c r="B873" s="126"/>
      <c r="E873" s="108"/>
    </row>
    <row r="874" ht="13.5" customHeight="1">
      <c r="A874" s="126"/>
      <c r="B874" s="126"/>
      <c r="E874" s="108"/>
    </row>
    <row r="875" ht="13.5" customHeight="1">
      <c r="A875" s="126"/>
      <c r="B875" s="126"/>
      <c r="E875" s="108"/>
    </row>
    <row r="876" ht="13.5" customHeight="1">
      <c r="A876" s="126"/>
      <c r="B876" s="126"/>
      <c r="E876" s="108"/>
    </row>
    <row r="877" ht="13.5" customHeight="1">
      <c r="A877" s="126"/>
      <c r="B877" s="126"/>
      <c r="E877" s="108"/>
    </row>
    <row r="878" ht="13.5" customHeight="1">
      <c r="A878" s="126"/>
      <c r="B878" s="126"/>
      <c r="E878" s="108"/>
    </row>
    <row r="879" ht="13.5" customHeight="1">
      <c r="A879" s="126"/>
      <c r="B879" s="126"/>
      <c r="E879" s="108"/>
    </row>
    <row r="880" ht="13.5" customHeight="1">
      <c r="A880" s="126"/>
      <c r="B880" s="126"/>
      <c r="E880" s="108"/>
    </row>
    <row r="881" ht="13.5" customHeight="1">
      <c r="A881" s="126"/>
      <c r="B881" s="126"/>
      <c r="E881" s="108"/>
    </row>
    <row r="882" ht="13.5" customHeight="1">
      <c r="A882" s="126"/>
      <c r="B882" s="126"/>
      <c r="E882" s="108"/>
    </row>
    <row r="883" ht="13.5" customHeight="1">
      <c r="A883" s="126"/>
      <c r="B883" s="126"/>
      <c r="E883" s="108"/>
    </row>
    <row r="884" ht="13.5" customHeight="1">
      <c r="A884" s="126"/>
      <c r="B884" s="126"/>
      <c r="E884" s="108"/>
    </row>
    <row r="885" ht="13.5" customHeight="1">
      <c r="A885" s="126"/>
      <c r="B885" s="126"/>
      <c r="E885" s="108"/>
    </row>
    <row r="886" ht="13.5" customHeight="1">
      <c r="A886" s="126"/>
      <c r="B886" s="126"/>
      <c r="E886" s="108"/>
    </row>
    <row r="887" ht="13.5" customHeight="1">
      <c r="A887" s="126"/>
      <c r="B887" s="126"/>
      <c r="E887" s="108"/>
    </row>
    <row r="888" ht="13.5" customHeight="1">
      <c r="A888" s="126"/>
      <c r="B888" s="126"/>
      <c r="E888" s="108"/>
    </row>
    <row r="889" ht="13.5" customHeight="1">
      <c r="A889" s="126"/>
      <c r="B889" s="126"/>
      <c r="E889" s="108"/>
    </row>
    <row r="890" ht="13.5" customHeight="1">
      <c r="A890" s="126"/>
      <c r="B890" s="126"/>
      <c r="E890" s="108"/>
    </row>
    <row r="891" ht="13.5" customHeight="1">
      <c r="A891" s="126"/>
      <c r="B891" s="126"/>
      <c r="E891" s="108"/>
    </row>
    <row r="892" ht="13.5" customHeight="1">
      <c r="A892" s="126"/>
      <c r="B892" s="126"/>
      <c r="E892" s="108"/>
    </row>
    <row r="893" ht="13.5" customHeight="1">
      <c r="A893" s="126"/>
      <c r="B893" s="126"/>
      <c r="E893" s="108"/>
    </row>
    <row r="894" ht="13.5" customHeight="1">
      <c r="A894" s="126"/>
      <c r="B894" s="126"/>
      <c r="E894" s="108"/>
    </row>
    <row r="895" ht="13.5" customHeight="1">
      <c r="A895" s="126"/>
      <c r="B895" s="126"/>
      <c r="E895" s="108"/>
    </row>
    <row r="896" ht="13.5" customHeight="1">
      <c r="A896" s="126"/>
      <c r="B896" s="126"/>
      <c r="E896" s="108"/>
    </row>
    <row r="897" ht="13.5" customHeight="1">
      <c r="A897" s="126"/>
      <c r="B897" s="126"/>
      <c r="E897" s="108"/>
    </row>
    <row r="898" ht="13.5" customHeight="1">
      <c r="A898" s="126"/>
      <c r="B898" s="126"/>
      <c r="E898" s="108"/>
    </row>
    <row r="899" ht="13.5" customHeight="1">
      <c r="A899" s="126"/>
      <c r="B899" s="126"/>
      <c r="E899" s="108"/>
    </row>
    <row r="900" ht="13.5" customHeight="1">
      <c r="A900" s="126"/>
      <c r="B900" s="126"/>
      <c r="E900" s="108"/>
    </row>
    <row r="901" ht="13.5" customHeight="1">
      <c r="A901" s="126"/>
      <c r="B901" s="126"/>
      <c r="E901" s="108"/>
    </row>
    <row r="902" ht="13.5" customHeight="1">
      <c r="A902" s="126"/>
      <c r="B902" s="126"/>
      <c r="E902" s="108"/>
    </row>
    <row r="903" ht="13.5" customHeight="1">
      <c r="A903" s="126"/>
      <c r="B903" s="126"/>
      <c r="E903" s="108"/>
    </row>
    <row r="904" ht="13.5" customHeight="1">
      <c r="A904" s="126"/>
      <c r="B904" s="126"/>
      <c r="E904" s="108"/>
    </row>
    <row r="905" ht="13.5" customHeight="1">
      <c r="A905" s="126"/>
      <c r="B905" s="126"/>
      <c r="E905" s="108"/>
    </row>
    <row r="906" ht="13.5" customHeight="1">
      <c r="A906" s="126"/>
      <c r="B906" s="126"/>
      <c r="E906" s="108"/>
    </row>
    <row r="907" ht="13.5" customHeight="1">
      <c r="A907" s="126"/>
      <c r="B907" s="126"/>
      <c r="E907" s="108"/>
    </row>
    <row r="908" ht="13.5" customHeight="1">
      <c r="A908" s="126"/>
      <c r="B908" s="126"/>
      <c r="E908" s="108"/>
    </row>
    <row r="909" ht="13.5" customHeight="1">
      <c r="A909" s="126"/>
      <c r="B909" s="126"/>
      <c r="E909" s="108"/>
    </row>
    <row r="910" ht="13.5" customHeight="1">
      <c r="A910" s="126"/>
      <c r="B910" s="126"/>
      <c r="E910" s="108"/>
    </row>
    <row r="911" ht="13.5" customHeight="1">
      <c r="A911" s="126"/>
      <c r="B911" s="126"/>
      <c r="E911" s="108"/>
    </row>
    <row r="912" ht="13.5" customHeight="1">
      <c r="A912" s="126"/>
      <c r="B912" s="126"/>
      <c r="E912" s="108"/>
    </row>
    <row r="913" ht="13.5" customHeight="1">
      <c r="A913" s="126"/>
      <c r="B913" s="126"/>
      <c r="E913" s="108"/>
    </row>
    <row r="914" ht="13.5" customHeight="1">
      <c r="A914" s="126"/>
      <c r="B914" s="126"/>
      <c r="E914" s="108"/>
    </row>
    <row r="915" ht="13.5" customHeight="1">
      <c r="A915" s="126"/>
      <c r="B915" s="126"/>
      <c r="E915" s="108"/>
    </row>
    <row r="916" ht="13.5" customHeight="1">
      <c r="A916" s="126"/>
      <c r="B916" s="126"/>
      <c r="E916" s="108"/>
    </row>
    <row r="917" ht="13.5" customHeight="1">
      <c r="A917" s="126"/>
      <c r="B917" s="126"/>
      <c r="E917" s="108"/>
    </row>
    <row r="918" ht="13.5" customHeight="1">
      <c r="A918" s="126"/>
      <c r="B918" s="126"/>
      <c r="E918" s="108"/>
    </row>
    <row r="919" ht="13.5" customHeight="1">
      <c r="A919" s="126"/>
      <c r="B919" s="126"/>
      <c r="E919" s="108"/>
    </row>
    <row r="920" ht="13.5" customHeight="1">
      <c r="A920" s="126"/>
      <c r="B920" s="126"/>
      <c r="E920" s="108"/>
    </row>
    <row r="921" ht="13.5" customHeight="1">
      <c r="A921" s="126"/>
      <c r="B921" s="126"/>
      <c r="E921" s="108"/>
    </row>
    <row r="922" ht="13.5" customHeight="1">
      <c r="A922" s="126"/>
      <c r="B922" s="126"/>
      <c r="E922" s="108"/>
    </row>
    <row r="923" ht="13.5" customHeight="1">
      <c r="A923" s="126"/>
      <c r="B923" s="126"/>
      <c r="E923" s="108"/>
    </row>
    <row r="924" ht="13.5" customHeight="1">
      <c r="A924" s="126"/>
      <c r="B924" s="126"/>
      <c r="E924" s="108"/>
    </row>
    <row r="925" ht="13.5" customHeight="1">
      <c r="A925" s="126"/>
      <c r="B925" s="126"/>
      <c r="E925" s="108"/>
    </row>
    <row r="926" ht="13.5" customHeight="1">
      <c r="A926" s="126"/>
      <c r="B926" s="126"/>
      <c r="E926" s="108"/>
    </row>
    <row r="927" ht="13.5" customHeight="1">
      <c r="A927" s="126"/>
      <c r="B927" s="126"/>
      <c r="E927" s="108"/>
    </row>
    <row r="928" ht="13.5" customHeight="1">
      <c r="A928" s="126"/>
      <c r="B928" s="126"/>
      <c r="E928" s="108"/>
    </row>
    <row r="929" ht="13.5" customHeight="1">
      <c r="A929" s="126"/>
      <c r="B929" s="126"/>
      <c r="E929" s="108"/>
    </row>
    <row r="930" ht="13.5" customHeight="1">
      <c r="A930" s="126"/>
      <c r="B930" s="126"/>
      <c r="E930" s="108"/>
    </row>
    <row r="931" ht="13.5" customHeight="1">
      <c r="A931" s="126"/>
      <c r="B931" s="126"/>
      <c r="E931" s="108"/>
    </row>
    <row r="932" ht="13.5" customHeight="1">
      <c r="A932" s="126"/>
      <c r="B932" s="126"/>
      <c r="E932" s="108"/>
    </row>
    <row r="933" ht="13.5" customHeight="1">
      <c r="A933" s="126"/>
      <c r="B933" s="126"/>
      <c r="E933" s="108"/>
    </row>
    <row r="934" ht="13.5" customHeight="1">
      <c r="A934" s="126"/>
      <c r="B934" s="126"/>
      <c r="E934" s="108"/>
    </row>
    <row r="935" ht="13.5" customHeight="1">
      <c r="A935" s="126"/>
      <c r="B935" s="126"/>
      <c r="E935" s="108"/>
    </row>
    <row r="936" ht="13.5" customHeight="1">
      <c r="A936" s="126"/>
      <c r="B936" s="126"/>
      <c r="E936" s="108"/>
    </row>
    <row r="937" ht="13.5" customHeight="1">
      <c r="A937" s="126"/>
      <c r="B937" s="126"/>
      <c r="E937" s="108"/>
    </row>
    <row r="938" ht="13.5" customHeight="1">
      <c r="A938" s="126"/>
      <c r="B938" s="126"/>
      <c r="E938" s="108"/>
    </row>
    <row r="939" ht="13.5" customHeight="1">
      <c r="A939" s="126"/>
      <c r="B939" s="126"/>
      <c r="E939" s="108"/>
    </row>
    <row r="940" ht="13.5" customHeight="1">
      <c r="A940" s="126"/>
      <c r="B940" s="126"/>
      <c r="E940" s="108"/>
    </row>
    <row r="941" ht="13.5" customHeight="1">
      <c r="A941" s="126"/>
      <c r="B941" s="126"/>
      <c r="E941" s="108"/>
    </row>
    <row r="942" ht="13.5" customHeight="1">
      <c r="A942" s="126"/>
      <c r="B942" s="126"/>
      <c r="E942" s="108"/>
    </row>
    <row r="943" ht="13.5" customHeight="1">
      <c r="A943" s="126"/>
      <c r="B943" s="126"/>
      <c r="E943" s="108"/>
    </row>
    <row r="944" ht="13.5" customHeight="1">
      <c r="A944" s="126"/>
      <c r="B944" s="126"/>
      <c r="E944" s="108"/>
    </row>
    <row r="945" ht="13.5" customHeight="1">
      <c r="A945" s="126"/>
      <c r="B945" s="126"/>
      <c r="E945" s="108"/>
    </row>
    <row r="946" ht="13.5" customHeight="1">
      <c r="A946" s="126"/>
      <c r="B946" s="126"/>
      <c r="E946" s="108"/>
    </row>
    <row r="947" ht="13.5" customHeight="1">
      <c r="A947" s="126"/>
      <c r="B947" s="126"/>
      <c r="E947" s="108"/>
    </row>
    <row r="948" ht="13.5" customHeight="1">
      <c r="A948" s="126"/>
      <c r="B948" s="126"/>
      <c r="E948" s="108"/>
    </row>
    <row r="949" ht="13.5" customHeight="1">
      <c r="A949" s="126"/>
      <c r="B949" s="126"/>
      <c r="E949" s="108"/>
    </row>
    <row r="950" ht="13.5" customHeight="1">
      <c r="A950" s="126"/>
      <c r="B950" s="126"/>
      <c r="E950" s="108"/>
    </row>
    <row r="951" ht="13.5" customHeight="1">
      <c r="A951" s="126"/>
      <c r="B951" s="126"/>
      <c r="E951" s="108"/>
    </row>
    <row r="952" ht="13.5" customHeight="1">
      <c r="A952" s="126"/>
      <c r="B952" s="126"/>
      <c r="E952" s="108"/>
    </row>
    <row r="953" ht="13.5" customHeight="1">
      <c r="A953" s="126"/>
      <c r="B953" s="126"/>
      <c r="E953" s="108"/>
    </row>
    <row r="954" ht="13.5" customHeight="1">
      <c r="A954" s="126"/>
      <c r="B954" s="126"/>
      <c r="E954" s="108"/>
    </row>
    <row r="955" ht="13.5" customHeight="1">
      <c r="A955" s="126"/>
      <c r="B955" s="126"/>
      <c r="E955" s="108"/>
    </row>
    <row r="956" ht="13.5" customHeight="1">
      <c r="A956" s="126"/>
      <c r="B956" s="126"/>
      <c r="E956" s="108"/>
    </row>
    <row r="957" ht="13.5" customHeight="1">
      <c r="A957" s="126"/>
      <c r="B957" s="126"/>
      <c r="E957" s="108"/>
    </row>
    <row r="958" ht="13.5" customHeight="1">
      <c r="A958" s="126"/>
      <c r="B958" s="126"/>
      <c r="E958" s="108"/>
    </row>
    <row r="959" ht="13.5" customHeight="1">
      <c r="A959" s="126"/>
      <c r="B959" s="126"/>
      <c r="E959" s="108"/>
    </row>
    <row r="960" ht="13.5" customHeight="1">
      <c r="A960" s="126"/>
      <c r="B960" s="126"/>
      <c r="E960" s="108"/>
    </row>
    <row r="961" ht="13.5" customHeight="1">
      <c r="A961" s="126"/>
      <c r="B961" s="126"/>
      <c r="E961" s="108"/>
    </row>
    <row r="962" ht="13.5" customHeight="1">
      <c r="A962" s="126"/>
      <c r="B962" s="126"/>
      <c r="E962" s="108"/>
    </row>
    <row r="963" ht="13.5" customHeight="1">
      <c r="A963" s="126"/>
      <c r="B963" s="126"/>
      <c r="E963" s="108"/>
    </row>
    <row r="964" ht="13.5" customHeight="1">
      <c r="A964" s="126"/>
      <c r="B964" s="126"/>
      <c r="E964" s="108"/>
    </row>
    <row r="965" ht="13.5" customHeight="1">
      <c r="A965" s="126"/>
      <c r="B965" s="126"/>
      <c r="E965" s="108"/>
    </row>
    <row r="966" ht="13.5" customHeight="1">
      <c r="A966" s="126"/>
      <c r="B966" s="126"/>
      <c r="E966" s="108"/>
    </row>
    <row r="967" ht="13.5" customHeight="1">
      <c r="A967" s="126"/>
      <c r="B967" s="126"/>
      <c r="E967" s="108"/>
    </row>
    <row r="968" ht="13.5" customHeight="1">
      <c r="A968" s="126"/>
      <c r="B968" s="126"/>
      <c r="E968" s="108"/>
    </row>
    <row r="969" ht="13.5" customHeight="1">
      <c r="A969" s="126"/>
      <c r="B969" s="126"/>
      <c r="E969" s="108"/>
    </row>
    <row r="970" ht="13.5" customHeight="1">
      <c r="A970" s="126"/>
      <c r="B970" s="126"/>
      <c r="E970" s="108"/>
    </row>
    <row r="971" ht="13.5" customHeight="1">
      <c r="A971" s="126"/>
      <c r="B971" s="126"/>
      <c r="E971" s="108"/>
    </row>
    <row r="972" ht="13.5" customHeight="1">
      <c r="A972" s="126"/>
      <c r="B972" s="126"/>
      <c r="E972" s="108"/>
    </row>
    <row r="973" ht="13.5" customHeight="1">
      <c r="A973" s="126"/>
      <c r="B973" s="126"/>
      <c r="E973" s="108"/>
    </row>
    <row r="974" ht="13.5" customHeight="1">
      <c r="A974" s="126"/>
      <c r="B974" s="126"/>
      <c r="E974" s="108"/>
    </row>
    <row r="975" ht="13.5" customHeight="1">
      <c r="A975" s="126"/>
      <c r="B975" s="126"/>
      <c r="E975" s="108"/>
    </row>
    <row r="976" ht="13.5" customHeight="1">
      <c r="A976" s="126"/>
      <c r="B976" s="126"/>
      <c r="E976" s="108"/>
    </row>
    <row r="977" ht="13.5" customHeight="1">
      <c r="A977" s="126"/>
      <c r="B977" s="126"/>
      <c r="E977" s="108"/>
    </row>
    <row r="978" ht="13.5" customHeight="1">
      <c r="A978" s="126"/>
      <c r="B978" s="126"/>
      <c r="E978" s="108"/>
    </row>
    <row r="979" ht="13.5" customHeight="1">
      <c r="A979" s="126"/>
      <c r="B979" s="126"/>
      <c r="E979" s="108"/>
    </row>
    <row r="980" ht="13.5" customHeight="1">
      <c r="A980" s="126"/>
      <c r="B980" s="126"/>
      <c r="E980" s="108"/>
    </row>
    <row r="981" ht="13.5" customHeight="1">
      <c r="A981" s="126"/>
      <c r="B981" s="126"/>
      <c r="E981" s="108"/>
    </row>
    <row r="982" ht="13.5" customHeight="1">
      <c r="A982" s="126"/>
      <c r="B982" s="126"/>
      <c r="E982" s="108"/>
    </row>
    <row r="983" ht="13.5" customHeight="1">
      <c r="A983" s="126"/>
      <c r="B983" s="126"/>
      <c r="E983" s="108"/>
    </row>
    <row r="984" ht="13.5" customHeight="1">
      <c r="A984" s="126"/>
      <c r="B984" s="126"/>
      <c r="E984" s="108"/>
    </row>
    <row r="985" ht="13.5" customHeight="1">
      <c r="A985" s="126"/>
      <c r="B985" s="126"/>
      <c r="E985" s="108"/>
    </row>
    <row r="986" ht="13.5" customHeight="1">
      <c r="A986" s="126"/>
      <c r="B986" s="126"/>
      <c r="E986" s="108"/>
    </row>
    <row r="987" ht="13.5" customHeight="1">
      <c r="A987" s="126"/>
      <c r="B987" s="126"/>
      <c r="E987" s="108"/>
    </row>
    <row r="988" ht="13.5" customHeight="1">
      <c r="A988" s="126"/>
      <c r="B988" s="126"/>
      <c r="E988" s="108"/>
    </row>
    <row r="989" ht="13.5" customHeight="1">
      <c r="A989" s="126"/>
      <c r="B989" s="126"/>
      <c r="E989" s="108"/>
    </row>
    <row r="990" ht="13.5" customHeight="1">
      <c r="A990" s="126"/>
      <c r="B990" s="126"/>
      <c r="E990" s="108"/>
    </row>
    <row r="991" ht="13.5" customHeight="1">
      <c r="A991" s="126"/>
      <c r="B991" s="126"/>
      <c r="E991" s="108"/>
    </row>
    <row r="992" ht="13.5" customHeight="1">
      <c r="A992" s="126"/>
      <c r="B992" s="126"/>
      <c r="E992" s="108"/>
    </row>
    <row r="993" ht="13.5" customHeight="1">
      <c r="A993" s="126"/>
      <c r="B993" s="126"/>
      <c r="E993" s="108"/>
    </row>
    <row r="994" ht="13.5" customHeight="1">
      <c r="A994" s="126"/>
      <c r="B994" s="126"/>
      <c r="E994" s="108"/>
    </row>
    <row r="995" ht="13.5" customHeight="1">
      <c r="A995" s="126"/>
      <c r="B995" s="126"/>
      <c r="E995" s="108"/>
    </row>
    <row r="996" ht="13.5" customHeight="1">
      <c r="A996" s="126"/>
      <c r="B996" s="126"/>
      <c r="E996" s="108"/>
    </row>
    <row r="997" ht="13.5" customHeight="1">
      <c r="A997" s="126"/>
      <c r="B997" s="126"/>
      <c r="E997" s="108"/>
    </row>
    <row r="998" ht="13.5" customHeight="1">
      <c r="A998" s="126"/>
      <c r="B998" s="126"/>
      <c r="E998" s="108"/>
    </row>
    <row r="999" ht="13.5" customHeight="1">
      <c r="A999" s="126"/>
      <c r="B999" s="126"/>
      <c r="E999" s="108"/>
    </row>
    <row r="1000" ht="13.5" customHeight="1">
      <c r="A1000" s="126"/>
      <c r="B1000" s="126"/>
      <c r="E1000" s="10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6.29"/>
    <col customWidth="1" min="3" max="3" width="27.71"/>
    <col customWidth="1" min="4" max="4" width="13.29"/>
    <col customWidth="1" min="5" max="26" width="8.71"/>
  </cols>
  <sheetData>
    <row r="1" ht="32.25" customHeight="1">
      <c r="A1" s="127" t="s">
        <v>281</v>
      </c>
      <c r="B1" s="128" t="s">
        <v>259</v>
      </c>
      <c r="C1" s="129" t="s">
        <v>284</v>
      </c>
      <c r="D1" s="130" t="s">
        <v>285</v>
      </c>
    </row>
    <row r="2" ht="12.75" customHeight="1">
      <c r="A2" s="131" t="s">
        <v>262</v>
      </c>
      <c r="B2" s="36">
        <v>528.77</v>
      </c>
      <c r="C2" s="36">
        <v>104.0</v>
      </c>
      <c r="D2" s="108">
        <f t="shared" ref="D2:D11" si="1">C2*B2</f>
        <v>54992.08</v>
      </c>
    </row>
    <row r="3" ht="12.75" customHeight="1">
      <c r="A3" s="131" t="s">
        <v>269</v>
      </c>
      <c r="B3" s="36">
        <v>484.7</v>
      </c>
      <c r="C3" s="36">
        <v>207.0</v>
      </c>
      <c r="D3" s="108">
        <f t="shared" si="1"/>
        <v>100332.9</v>
      </c>
    </row>
    <row r="4" ht="12.75" customHeight="1">
      <c r="A4" s="131" t="s">
        <v>263</v>
      </c>
      <c r="B4" s="36">
        <v>440.64</v>
      </c>
      <c r="C4" s="36">
        <v>1312.0</v>
      </c>
      <c r="D4" s="108">
        <f t="shared" si="1"/>
        <v>578119.68</v>
      </c>
    </row>
    <row r="5" ht="12.75" customHeight="1">
      <c r="A5" s="131" t="s">
        <v>270</v>
      </c>
      <c r="B5" s="36">
        <v>440.64</v>
      </c>
      <c r="C5" s="36">
        <v>60.0</v>
      </c>
      <c r="D5" s="108">
        <f t="shared" si="1"/>
        <v>26438.4</v>
      </c>
    </row>
    <row r="6" ht="12.75" customHeight="1">
      <c r="A6" s="131" t="s">
        <v>271</v>
      </c>
      <c r="B6" s="36">
        <v>352.51</v>
      </c>
      <c r="C6" s="36">
        <v>581.0</v>
      </c>
      <c r="D6" s="108">
        <f t="shared" si="1"/>
        <v>204808.31</v>
      </c>
    </row>
    <row r="7" ht="12.75" customHeight="1">
      <c r="A7" s="131" t="s">
        <v>267</v>
      </c>
      <c r="B7" s="36">
        <v>176.26</v>
      </c>
      <c r="C7" s="36">
        <v>714.0</v>
      </c>
      <c r="D7" s="108">
        <f t="shared" si="1"/>
        <v>125849.64</v>
      </c>
    </row>
    <row r="8" ht="12.75" customHeight="1">
      <c r="A8" s="131" t="s">
        <v>264</v>
      </c>
      <c r="B8" s="36">
        <v>220.32</v>
      </c>
      <c r="C8" s="36">
        <v>26.0</v>
      </c>
      <c r="D8" s="108">
        <f t="shared" si="1"/>
        <v>5728.32</v>
      </c>
    </row>
    <row r="9" ht="12.75" customHeight="1">
      <c r="A9" s="131" t="s">
        <v>265</v>
      </c>
      <c r="B9" s="36">
        <v>264.38</v>
      </c>
      <c r="C9" s="36">
        <v>839.0</v>
      </c>
      <c r="D9" s="108">
        <f t="shared" si="1"/>
        <v>221814.82</v>
      </c>
    </row>
    <row r="10" ht="12.75" customHeight="1">
      <c r="A10" s="131" t="s">
        <v>268</v>
      </c>
      <c r="B10" s="36">
        <v>264.38</v>
      </c>
      <c r="C10" s="36">
        <v>672.0</v>
      </c>
      <c r="D10" s="108">
        <f t="shared" si="1"/>
        <v>177663.36</v>
      </c>
    </row>
    <row r="11" ht="12.75" customHeight="1">
      <c r="A11" s="131" t="s">
        <v>266</v>
      </c>
      <c r="B11" s="36">
        <v>352.51</v>
      </c>
      <c r="C11" s="36">
        <v>1017.0</v>
      </c>
      <c r="D11" s="108">
        <f t="shared" si="1"/>
        <v>358502.67</v>
      </c>
    </row>
    <row r="12" ht="12.75" customHeight="1"/>
    <row r="13" ht="12.75" customHeight="1"/>
    <row r="14" ht="12.75" customHeight="1">
      <c r="A14" s="132" t="s">
        <v>286</v>
      </c>
      <c r="C14" s="36">
        <f t="shared" ref="C14:D14" si="2">SUM(C2:C11)</f>
        <v>5532</v>
      </c>
      <c r="D14" s="108">
        <f t="shared" si="2"/>
        <v>1854250.18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3" width="13.29"/>
    <col customWidth="1" min="4" max="4" width="9.71"/>
    <col customWidth="1" min="5" max="26" width="8.71"/>
  </cols>
  <sheetData>
    <row r="1" ht="12.75" customHeight="1">
      <c r="A1" s="133" t="s">
        <v>272</v>
      </c>
      <c r="B1" s="133" t="s">
        <v>287</v>
      </c>
      <c r="C1" s="133" t="s">
        <v>288</v>
      </c>
      <c r="D1" s="133" t="s">
        <v>289</v>
      </c>
    </row>
    <row r="2" ht="12.75" customHeight="1">
      <c r="A2" s="134" t="s">
        <v>290</v>
      </c>
      <c r="B2" s="135">
        <v>1874482.5600000003</v>
      </c>
      <c r="C2" s="134"/>
      <c r="D2" s="134"/>
    </row>
    <row r="3" ht="12.75" customHeight="1">
      <c r="A3" s="134" t="s">
        <v>278</v>
      </c>
      <c r="B3" s="135">
        <v>1854142.1800000002</v>
      </c>
      <c r="C3" s="135">
        <f>B2-B3</f>
        <v>20340.38</v>
      </c>
      <c r="D3" s="136">
        <f>C3/B2</f>
        <v>0.01085119725</v>
      </c>
    </row>
    <row r="4" ht="12.75" customHeight="1">
      <c r="A4" s="134" t="s">
        <v>281</v>
      </c>
      <c r="B4" s="135">
        <v>1854250.1799999997</v>
      </c>
      <c r="C4" s="135">
        <f>B2-B4</f>
        <v>20232.38</v>
      </c>
      <c r="D4" s="136">
        <f>C4/B2</f>
        <v>0.01079358135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>
      <c r="A26" s="37"/>
      <c r="B26" s="37"/>
      <c r="C26" s="37"/>
    </row>
    <row r="27" ht="12.75" customHeight="1">
      <c r="A27" s="37"/>
      <c r="B27" s="37"/>
      <c r="C27" s="37"/>
    </row>
    <row r="28" ht="12.75" customHeight="1">
      <c r="A28" s="37"/>
      <c r="B28" s="37"/>
    </row>
    <row r="29" ht="12.75" customHeight="1">
      <c r="A29" s="37"/>
      <c r="B29" s="37"/>
    </row>
    <row r="30" ht="12.75" customHeight="1">
      <c r="A30" s="37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49.71"/>
    <col customWidth="1" min="3" max="3" width="15.71"/>
    <col customWidth="1" min="4" max="5" width="11.0"/>
    <col customWidth="1" min="6" max="6" width="14.71"/>
    <col customWidth="1" min="7" max="7" width="20.71"/>
    <col customWidth="1" min="8" max="8" width="10.0"/>
    <col customWidth="1" min="9" max="26" width="8.71"/>
  </cols>
  <sheetData>
    <row r="1" ht="13.5" customHeight="1">
      <c r="A1" s="125" t="s">
        <v>0</v>
      </c>
      <c r="B1" s="137" t="s">
        <v>45</v>
      </c>
      <c r="C1" s="92" t="s">
        <v>257</v>
      </c>
      <c r="D1" s="36" t="s">
        <v>261</v>
      </c>
      <c r="F1" s="37" t="s">
        <v>0</v>
      </c>
      <c r="G1" s="37" t="s">
        <v>291</v>
      </c>
      <c r="H1" s="37" t="s">
        <v>292</v>
      </c>
      <c r="I1" s="37"/>
    </row>
    <row r="2" ht="13.5" customHeight="1">
      <c r="A2" s="36" t="s">
        <v>50</v>
      </c>
      <c r="B2" s="108">
        <v>7226.496000000001</v>
      </c>
      <c r="C2" s="98" t="s">
        <v>84</v>
      </c>
      <c r="D2" s="36">
        <v>8460.32</v>
      </c>
      <c r="F2" s="37" t="s">
        <v>50</v>
      </c>
      <c r="G2" s="108">
        <f>SUM(B2:B21)</f>
        <v>97205.184</v>
      </c>
      <c r="H2" s="36">
        <f>SUM(D14:D16)</f>
        <v>97205.43</v>
      </c>
    </row>
    <row r="3" ht="13.5" customHeight="1">
      <c r="A3" s="36" t="s">
        <v>50</v>
      </c>
      <c r="B3" s="108">
        <v>705.0240000000001</v>
      </c>
      <c r="C3" s="99" t="s">
        <v>84</v>
      </c>
      <c r="D3" s="36">
        <v>54198.72</v>
      </c>
      <c r="F3" s="37" t="s">
        <v>62</v>
      </c>
      <c r="G3" s="108">
        <f>SUM(B22:B44)</f>
        <v>225695.808</v>
      </c>
      <c r="H3" s="36">
        <f>SUM(D31:D33)</f>
        <v>225694.81</v>
      </c>
    </row>
    <row r="4" ht="13.5" customHeight="1">
      <c r="A4" s="36" t="s">
        <v>50</v>
      </c>
      <c r="B4" s="108">
        <v>5287.680000000001</v>
      </c>
      <c r="C4" s="102" t="s">
        <v>93</v>
      </c>
      <c r="D4" s="36">
        <v>220.32</v>
      </c>
      <c r="F4" s="37" t="s">
        <v>67</v>
      </c>
      <c r="G4" s="108">
        <f>SUM(B45:B57)</f>
        <v>163565.568</v>
      </c>
      <c r="H4" s="36">
        <f>SUM(D10:D13)</f>
        <v>162506.8</v>
      </c>
    </row>
    <row r="5" ht="13.5" customHeight="1">
      <c r="A5" s="36" t="s">
        <v>50</v>
      </c>
      <c r="B5" s="108">
        <v>705.0240000000001</v>
      </c>
      <c r="C5" s="105" t="s">
        <v>93</v>
      </c>
      <c r="D5" s="36">
        <v>37277.58</v>
      </c>
      <c r="F5" s="37" t="s">
        <v>69</v>
      </c>
      <c r="G5" s="108">
        <f>SUM(B58:B73)</f>
        <v>367053.12</v>
      </c>
      <c r="H5" s="36">
        <f>SUM(D21:D25)</f>
        <v>365243.83</v>
      </c>
    </row>
    <row r="6" ht="13.5" customHeight="1">
      <c r="A6" s="36" t="s">
        <v>50</v>
      </c>
      <c r="B6" s="108">
        <v>1762.5600000000004</v>
      </c>
      <c r="C6" s="85" t="s">
        <v>93</v>
      </c>
      <c r="D6" s="36">
        <v>1302.04</v>
      </c>
      <c r="F6" s="37" t="s">
        <v>173</v>
      </c>
      <c r="G6" s="108">
        <f>SUM(B74:B81)</f>
        <v>326514.24</v>
      </c>
      <c r="H6" s="36">
        <f>SUM(D9)</f>
        <v>321667.2</v>
      </c>
    </row>
    <row r="7" ht="13.5" customHeight="1">
      <c r="A7" s="36" t="s">
        <v>50</v>
      </c>
      <c r="B7" s="108">
        <v>4230.144</v>
      </c>
      <c r="C7" s="98" t="s">
        <v>87</v>
      </c>
      <c r="D7" s="36">
        <v>6874.01</v>
      </c>
      <c r="F7" s="37" t="s">
        <v>77</v>
      </c>
      <c r="G7" s="108">
        <f>SUM(B82:B95)</f>
        <v>119677.824</v>
      </c>
      <c r="H7" s="36">
        <f>SUM(D26:D29)</f>
        <v>118356.04</v>
      </c>
    </row>
    <row r="8" ht="13.5" customHeight="1">
      <c r="A8" s="36" t="s">
        <v>50</v>
      </c>
      <c r="B8" s="108">
        <v>1762.5600000000004</v>
      </c>
      <c r="C8" s="99" t="s">
        <v>87</v>
      </c>
      <c r="D8" s="36">
        <v>86806.08</v>
      </c>
      <c r="F8" s="37" t="s">
        <v>81</v>
      </c>
      <c r="G8" s="108">
        <f>SUM(B96:B99)</f>
        <v>23794.56</v>
      </c>
      <c r="H8" s="36">
        <f>SUM(D30)</f>
        <v>23794.56</v>
      </c>
    </row>
    <row r="9" ht="13.5" customHeight="1">
      <c r="A9" s="36" t="s">
        <v>50</v>
      </c>
      <c r="B9" s="108">
        <v>8107.776000000002</v>
      </c>
      <c r="C9" s="99" t="s">
        <v>173</v>
      </c>
      <c r="D9" s="36">
        <v>321667.2</v>
      </c>
      <c r="F9" s="37" t="s">
        <v>84</v>
      </c>
      <c r="G9" s="108">
        <f>SUM(B100:B105)</f>
        <v>66624.768</v>
      </c>
      <c r="H9" s="36">
        <f>SUM(D2:D3)</f>
        <v>62659.04</v>
      </c>
    </row>
    <row r="10" ht="13.5" customHeight="1">
      <c r="A10" s="36" t="s">
        <v>50</v>
      </c>
      <c r="B10" s="108">
        <v>352.51200000000006</v>
      </c>
      <c r="C10" s="109" t="s">
        <v>67</v>
      </c>
      <c r="D10" s="36">
        <v>18331.04</v>
      </c>
      <c r="F10" s="37" t="s">
        <v>87</v>
      </c>
      <c r="G10" s="108">
        <f>SUM(B106:B111)</f>
        <v>96764.544</v>
      </c>
      <c r="H10" s="36">
        <f>SUM(D7:D8)</f>
        <v>93680.09</v>
      </c>
    </row>
    <row r="11" ht="13.5" customHeight="1">
      <c r="A11" s="36" t="s">
        <v>50</v>
      </c>
      <c r="B11" s="108">
        <v>5463.936000000001</v>
      </c>
      <c r="C11" s="105" t="s">
        <v>67</v>
      </c>
      <c r="D11" s="36">
        <v>16391.56</v>
      </c>
      <c r="F11" s="37" t="s">
        <v>90</v>
      </c>
      <c r="G11" s="108">
        <f>SUM(B112:B134)</f>
        <v>346871.808</v>
      </c>
      <c r="H11" s="36">
        <f>SUM(D17:D20)</f>
        <v>344534.44</v>
      </c>
    </row>
    <row r="12" ht="13.5" customHeight="1">
      <c r="A12" s="36" t="s">
        <v>50</v>
      </c>
      <c r="B12" s="108">
        <v>12866.688000000002</v>
      </c>
      <c r="C12" s="112" t="s">
        <v>67</v>
      </c>
      <c r="D12" s="36">
        <v>71382.6</v>
      </c>
      <c r="F12" s="37" t="s">
        <v>93</v>
      </c>
      <c r="G12" s="108">
        <f>SUM(B135:B141)</f>
        <v>40715.136</v>
      </c>
      <c r="H12" s="36">
        <f>SUM(D4:D6)</f>
        <v>38799.94</v>
      </c>
    </row>
    <row r="13" ht="13.5" customHeight="1">
      <c r="A13" s="36" t="s">
        <v>50</v>
      </c>
      <c r="B13" s="108">
        <v>2467.5840000000003</v>
      </c>
      <c r="C13" s="85" t="s">
        <v>67</v>
      </c>
      <c r="D13" s="36">
        <v>56401.6</v>
      </c>
      <c r="F13" s="37" t="s">
        <v>283</v>
      </c>
      <c r="G13" s="108">
        <f t="shared" ref="G13:H13" si="1">SUM(G2:G12)</f>
        <v>1874482.56</v>
      </c>
      <c r="H13" s="36">
        <f t="shared" si="1"/>
        <v>1854142.18</v>
      </c>
    </row>
    <row r="14" ht="13.5" customHeight="1">
      <c r="A14" s="36" t="s">
        <v>50</v>
      </c>
      <c r="B14" s="108">
        <v>881.2800000000002</v>
      </c>
      <c r="C14" s="109" t="s">
        <v>50</v>
      </c>
      <c r="D14" s="36">
        <v>39834.759999999995</v>
      </c>
    </row>
    <row r="15" ht="13.5" customHeight="1">
      <c r="A15" s="36" t="s">
        <v>50</v>
      </c>
      <c r="B15" s="108">
        <v>1586.304</v>
      </c>
      <c r="C15" s="112" t="s">
        <v>50</v>
      </c>
      <c r="D15" s="36">
        <v>35162.54</v>
      </c>
    </row>
    <row r="16" ht="13.5" customHeight="1">
      <c r="A16" s="36" t="s">
        <v>50</v>
      </c>
      <c r="B16" s="108">
        <v>7667.136</v>
      </c>
      <c r="C16" s="85" t="s">
        <v>50</v>
      </c>
      <c r="D16" s="36">
        <v>22208.13</v>
      </c>
    </row>
    <row r="17" ht="13.5" customHeight="1">
      <c r="A17" s="36" t="s">
        <v>50</v>
      </c>
      <c r="B17" s="108">
        <v>5287.68</v>
      </c>
      <c r="C17" s="115" t="s">
        <v>90</v>
      </c>
      <c r="D17" s="36">
        <v>100332.9</v>
      </c>
    </row>
    <row r="18" ht="13.5" customHeight="1">
      <c r="A18" s="36" t="s">
        <v>50</v>
      </c>
      <c r="B18" s="108">
        <v>18242.496</v>
      </c>
      <c r="C18" s="99" t="s">
        <v>90</v>
      </c>
      <c r="D18" s="36">
        <v>24235.2</v>
      </c>
    </row>
    <row r="19" ht="13.5" customHeight="1">
      <c r="A19" s="36" t="s">
        <v>50</v>
      </c>
      <c r="B19" s="108">
        <v>2379.456</v>
      </c>
      <c r="C19" s="119" t="s">
        <v>90</v>
      </c>
      <c r="D19" s="36">
        <v>17625.6</v>
      </c>
    </row>
    <row r="20" ht="13.5" customHeight="1">
      <c r="A20" s="36" t="s">
        <v>50</v>
      </c>
      <c r="B20" s="108">
        <v>5111.424000000001</v>
      </c>
      <c r="C20" s="122" t="s">
        <v>90</v>
      </c>
      <c r="D20" s="36">
        <v>202340.74</v>
      </c>
    </row>
    <row r="21" ht="13.5" customHeight="1">
      <c r="A21" s="36" t="s">
        <v>50</v>
      </c>
      <c r="B21" s="108">
        <v>5111.424000000001</v>
      </c>
      <c r="C21" s="109" t="s">
        <v>69</v>
      </c>
      <c r="D21" s="36">
        <v>39305.979999999996</v>
      </c>
    </row>
    <row r="22" ht="13.5" customHeight="1">
      <c r="A22" s="36" t="s">
        <v>62</v>
      </c>
      <c r="B22" s="108">
        <v>4406.400000000001</v>
      </c>
      <c r="C22" s="102" t="s">
        <v>69</v>
      </c>
      <c r="D22" s="36">
        <v>5508.0</v>
      </c>
    </row>
    <row r="23" ht="13.5" customHeight="1">
      <c r="A23" s="36" t="s">
        <v>62</v>
      </c>
      <c r="B23" s="108">
        <v>6873.984000000001</v>
      </c>
      <c r="C23" s="105" t="s">
        <v>69</v>
      </c>
      <c r="D23" s="36">
        <v>168145.68</v>
      </c>
    </row>
    <row r="24" ht="13.5" customHeight="1">
      <c r="A24" s="36" t="s">
        <v>62</v>
      </c>
      <c r="B24" s="108">
        <v>4582.656000000001</v>
      </c>
      <c r="C24" s="112" t="s">
        <v>69</v>
      </c>
      <c r="D24" s="36">
        <v>15862.8</v>
      </c>
    </row>
    <row r="25" ht="13.5" customHeight="1">
      <c r="A25" s="36" t="s">
        <v>62</v>
      </c>
      <c r="B25" s="108">
        <v>2996.3520000000003</v>
      </c>
      <c r="C25" s="85" t="s">
        <v>69</v>
      </c>
      <c r="D25" s="36">
        <v>136421.37</v>
      </c>
    </row>
    <row r="26" ht="13.5" customHeight="1">
      <c r="A26" s="36" t="s">
        <v>62</v>
      </c>
      <c r="B26" s="108">
        <v>352.51200000000006</v>
      </c>
      <c r="C26" s="98" t="s">
        <v>77</v>
      </c>
      <c r="D26" s="36">
        <v>39657.75</v>
      </c>
    </row>
    <row r="27" ht="13.5" customHeight="1">
      <c r="A27" s="36" t="s">
        <v>62</v>
      </c>
      <c r="B27" s="108">
        <v>8107.776000000002</v>
      </c>
      <c r="C27" s="99" t="s">
        <v>77</v>
      </c>
      <c r="D27" s="36">
        <v>67417.92</v>
      </c>
    </row>
    <row r="28" ht="13.5" customHeight="1">
      <c r="A28" s="36" t="s">
        <v>62</v>
      </c>
      <c r="B28" s="108">
        <v>5640.192000000001</v>
      </c>
      <c r="C28" s="119" t="s">
        <v>77</v>
      </c>
      <c r="D28" s="36">
        <v>8812.8</v>
      </c>
    </row>
    <row r="29" ht="13.5" customHeight="1">
      <c r="A29" s="36" t="s">
        <v>62</v>
      </c>
      <c r="B29" s="108">
        <v>4935.168000000001</v>
      </c>
      <c r="C29" s="122" t="s">
        <v>77</v>
      </c>
      <c r="D29" s="36">
        <v>2467.5699999999997</v>
      </c>
    </row>
    <row r="30" ht="13.5" customHeight="1">
      <c r="A30" s="36" t="s">
        <v>62</v>
      </c>
      <c r="B30" s="108">
        <v>2643.84</v>
      </c>
      <c r="C30" s="99" t="s">
        <v>81</v>
      </c>
      <c r="D30" s="36">
        <v>23794.559999999998</v>
      </c>
    </row>
    <row r="31" ht="13.5" customHeight="1">
      <c r="A31" s="36" t="s">
        <v>62</v>
      </c>
      <c r="B31" s="108">
        <v>2908.224</v>
      </c>
      <c r="C31" s="109" t="s">
        <v>62</v>
      </c>
      <c r="D31" s="36">
        <v>28377.859999999997</v>
      </c>
    </row>
    <row r="32" ht="13.5" customHeight="1">
      <c r="A32" s="36" t="s">
        <v>62</v>
      </c>
      <c r="B32" s="108">
        <v>2379.456</v>
      </c>
      <c r="C32" s="112" t="s">
        <v>62</v>
      </c>
      <c r="D32" s="36">
        <v>55255.42</v>
      </c>
    </row>
    <row r="33" ht="13.5" customHeight="1">
      <c r="A33" s="36" t="s">
        <v>62</v>
      </c>
      <c r="B33" s="108">
        <v>17713.728000000003</v>
      </c>
      <c r="C33" s="85" t="s">
        <v>62</v>
      </c>
      <c r="D33" s="36">
        <v>142061.53</v>
      </c>
    </row>
    <row r="34" ht="13.5" customHeight="1">
      <c r="A34" s="36" t="s">
        <v>62</v>
      </c>
      <c r="B34" s="108">
        <v>102228.48000000001</v>
      </c>
      <c r="C34" s="126"/>
    </row>
    <row r="35" ht="13.5" customHeight="1">
      <c r="A35" s="36" t="s">
        <v>62</v>
      </c>
      <c r="B35" s="108">
        <v>8812.800000000001</v>
      </c>
      <c r="C35" s="126"/>
    </row>
    <row r="36" ht="13.5" customHeight="1">
      <c r="A36" s="36" t="s">
        <v>62</v>
      </c>
      <c r="B36" s="108">
        <v>11632.896000000002</v>
      </c>
      <c r="C36" s="126"/>
    </row>
    <row r="37" ht="13.5" customHeight="1">
      <c r="A37" s="36" t="s">
        <v>62</v>
      </c>
      <c r="B37" s="108">
        <v>352.51200000000006</v>
      </c>
      <c r="C37" s="126"/>
    </row>
    <row r="38" ht="13.5" customHeight="1">
      <c r="A38" s="36" t="s">
        <v>62</v>
      </c>
      <c r="B38" s="108">
        <v>352.51200000000006</v>
      </c>
      <c r="C38" s="126"/>
    </row>
    <row r="39" ht="13.5" customHeight="1">
      <c r="A39" s="36" t="s">
        <v>62</v>
      </c>
      <c r="B39" s="108">
        <v>2291.3280000000004</v>
      </c>
      <c r="C39" s="126"/>
    </row>
    <row r="40" ht="13.5" customHeight="1">
      <c r="A40" s="36" t="s">
        <v>62</v>
      </c>
      <c r="B40" s="108">
        <v>3172.6080000000006</v>
      </c>
      <c r="C40" s="126"/>
    </row>
    <row r="41" ht="13.5" customHeight="1">
      <c r="A41" s="36" t="s">
        <v>62</v>
      </c>
      <c r="B41" s="108">
        <v>3701.3760000000007</v>
      </c>
      <c r="C41" s="126"/>
    </row>
    <row r="42" ht="13.5" customHeight="1">
      <c r="A42" s="36" t="s">
        <v>62</v>
      </c>
      <c r="B42" s="108">
        <v>3965.76</v>
      </c>
      <c r="C42" s="126"/>
    </row>
    <row r="43" ht="13.5" customHeight="1">
      <c r="A43" s="36" t="s">
        <v>62</v>
      </c>
      <c r="B43" s="108">
        <v>1850.688</v>
      </c>
      <c r="C43" s="126"/>
    </row>
    <row r="44" ht="13.5" customHeight="1">
      <c r="A44" s="36" t="s">
        <v>62</v>
      </c>
      <c r="B44" s="108">
        <v>23794.56</v>
      </c>
      <c r="C44" s="126"/>
    </row>
    <row r="45" ht="13.5" customHeight="1">
      <c r="A45" s="36" t="s">
        <v>67</v>
      </c>
      <c r="B45" s="108">
        <v>11280.384000000002</v>
      </c>
      <c r="C45" s="126"/>
    </row>
    <row r="46" ht="13.5" customHeight="1">
      <c r="A46" s="36" t="s">
        <v>67</v>
      </c>
      <c r="B46" s="108">
        <v>176.25600000000003</v>
      </c>
      <c r="C46" s="126"/>
    </row>
    <row r="47" ht="13.5" customHeight="1">
      <c r="A47" s="36" t="s">
        <v>67</v>
      </c>
      <c r="B47" s="108">
        <v>1057.536</v>
      </c>
      <c r="C47" s="126"/>
    </row>
    <row r="48" ht="13.5" customHeight="1">
      <c r="A48" s="36" t="s">
        <v>67</v>
      </c>
      <c r="B48" s="108">
        <v>3525.120000000001</v>
      </c>
      <c r="C48" s="126"/>
    </row>
    <row r="49" ht="13.5" customHeight="1">
      <c r="A49" s="36" t="s">
        <v>67</v>
      </c>
      <c r="B49" s="108">
        <v>5287.680000000001</v>
      </c>
      <c r="C49" s="126"/>
    </row>
    <row r="50" ht="13.5" customHeight="1">
      <c r="A50" s="36" t="s">
        <v>67</v>
      </c>
      <c r="B50" s="108">
        <v>705.0240000000001</v>
      </c>
      <c r="C50" s="126"/>
    </row>
    <row r="51" ht="13.5" customHeight="1">
      <c r="A51" s="36" t="s">
        <v>67</v>
      </c>
      <c r="B51" s="108">
        <v>49704.192</v>
      </c>
      <c r="C51" s="126"/>
    </row>
    <row r="52" ht="13.5" customHeight="1">
      <c r="A52" s="36" t="s">
        <v>67</v>
      </c>
      <c r="B52" s="108">
        <v>528.768</v>
      </c>
      <c r="C52" s="126"/>
    </row>
    <row r="53" ht="13.5" customHeight="1">
      <c r="A53" s="36" t="s">
        <v>67</v>
      </c>
      <c r="B53" s="108">
        <v>21150.72</v>
      </c>
      <c r="C53" s="126"/>
    </row>
    <row r="54" ht="13.5" customHeight="1">
      <c r="A54" s="36" t="s">
        <v>67</v>
      </c>
      <c r="B54" s="108">
        <v>5816.448000000001</v>
      </c>
      <c r="C54" s="126"/>
    </row>
    <row r="55" ht="13.5" customHeight="1">
      <c r="A55" s="36" t="s">
        <v>67</v>
      </c>
      <c r="B55" s="108">
        <v>46884.096000000005</v>
      </c>
      <c r="C55" s="126"/>
    </row>
    <row r="56" ht="13.5" customHeight="1">
      <c r="A56" s="36" t="s">
        <v>67</v>
      </c>
      <c r="B56" s="108">
        <v>10310.976000000002</v>
      </c>
      <c r="C56" s="126"/>
    </row>
    <row r="57" ht="13.5" customHeight="1">
      <c r="A57" s="36" t="s">
        <v>67</v>
      </c>
      <c r="B57" s="108">
        <v>7138.368</v>
      </c>
      <c r="C57" s="126"/>
    </row>
    <row r="58" ht="13.5" customHeight="1">
      <c r="A58" s="36" t="s">
        <v>69</v>
      </c>
      <c r="B58" s="108">
        <v>8724.672000000002</v>
      </c>
      <c r="C58" s="126"/>
    </row>
    <row r="59" ht="13.5" customHeight="1">
      <c r="A59" s="36" t="s">
        <v>69</v>
      </c>
      <c r="B59" s="108">
        <v>6345.216</v>
      </c>
      <c r="C59" s="126"/>
    </row>
    <row r="60" ht="13.5" customHeight="1">
      <c r="A60" s="36" t="s">
        <v>69</v>
      </c>
      <c r="B60" s="108">
        <v>34898.68800000001</v>
      </c>
      <c r="C60" s="126"/>
    </row>
    <row r="61" ht="13.5" customHeight="1">
      <c r="A61" s="36" t="s">
        <v>69</v>
      </c>
      <c r="B61" s="108">
        <v>38864.448000000004</v>
      </c>
      <c r="C61" s="126"/>
    </row>
    <row r="62" ht="13.5" customHeight="1">
      <c r="A62" s="36" t="s">
        <v>69</v>
      </c>
      <c r="B62" s="108">
        <v>16656.192000000003</v>
      </c>
      <c r="C62" s="126"/>
    </row>
    <row r="63" ht="13.5" customHeight="1">
      <c r="A63" s="36" t="s">
        <v>69</v>
      </c>
      <c r="B63" s="108">
        <v>131134.464</v>
      </c>
      <c r="C63" s="126"/>
    </row>
    <row r="64" ht="13.5" customHeight="1">
      <c r="A64" s="36" t="s">
        <v>69</v>
      </c>
      <c r="B64" s="108">
        <v>26438.400000000005</v>
      </c>
      <c r="C64" s="126"/>
    </row>
    <row r="65" ht="13.5" customHeight="1">
      <c r="A65" s="36" t="s">
        <v>69</v>
      </c>
      <c r="B65" s="108">
        <v>11104.128</v>
      </c>
      <c r="C65" s="126"/>
    </row>
    <row r="66" ht="13.5" customHeight="1">
      <c r="A66" s="36" t="s">
        <v>69</v>
      </c>
      <c r="B66" s="108">
        <v>5111.424000000001</v>
      </c>
      <c r="C66" s="126"/>
    </row>
    <row r="67" ht="13.5" customHeight="1">
      <c r="A67" s="36" t="s">
        <v>69</v>
      </c>
      <c r="B67" s="108">
        <v>5287.680000000001</v>
      </c>
      <c r="C67" s="126"/>
    </row>
    <row r="68" ht="13.5" customHeight="1">
      <c r="A68" s="36" t="s">
        <v>69</v>
      </c>
      <c r="B68" s="108">
        <v>16656.192000000003</v>
      </c>
      <c r="C68" s="126"/>
    </row>
    <row r="69" ht="13.5" customHeight="1">
      <c r="A69" s="36" t="s">
        <v>69</v>
      </c>
      <c r="B69" s="108">
        <v>15863.040000000003</v>
      </c>
      <c r="C69" s="126"/>
    </row>
    <row r="70" ht="13.5" customHeight="1">
      <c r="A70" s="36" t="s">
        <v>69</v>
      </c>
      <c r="B70" s="108">
        <v>31726.080000000005</v>
      </c>
      <c r="C70" s="126"/>
    </row>
    <row r="71" ht="13.5" customHeight="1">
      <c r="A71" s="36" t="s">
        <v>69</v>
      </c>
      <c r="B71" s="108">
        <v>7755.264000000001</v>
      </c>
      <c r="C71" s="126"/>
    </row>
    <row r="72" ht="13.5" customHeight="1">
      <c r="A72" s="36" t="s">
        <v>69</v>
      </c>
      <c r="B72" s="108">
        <v>4758.912</v>
      </c>
      <c r="C72" s="126"/>
    </row>
    <row r="73" ht="13.5" customHeight="1">
      <c r="A73" s="36" t="s">
        <v>69</v>
      </c>
      <c r="B73" s="108">
        <v>5728.320000000001</v>
      </c>
      <c r="C73" s="126"/>
    </row>
    <row r="74" ht="13.5" customHeight="1">
      <c r="A74" s="36" t="s">
        <v>173</v>
      </c>
      <c r="B74" s="108">
        <v>26438.400000000005</v>
      </c>
      <c r="C74" s="126"/>
    </row>
    <row r="75" ht="13.5" customHeight="1">
      <c r="A75" s="36" t="s">
        <v>173</v>
      </c>
      <c r="B75" s="108">
        <v>27760.320000000003</v>
      </c>
      <c r="C75" s="126"/>
    </row>
    <row r="76" ht="13.5" customHeight="1">
      <c r="A76" s="36" t="s">
        <v>173</v>
      </c>
      <c r="B76" s="108">
        <v>141445.44000000003</v>
      </c>
      <c r="C76" s="126"/>
    </row>
    <row r="77" ht="13.5" customHeight="1">
      <c r="A77" s="36" t="s">
        <v>173</v>
      </c>
      <c r="B77" s="108">
        <v>9253.44</v>
      </c>
      <c r="C77" s="126"/>
    </row>
    <row r="78" ht="13.5" customHeight="1">
      <c r="A78" s="36" t="s">
        <v>173</v>
      </c>
      <c r="B78" s="108">
        <v>35691.840000000004</v>
      </c>
      <c r="C78" s="126"/>
    </row>
    <row r="79" ht="13.5" customHeight="1">
      <c r="A79" s="36" t="s">
        <v>173</v>
      </c>
      <c r="B79" s="108">
        <v>34369.920000000006</v>
      </c>
      <c r="C79" s="126"/>
    </row>
    <row r="80" ht="13.5" customHeight="1">
      <c r="A80" s="36" t="s">
        <v>173</v>
      </c>
      <c r="B80" s="108">
        <v>38335.68000000001</v>
      </c>
      <c r="C80" s="126"/>
    </row>
    <row r="81" ht="13.5" customHeight="1">
      <c r="A81" s="36" t="s">
        <v>173</v>
      </c>
      <c r="B81" s="108">
        <v>13219.200000000003</v>
      </c>
      <c r="C81" s="126"/>
    </row>
    <row r="82" ht="13.5" customHeight="1">
      <c r="A82" s="36" t="s">
        <v>77</v>
      </c>
      <c r="B82" s="108">
        <v>26438.400000000005</v>
      </c>
      <c r="C82" s="126"/>
    </row>
    <row r="83" ht="13.5" customHeight="1">
      <c r="A83" s="36" t="s">
        <v>77</v>
      </c>
      <c r="B83" s="108">
        <v>13219.200000000003</v>
      </c>
      <c r="C83" s="126"/>
    </row>
    <row r="84" ht="13.5" customHeight="1">
      <c r="A84" s="36" t="s">
        <v>77</v>
      </c>
      <c r="B84" s="108">
        <v>11897.280000000002</v>
      </c>
      <c r="C84" s="126"/>
    </row>
    <row r="85" ht="13.5" customHeight="1">
      <c r="A85" s="36" t="s">
        <v>77</v>
      </c>
      <c r="B85" s="108">
        <v>15863.04</v>
      </c>
      <c r="C85" s="126"/>
    </row>
    <row r="86" ht="13.5" customHeight="1">
      <c r="A86" s="36" t="s">
        <v>77</v>
      </c>
      <c r="B86" s="108">
        <v>1321.92</v>
      </c>
      <c r="C86" s="126"/>
    </row>
    <row r="87" ht="13.5" customHeight="1">
      <c r="A87" s="36" t="s">
        <v>77</v>
      </c>
      <c r="B87" s="108">
        <v>10046.592</v>
      </c>
      <c r="C87" s="126"/>
    </row>
    <row r="88" ht="13.5" customHeight="1">
      <c r="A88" s="36" t="s">
        <v>77</v>
      </c>
      <c r="B88" s="108">
        <v>11632.896</v>
      </c>
      <c r="C88" s="126"/>
    </row>
    <row r="89" ht="13.5" customHeight="1">
      <c r="A89" s="36" t="s">
        <v>77</v>
      </c>
      <c r="B89" s="108">
        <v>17978.112</v>
      </c>
      <c r="C89" s="126"/>
    </row>
    <row r="90" ht="13.5" customHeight="1">
      <c r="A90" s="36" t="s">
        <v>77</v>
      </c>
      <c r="B90" s="108">
        <v>440.6400000000001</v>
      </c>
      <c r="C90" s="126"/>
    </row>
    <row r="91" ht="13.5" customHeight="1">
      <c r="A91" s="36" t="s">
        <v>77</v>
      </c>
      <c r="B91" s="108">
        <v>881.2800000000002</v>
      </c>
      <c r="C91" s="126"/>
    </row>
    <row r="92" ht="13.5" customHeight="1">
      <c r="A92" s="36" t="s">
        <v>77</v>
      </c>
      <c r="B92" s="108">
        <v>7490.880000000002</v>
      </c>
      <c r="C92" s="126"/>
    </row>
    <row r="93" ht="13.5" customHeight="1">
      <c r="A93" s="36" t="s">
        <v>77</v>
      </c>
      <c r="B93" s="108">
        <v>352.51200000000006</v>
      </c>
      <c r="C93" s="126"/>
    </row>
    <row r="94" ht="13.5" customHeight="1">
      <c r="A94" s="36" t="s">
        <v>77</v>
      </c>
      <c r="B94" s="108">
        <v>1762.5600000000004</v>
      </c>
      <c r="C94" s="126"/>
    </row>
    <row r="95" ht="13.5" customHeight="1">
      <c r="A95" s="36" t="s">
        <v>77</v>
      </c>
      <c r="B95" s="108">
        <v>352.51200000000006</v>
      </c>
      <c r="C95" s="126"/>
    </row>
    <row r="96" ht="13.5" customHeight="1">
      <c r="A96" s="36" t="s">
        <v>81</v>
      </c>
      <c r="B96" s="108">
        <v>2643.84</v>
      </c>
      <c r="C96" s="126"/>
    </row>
    <row r="97" ht="13.5" customHeight="1">
      <c r="A97" s="36" t="s">
        <v>81</v>
      </c>
      <c r="B97" s="108">
        <v>11897.280000000002</v>
      </c>
      <c r="C97" s="126"/>
    </row>
    <row r="98" ht="13.5" customHeight="1">
      <c r="A98" s="36" t="s">
        <v>81</v>
      </c>
      <c r="B98" s="108">
        <v>6609.600000000001</v>
      </c>
      <c r="C98" s="126"/>
    </row>
    <row r="99" ht="13.5" customHeight="1">
      <c r="A99" s="36" t="s">
        <v>81</v>
      </c>
      <c r="B99" s="108">
        <v>2643.84</v>
      </c>
      <c r="C99" s="126"/>
    </row>
    <row r="100" ht="13.5" customHeight="1">
      <c r="A100" s="36" t="s">
        <v>84</v>
      </c>
      <c r="B100" s="108">
        <v>6609.600000000001</v>
      </c>
      <c r="C100" s="126"/>
    </row>
    <row r="101" ht="13.5" customHeight="1">
      <c r="A101" s="36" t="s">
        <v>84</v>
      </c>
      <c r="B101" s="108">
        <v>9253.44</v>
      </c>
      <c r="C101" s="126"/>
    </row>
    <row r="102" ht="13.5" customHeight="1">
      <c r="A102" s="36" t="s">
        <v>84</v>
      </c>
      <c r="B102" s="108">
        <v>19828.800000000003</v>
      </c>
      <c r="C102" s="126"/>
    </row>
    <row r="103" ht="13.5" customHeight="1">
      <c r="A103" s="36" t="s">
        <v>84</v>
      </c>
      <c r="B103" s="108">
        <v>17184.960000000003</v>
      </c>
      <c r="C103" s="126"/>
    </row>
    <row r="104" ht="13.5" customHeight="1">
      <c r="A104" s="36" t="s">
        <v>84</v>
      </c>
      <c r="B104" s="108">
        <v>5287.68</v>
      </c>
      <c r="C104" s="126"/>
    </row>
    <row r="105" ht="13.5" customHeight="1">
      <c r="A105" s="36" t="s">
        <v>84</v>
      </c>
      <c r="B105" s="108">
        <v>8460.288</v>
      </c>
      <c r="C105" s="126"/>
    </row>
    <row r="106" ht="13.5" customHeight="1">
      <c r="A106" s="36" t="s">
        <v>87</v>
      </c>
      <c r="B106" s="108">
        <v>19828.800000000003</v>
      </c>
      <c r="C106" s="126"/>
    </row>
    <row r="107" ht="13.5" customHeight="1">
      <c r="A107" s="36" t="s">
        <v>87</v>
      </c>
      <c r="B107" s="108">
        <v>54198.72</v>
      </c>
      <c r="C107" s="126"/>
    </row>
    <row r="108" ht="13.5" customHeight="1">
      <c r="A108" s="36" t="s">
        <v>87</v>
      </c>
      <c r="B108" s="108">
        <v>7931.52</v>
      </c>
      <c r="C108" s="126"/>
    </row>
    <row r="109" ht="13.5" customHeight="1">
      <c r="A109" s="36" t="s">
        <v>87</v>
      </c>
      <c r="B109" s="108">
        <v>5287.68</v>
      </c>
      <c r="C109" s="126"/>
    </row>
    <row r="110" ht="13.5" customHeight="1">
      <c r="A110" s="36" t="s">
        <v>87</v>
      </c>
      <c r="B110" s="108">
        <v>2643.84</v>
      </c>
      <c r="C110" s="126"/>
    </row>
    <row r="111" ht="13.5" customHeight="1">
      <c r="A111" s="36" t="s">
        <v>87</v>
      </c>
      <c r="B111" s="108">
        <v>6873.984</v>
      </c>
      <c r="C111" s="126"/>
    </row>
    <row r="112" ht="13.5" customHeight="1">
      <c r="A112" s="36" t="s">
        <v>90</v>
      </c>
      <c r="B112" s="108">
        <v>969.4080000000001</v>
      </c>
      <c r="C112" s="126"/>
    </row>
    <row r="113" ht="13.5" customHeight="1">
      <c r="A113" s="36" t="s">
        <v>90</v>
      </c>
      <c r="B113" s="108">
        <v>969.4080000000001</v>
      </c>
      <c r="C113" s="126"/>
    </row>
    <row r="114" ht="13.5" customHeight="1">
      <c r="A114" s="36" t="s">
        <v>90</v>
      </c>
      <c r="B114" s="108">
        <v>969.4080000000001</v>
      </c>
      <c r="C114" s="126"/>
    </row>
    <row r="115" ht="13.5" customHeight="1">
      <c r="A115" s="36" t="s">
        <v>90</v>
      </c>
      <c r="B115" s="108">
        <v>61072.70400000001</v>
      </c>
      <c r="C115" s="126"/>
    </row>
    <row r="116" ht="13.5" customHeight="1">
      <c r="A116" s="36" t="s">
        <v>90</v>
      </c>
      <c r="B116" s="108">
        <v>969.4080000000001</v>
      </c>
      <c r="C116" s="126"/>
    </row>
    <row r="117" ht="13.5" customHeight="1">
      <c r="A117" s="36" t="s">
        <v>90</v>
      </c>
      <c r="B117" s="108">
        <v>32078.592000000004</v>
      </c>
      <c r="C117" s="126"/>
    </row>
    <row r="118" ht="13.5" customHeight="1">
      <c r="A118" s="36" t="s">
        <v>90</v>
      </c>
      <c r="B118" s="108">
        <v>13395.456000000002</v>
      </c>
      <c r="C118" s="126"/>
    </row>
    <row r="119" ht="13.5" customHeight="1">
      <c r="A119" s="36" t="s">
        <v>90</v>
      </c>
      <c r="B119" s="108">
        <v>12337.920000000002</v>
      </c>
      <c r="C119" s="126"/>
    </row>
    <row r="120" ht="13.5" customHeight="1">
      <c r="A120" s="36" t="s">
        <v>90</v>
      </c>
      <c r="B120" s="108">
        <v>705.0240000000001</v>
      </c>
      <c r="C120" s="126"/>
    </row>
    <row r="121" ht="13.5" customHeight="1">
      <c r="A121" s="36" t="s">
        <v>90</v>
      </c>
      <c r="B121" s="108">
        <v>18683.136000000002</v>
      </c>
      <c r="C121" s="126"/>
    </row>
    <row r="122" ht="13.5" customHeight="1">
      <c r="A122" s="36" t="s">
        <v>90</v>
      </c>
      <c r="B122" s="108">
        <v>3877.6320000000005</v>
      </c>
      <c r="C122" s="126"/>
    </row>
    <row r="123" ht="13.5" customHeight="1">
      <c r="A123" s="36" t="s">
        <v>90</v>
      </c>
      <c r="B123" s="108">
        <v>17625.600000000006</v>
      </c>
      <c r="C123" s="126"/>
    </row>
    <row r="124" ht="13.5" customHeight="1">
      <c r="A124" s="36" t="s">
        <v>90</v>
      </c>
      <c r="B124" s="108">
        <v>2908.224</v>
      </c>
      <c r="C124" s="126"/>
    </row>
    <row r="125" ht="13.5" customHeight="1">
      <c r="A125" s="36" t="s">
        <v>90</v>
      </c>
      <c r="B125" s="108">
        <v>5816.448</v>
      </c>
      <c r="C125" s="126"/>
    </row>
    <row r="126" ht="13.5" customHeight="1">
      <c r="A126" s="36" t="s">
        <v>90</v>
      </c>
      <c r="B126" s="108">
        <v>969.4080000000001</v>
      </c>
      <c r="C126" s="126"/>
    </row>
    <row r="127" ht="13.5" customHeight="1">
      <c r="A127" s="36" t="s">
        <v>90</v>
      </c>
      <c r="B127" s="108">
        <v>4847.040000000001</v>
      </c>
      <c r="C127" s="126"/>
    </row>
    <row r="128" ht="13.5" customHeight="1">
      <c r="A128" s="36" t="s">
        <v>90</v>
      </c>
      <c r="B128" s="108">
        <v>18418.752</v>
      </c>
      <c r="C128" s="126"/>
    </row>
    <row r="129" ht="13.5" customHeight="1">
      <c r="A129" s="36" t="s">
        <v>90</v>
      </c>
      <c r="B129" s="108">
        <v>3525.120000000001</v>
      </c>
      <c r="C129" s="126"/>
    </row>
    <row r="130" ht="13.5" customHeight="1">
      <c r="A130" s="36" t="s">
        <v>90</v>
      </c>
      <c r="B130" s="108">
        <v>38776.32000000001</v>
      </c>
      <c r="C130" s="126"/>
    </row>
    <row r="131" ht="13.5" customHeight="1">
      <c r="A131" s="36" t="s">
        <v>90</v>
      </c>
      <c r="B131" s="108">
        <v>25733.376000000004</v>
      </c>
      <c r="C131" s="126"/>
    </row>
    <row r="132" ht="13.5" customHeight="1">
      <c r="A132" s="36" t="s">
        <v>90</v>
      </c>
      <c r="B132" s="108">
        <v>43358.97600000001</v>
      </c>
      <c r="C132" s="126"/>
    </row>
    <row r="133" ht="13.5" customHeight="1">
      <c r="A133" s="36" t="s">
        <v>90</v>
      </c>
      <c r="B133" s="108">
        <v>13747.968000000003</v>
      </c>
      <c r="C133" s="126"/>
    </row>
    <row r="134" ht="13.5" customHeight="1">
      <c r="A134" s="36" t="s">
        <v>90</v>
      </c>
      <c r="B134" s="108">
        <v>25116.480000000003</v>
      </c>
      <c r="C134" s="126"/>
    </row>
    <row r="135" ht="13.5" customHeight="1">
      <c r="A135" s="36" t="s">
        <v>93</v>
      </c>
      <c r="B135" s="108">
        <v>793.152</v>
      </c>
      <c r="C135" s="126"/>
    </row>
    <row r="136" ht="13.5" customHeight="1">
      <c r="A136" s="36" t="s">
        <v>93</v>
      </c>
      <c r="B136" s="108">
        <v>5552.064</v>
      </c>
      <c r="C136" s="126"/>
    </row>
    <row r="137" ht="13.5" customHeight="1">
      <c r="A137" s="36" t="s">
        <v>93</v>
      </c>
      <c r="B137" s="108">
        <v>11104.128</v>
      </c>
      <c r="C137" s="126"/>
    </row>
    <row r="138" ht="13.5" customHeight="1">
      <c r="A138" s="36" t="s">
        <v>93</v>
      </c>
      <c r="B138" s="108">
        <v>1586.304</v>
      </c>
      <c r="C138" s="126"/>
    </row>
    <row r="139" ht="13.5" customHeight="1">
      <c r="A139" s="36" t="s">
        <v>93</v>
      </c>
      <c r="B139" s="108">
        <v>19828.800000000003</v>
      </c>
      <c r="C139" s="126"/>
    </row>
    <row r="140" ht="13.5" customHeight="1">
      <c r="A140" s="36" t="s">
        <v>93</v>
      </c>
      <c r="B140" s="108">
        <v>440.64000000000004</v>
      </c>
      <c r="C140" s="126"/>
    </row>
    <row r="141" ht="13.5" customHeight="1">
      <c r="A141" s="36" t="s">
        <v>93</v>
      </c>
      <c r="B141" s="108">
        <v>1410.0480000000002</v>
      </c>
      <c r="C141" s="126"/>
    </row>
    <row r="142" ht="13.5" customHeight="1">
      <c r="B142" s="108">
        <v>1874482.5600000003</v>
      </c>
      <c r="C142" s="126"/>
    </row>
    <row r="143" ht="13.5" customHeight="1">
      <c r="B143" s="108"/>
      <c r="C143" s="126"/>
    </row>
    <row r="144" ht="13.5" customHeight="1">
      <c r="B144" s="108"/>
      <c r="C144" s="126"/>
    </row>
    <row r="145" ht="13.5" customHeight="1">
      <c r="B145" s="108"/>
      <c r="C145" s="126"/>
    </row>
    <row r="146" ht="13.5" customHeight="1">
      <c r="B146" s="108"/>
      <c r="C146" s="126"/>
    </row>
    <row r="147" ht="13.5" customHeight="1">
      <c r="B147" s="108"/>
      <c r="C147" s="126"/>
    </row>
    <row r="148" ht="13.5" customHeight="1">
      <c r="B148" s="108"/>
      <c r="C148" s="126"/>
    </row>
    <row r="149" ht="13.5" customHeight="1">
      <c r="B149" s="108"/>
      <c r="C149" s="126"/>
    </row>
    <row r="150" ht="13.5" customHeight="1">
      <c r="B150" s="108"/>
      <c r="C150" s="126"/>
    </row>
    <row r="151" ht="13.5" customHeight="1">
      <c r="B151" s="108"/>
      <c r="C151" s="126"/>
    </row>
    <row r="152" ht="13.5" customHeight="1">
      <c r="B152" s="108"/>
      <c r="C152" s="126"/>
    </row>
    <row r="153" ht="13.5" customHeight="1">
      <c r="B153" s="108"/>
      <c r="C153" s="126"/>
    </row>
    <row r="154" ht="13.5" customHeight="1">
      <c r="B154" s="108"/>
      <c r="C154" s="126"/>
    </row>
    <row r="155" ht="13.5" customHeight="1">
      <c r="B155" s="108"/>
      <c r="C155" s="126"/>
    </row>
    <row r="156" ht="13.5" customHeight="1">
      <c r="B156" s="108"/>
      <c r="C156" s="126"/>
    </row>
    <row r="157" ht="13.5" customHeight="1">
      <c r="B157" s="108"/>
      <c r="C157" s="126"/>
    </row>
    <row r="158" ht="13.5" customHeight="1">
      <c r="B158" s="108"/>
      <c r="C158" s="126"/>
    </row>
    <row r="159" ht="13.5" customHeight="1">
      <c r="B159" s="108"/>
      <c r="C159" s="126"/>
    </row>
    <row r="160" ht="13.5" customHeight="1">
      <c r="B160" s="108"/>
      <c r="C160" s="126"/>
    </row>
    <row r="161" ht="13.5" customHeight="1">
      <c r="B161" s="108"/>
      <c r="C161" s="126"/>
    </row>
    <row r="162" ht="13.5" customHeight="1">
      <c r="B162" s="108"/>
      <c r="C162" s="126"/>
    </row>
    <row r="163" ht="13.5" customHeight="1">
      <c r="B163" s="108"/>
      <c r="C163" s="126"/>
    </row>
    <row r="164" ht="13.5" customHeight="1">
      <c r="B164" s="108"/>
      <c r="C164" s="126"/>
    </row>
    <row r="165" ht="13.5" customHeight="1">
      <c r="B165" s="108"/>
      <c r="C165" s="126"/>
    </row>
    <row r="166" ht="13.5" customHeight="1">
      <c r="B166" s="108"/>
      <c r="C166" s="126"/>
    </row>
    <row r="167" ht="13.5" customHeight="1">
      <c r="B167" s="108"/>
      <c r="C167" s="126"/>
    </row>
    <row r="168" ht="13.5" customHeight="1">
      <c r="B168" s="108"/>
      <c r="C168" s="126"/>
    </row>
    <row r="169" ht="13.5" customHeight="1">
      <c r="B169" s="108"/>
      <c r="C169" s="126"/>
    </row>
    <row r="170" ht="13.5" customHeight="1">
      <c r="B170" s="108"/>
      <c r="C170" s="126"/>
    </row>
    <row r="171" ht="13.5" customHeight="1">
      <c r="B171" s="108"/>
      <c r="C171" s="126"/>
    </row>
    <row r="172" ht="13.5" customHeight="1">
      <c r="B172" s="108"/>
      <c r="C172" s="126"/>
    </row>
    <row r="173" ht="13.5" customHeight="1">
      <c r="B173" s="108"/>
      <c r="C173" s="126"/>
    </row>
    <row r="174" ht="13.5" customHeight="1">
      <c r="B174" s="108"/>
      <c r="C174" s="126"/>
    </row>
    <row r="175" ht="13.5" customHeight="1">
      <c r="B175" s="108"/>
      <c r="C175" s="126"/>
    </row>
    <row r="176" ht="13.5" customHeight="1">
      <c r="B176" s="108"/>
      <c r="C176" s="126"/>
    </row>
    <row r="177" ht="13.5" customHeight="1">
      <c r="B177" s="108"/>
      <c r="C177" s="126"/>
    </row>
    <row r="178" ht="13.5" customHeight="1">
      <c r="B178" s="108"/>
      <c r="C178" s="126"/>
    </row>
    <row r="179" ht="13.5" customHeight="1">
      <c r="B179" s="108"/>
      <c r="C179" s="126"/>
    </row>
    <row r="180" ht="13.5" customHeight="1">
      <c r="B180" s="108"/>
      <c r="C180" s="126"/>
    </row>
    <row r="181" ht="13.5" customHeight="1">
      <c r="B181" s="108"/>
      <c r="C181" s="126"/>
    </row>
    <row r="182" ht="13.5" customHeight="1">
      <c r="B182" s="108"/>
      <c r="C182" s="126"/>
    </row>
    <row r="183" ht="13.5" customHeight="1">
      <c r="B183" s="108"/>
      <c r="C183" s="126"/>
    </row>
    <row r="184" ht="13.5" customHeight="1">
      <c r="B184" s="108"/>
      <c r="C184" s="126"/>
    </row>
    <row r="185" ht="13.5" customHeight="1">
      <c r="B185" s="108"/>
      <c r="C185" s="126"/>
    </row>
    <row r="186" ht="13.5" customHeight="1">
      <c r="B186" s="108"/>
      <c r="C186" s="126"/>
    </row>
    <row r="187" ht="13.5" customHeight="1">
      <c r="B187" s="108"/>
      <c r="C187" s="126"/>
    </row>
    <row r="188" ht="13.5" customHeight="1">
      <c r="B188" s="108"/>
      <c r="C188" s="126"/>
    </row>
    <row r="189" ht="13.5" customHeight="1">
      <c r="B189" s="108"/>
      <c r="C189" s="126"/>
    </row>
    <row r="190" ht="13.5" customHeight="1">
      <c r="B190" s="108"/>
      <c r="C190" s="126"/>
    </row>
    <row r="191" ht="13.5" customHeight="1">
      <c r="B191" s="108"/>
      <c r="C191" s="126"/>
    </row>
    <row r="192" ht="13.5" customHeight="1">
      <c r="B192" s="108"/>
      <c r="C192" s="126"/>
    </row>
    <row r="193" ht="13.5" customHeight="1">
      <c r="B193" s="108"/>
      <c r="C193" s="126"/>
    </row>
    <row r="194" ht="13.5" customHeight="1">
      <c r="B194" s="108"/>
      <c r="C194" s="126"/>
    </row>
    <row r="195" ht="13.5" customHeight="1">
      <c r="B195" s="108"/>
      <c r="C195" s="126"/>
    </row>
    <row r="196" ht="13.5" customHeight="1">
      <c r="B196" s="108"/>
      <c r="C196" s="126"/>
    </row>
    <row r="197" ht="13.5" customHeight="1">
      <c r="B197" s="108"/>
      <c r="C197" s="126"/>
    </row>
    <row r="198" ht="13.5" customHeight="1">
      <c r="B198" s="108"/>
      <c r="C198" s="126"/>
    </row>
    <row r="199" ht="13.5" customHeight="1">
      <c r="B199" s="108"/>
      <c r="C199" s="126"/>
    </row>
    <row r="200" ht="13.5" customHeight="1">
      <c r="B200" s="108"/>
      <c r="C200" s="126"/>
    </row>
    <row r="201" ht="13.5" customHeight="1">
      <c r="B201" s="108"/>
      <c r="C201" s="126"/>
    </row>
    <row r="202" ht="13.5" customHeight="1">
      <c r="B202" s="108"/>
      <c r="C202" s="126"/>
    </row>
    <row r="203" ht="13.5" customHeight="1">
      <c r="B203" s="108"/>
      <c r="C203" s="126"/>
    </row>
    <row r="204" ht="13.5" customHeight="1">
      <c r="B204" s="108"/>
      <c r="C204" s="126"/>
    </row>
    <row r="205" ht="13.5" customHeight="1">
      <c r="B205" s="108"/>
      <c r="C205" s="126"/>
    </row>
    <row r="206" ht="13.5" customHeight="1">
      <c r="B206" s="108"/>
      <c r="C206" s="126"/>
    </row>
    <row r="207" ht="13.5" customHeight="1">
      <c r="B207" s="108"/>
      <c r="C207" s="126"/>
    </row>
    <row r="208" ht="13.5" customHeight="1">
      <c r="B208" s="108"/>
      <c r="C208" s="126"/>
    </row>
    <row r="209" ht="13.5" customHeight="1">
      <c r="B209" s="108"/>
      <c r="C209" s="126"/>
    </row>
    <row r="210" ht="13.5" customHeight="1">
      <c r="B210" s="108"/>
      <c r="C210" s="126"/>
    </row>
    <row r="211" ht="13.5" customHeight="1">
      <c r="B211" s="108"/>
      <c r="C211" s="126"/>
    </row>
    <row r="212" ht="13.5" customHeight="1">
      <c r="B212" s="108"/>
      <c r="C212" s="126"/>
    </row>
    <row r="213" ht="13.5" customHeight="1">
      <c r="B213" s="108"/>
      <c r="C213" s="126"/>
    </row>
    <row r="214" ht="13.5" customHeight="1">
      <c r="B214" s="108"/>
      <c r="C214" s="126"/>
    </row>
    <row r="215" ht="13.5" customHeight="1">
      <c r="B215" s="108"/>
      <c r="C215" s="126"/>
    </row>
    <row r="216" ht="13.5" customHeight="1">
      <c r="B216" s="108"/>
      <c r="C216" s="126"/>
    </row>
    <row r="217" ht="13.5" customHeight="1">
      <c r="B217" s="108"/>
      <c r="C217" s="126"/>
    </row>
    <row r="218" ht="13.5" customHeight="1">
      <c r="B218" s="108"/>
      <c r="C218" s="126"/>
    </row>
    <row r="219" ht="13.5" customHeight="1">
      <c r="B219" s="108"/>
      <c r="C219" s="126"/>
    </row>
    <row r="220" ht="13.5" customHeight="1">
      <c r="B220" s="108"/>
      <c r="C220" s="126"/>
    </row>
    <row r="221" ht="13.5" customHeight="1">
      <c r="B221" s="108"/>
      <c r="C221" s="126"/>
    </row>
    <row r="222" ht="13.5" customHeight="1">
      <c r="B222" s="108"/>
      <c r="C222" s="126"/>
    </row>
    <row r="223" ht="13.5" customHeight="1">
      <c r="B223" s="108"/>
      <c r="C223" s="126"/>
    </row>
    <row r="224" ht="13.5" customHeight="1">
      <c r="B224" s="108"/>
      <c r="C224" s="126"/>
    </row>
    <row r="225" ht="13.5" customHeight="1">
      <c r="B225" s="108"/>
      <c r="C225" s="126"/>
    </row>
    <row r="226" ht="13.5" customHeight="1">
      <c r="B226" s="108"/>
      <c r="C226" s="126"/>
    </row>
    <row r="227" ht="13.5" customHeight="1">
      <c r="B227" s="108"/>
      <c r="C227" s="126"/>
    </row>
    <row r="228" ht="13.5" customHeight="1">
      <c r="B228" s="108"/>
      <c r="C228" s="126"/>
    </row>
    <row r="229" ht="13.5" customHeight="1">
      <c r="B229" s="108"/>
      <c r="C229" s="126"/>
    </row>
    <row r="230" ht="13.5" customHeight="1">
      <c r="B230" s="108"/>
      <c r="C230" s="126"/>
    </row>
    <row r="231" ht="13.5" customHeight="1">
      <c r="B231" s="108"/>
      <c r="C231" s="126"/>
    </row>
    <row r="232" ht="13.5" customHeight="1">
      <c r="B232" s="108"/>
      <c r="C232" s="126"/>
    </row>
    <row r="233" ht="13.5" customHeight="1">
      <c r="B233" s="108"/>
      <c r="C233" s="126"/>
    </row>
    <row r="234" ht="13.5" customHeight="1">
      <c r="B234" s="108"/>
      <c r="C234" s="126"/>
    </row>
    <row r="235" ht="13.5" customHeight="1">
      <c r="B235" s="108"/>
      <c r="C235" s="126"/>
    </row>
    <row r="236" ht="13.5" customHeight="1">
      <c r="B236" s="108"/>
      <c r="C236" s="126"/>
    </row>
    <row r="237" ht="13.5" customHeight="1">
      <c r="B237" s="108"/>
      <c r="C237" s="126"/>
    </row>
    <row r="238" ht="13.5" customHeight="1">
      <c r="B238" s="108"/>
      <c r="C238" s="126"/>
    </row>
    <row r="239" ht="13.5" customHeight="1">
      <c r="B239" s="108"/>
      <c r="C239" s="126"/>
    </row>
    <row r="240" ht="13.5" customHeight="1">
      <c r="B240" s="108"/>
      <c r="C240" s="126"/>
    </row>
    <row r="241" ht="13.5" customHeight="1">
      <c r="B241" s="108"/>
      <c r="C241" s="126"/>
    </row>
    <row r="242" ht="13.5" customHeight="1">
      <c r="B242" s="108"/>
      <c r="C242" s="126"/>
    </row>
    <row r="243" ht="13.5" customHeight="1">
      <c r="B243" s="108"/>
      <c r="C243" s="126"/>
    </row>
    <row r="244" ht="13.5" customHeight="1">
      <c r="B244" s="108"/>
      <c r="C244" s="126"/>
    </row>
    <row r="245" ht="13.5" customHeight="1">
      <c r="B245" s="108"/>
      <c r="C245" s="126"/>
    </row>
    <row r="246" ht="13.5" customHeight="1">
      <c r="B246" s="108"/>
      <c r="C246" s="126"/>
    </row>
    <row r="247" ht="13.5" customHeight="1">
      <c r="B247" s="108"/>
      <c r="C247" s="126"/>
    </row>
    <row r="248" ht="13.5" customHeight="1">
      <c r="B248" s="108"/>
      <c r="C248" s="126"/>
    </row>
    <row r="249" ht="13.5" customHeight="1">
      <c r="B249" s="108"/>
      <c r="C249" s="126"/>
    </row>
    <row r="250" ht="13.5" customHeight="1">
      <c r="B250" s="108"/>
      <c r="C250" s="126"/>
    </row>
    <row r="251" ht="13.5" customHeight="1">
      <c r="B251" s="108"/>
      <c r="C251" s="126"/>
    </row>
    <row r="252" ht="13.5" customHeight="1">
      <c r="B252" s="108"/>
      <c r="C252" s="126"/>
    </row>
    <row r="253" ht="13.5" customHeight="1">
      <c r="B253" s="108"/>
      <c r="C253" s="126"/>
    </row>
    <row r="254" ht="13.5" customHeight="1">
      <c r="B254" s="108"/>
      <c r="C254" s="126"/>
    </row>
    <row r="255" ht="13.5" customHeight="1">
      <c r="B255" s="108"/>
      <c r="C255" s="126"/>
    </row>
    <row r="256" ht="13.5" customHeight="1">
      <c r="B256" s="108"/>
      <c r="C256" s="126"/>
    </row>
    <row r="257" ht="13.5" customHeight="1">
      <c r="B257" s="108"/>
      <c r="C257" s="126"/>
    </row>
    <row r="258" ht="13.5" customHeight="1">
      <c r="B258" s="108"/>
      <c r="C258" s="126"/>
    </row>
    <row r="259" ht="13.5" customHeight="1">
      <c r="B259" s="108"/>
      <c r="C259" s="126"/>
    </row>
    <row r="260" ht="13.5" customHeight="1">
      <c r="B260" s="108"/>
      <c r="C260" s="126"/>
    </row>
    <row r="261" ht="13.5" customHeight="1">
      <c r="B261" s="108"/>
      <c r="C261" s="126"/>
    </row>
    <row r="262" ht="13.5" customHeight="1">
      <c r="B262" s="108"/>
      <c r="C262" s="126"/>
    </row>
    <row r="263" ht="13.5" customHeight="1">
      <c r="B263" s="108"/>
      <c r="C263" s="126"/>
    </row>
    <row r="264" ht="13.5" customHeight="1">
      <c r="B264" s="108"/>
      <c r="C264" s="126"/>
    </row>
    <row r="265" ht="13.5" customHeight="1">
      <c r="B265" s="108"/>
      <c r="C265" s="126"/>
    </row>
    <row r="266" ht="13.5" customHeight="1">
      <c r="B266" s="108"/>
      <c r="C266" s="126"/>
    </row>
    <row r="267" ht="13.5" customHeight="1">
      <c r="B267" s="108"/>
      <c r="C267" s="126"/>
    </row>
    <row r="268" ht="13.5" customHeight="1">
      <c r="B268" s="108"/>
      <c r="C268" s="126"/>
    </row>
    <row r="269" ht="13.5" customHeight="1">
      <c r="B269" s="108"/>
      <c r="C269" s="126"/>
    </row>
    <row r="270" ht="13.5" customHeight="1">
      <c r="B270" s="108"/>
      <c r="C270" s="126"/>
    </row>
    <row r="271" ht="13.5" customHeight="1">
      <c r="B271" s="108"/>
      <c r="C271" s="126"/>
    </row>
    <row r="272" ht="13.5" customHeight="1">
      <c r="B272" s="108"/>
      <c r="C272" s="126"/>
    </row>
    <row r="273" ht="13.5" customHeight="1">
      <c r="B273" s="108"/>
      <c r="C273" s="126"/>
    </row>
    <row r="274" ht="13.5" customHeight="1">
      <c r="B274" s="108"/>
      <c r="C274" s="126"/>
    </row>
    <row r="275" ht="13.5" customHeight="1">
      <c r="B275" s="108"/>
      <c r="C275" s="126"/>
    </row>
    <row r="276" ht="13.5" customHeight="1">
      <c r="B276" s="108"/>
      <c r="C276" s="126"/>
    </row>
    <row r="277" ht="13.5" customHeight="1">
      <c r="B277" s="108"/>
      <c r="C277" s="126"/>
    </row>
    <row r="278" ht="13.5" customHeight="1">
      <c r="B278" s="108"/>
      <c r="C278" s="126"/>
    </row>
    <row r="279" ht="13.5" customHeight="1">
      <c r="B279" s="108"/>
      <c r="C279" s="126"/>
    </row>
    <row r="280" ht="13.5" customHeight="1">
      <c r="B280" s="108"/>
      <c r="C280" s="126"/>
    </row>
    <row r="281" ht="13.5" customHeight="1">
      <c r="B281" s="108"/>
      <c r="C281" s="126"/>
    </row>
    <row r="282" ht="13.5" customHeight="1">
      <c r="B282" s="108"/>
      <c r="C282" s="126"/>
    </row>
    <row r="283" ht="13.5" customHeight="1">
      <c r="B283" s="108"/>
      <c r="C283" s="126"/>
    </row>
    <row r="284" ht="13.5" customHeight="1">
      <c r="B284" s="108"/>
      <c r="C284" s="126"/>
    </row>
    <row r="285" ht="13.5" customHeight="1">
      <c r="B285" s="108"/>
      <c r="C285" s="126"/>
    </row>
    <row r="286" ht="13.5" customHeight="1">
      <c r="B286" s="108"/>
      <c r="C286" s="126"/>
    </row>
    <row r="287" ht="13.5" customHeight="1">
      <c r="B287" s="108"/>
      <c r="C287" s="126"/>
    </row>
    <row r="288" ht="13.5" customHeight="1">
      <c r="B288" s="108"/>
      <c r="C288" s="126"/>
    </row>
    <row r="289" ht="13.5" customHeight="1">
      <c r="B289" s="108"/>
      <c r="C289" s="126"/>
    </row>
    <row r="290" ht="13.5" customHeight="1">
      <c r="B290" s="108"/>
      <c r="C290" s="126"/>
    </row>
    <row r="291" ht="13.5" customHeight="1">
      <c r="B291" s="108"/>
      <c r="C291" s="126"/>
    </row>
    <row r="292" ht="13.5" customHeight="1">
      <c r="B292" s="108"/>
      <c r="C292" s="126"/>
    </row>
    <row r="293" ht="13.5" customHeight="1">
      <c r="B293" s="108"/>
      <c r="C293" s="126"/>
    </row>
    <row r="294" ht="13.5" customHeight="1">
      <c r="B294" s="108"/>
      <c r="C294" s="126"/>
    </row>
    <row r="295" ht="13.5" customHeight="1">
      <c r="B295" s="108"/>
      <c r="C295" s="126"/>
    </row>
    <row r="296" ht="13.5" customHeight="1">
      <c r="B296" s="108"/>
      <c r="C296" s="126"/>
    </row>
    <row r="297" ht="13.5" customHeight="1">
      <c r="B297" s="108"/>
      <c r="C297" s="126"/>
    </row>
    <row r="298" ht="13.5" customHeight="1">
      <c r="B298" s="108"/>
      <c r="C298" s="126"/>
    </row>
    <row r="299" ht="13.5" customHeight="1">
      <c r="B299" s="108"/>
      <c r="C299" s="126"/>
    </row>
    <row r="300" ht="13.5" customHeight="1">
      <c r="B300" s="108"/>
      <c r="C300" s="126"/>
    </row>
    <row r="301" ht="13.5" customHeight="1">
      <c r="B301" s="108"/>
      <c r="C301" s="126"/>
    </row>
    <row r="302" ht="13.5" customHeight="1">
      <c r="B302" s="108"/>
      <c r="C302" s="126"/>
    </row>
    <row r="303" ht="13.5" customHeight="1">
      <c r="B303" s="108"/>
      <c r="C303" s="126"/>
    </row>
    <row r="304" ht="13.5" customHeight="1">
      <c r="B304" s="108"/>
      <c r="C304" s="126"/>
    </row>
    <row r="305" ht="13.5" customHeight="1">
      <c r="B305" s="108"/>
      <c r="C305" s="126"/>
    </row>
    <row r="306" ht="13.5" customHeight="1">
      <c r="B306" s="108"/>
      <c r="C306" s="126"/>
    </row>
    <row r="307" ht="13.5" customHeight="1">
      <c r="B307" s="108"/>
      <c r="C307" s="126"/>
    </row>
    <row r="308" ht="13.5" customHeight="1">
      <c r="B308" s="108"/>
      <c r="C308" s="126"/>
    </row>
    <row r="309" ht="13.5" customHeight="1">
      <c r="B309" s="108"/>
      <c r="C309" s="126"/>
    </row>
    <row r="310" ht="13.5" customHeight="1">
      <c r="B310" s="108"/>
      <c r="C310" s="126"/>
    </row>
    <row r="311" ht="13.5" customHeight="1">
      <c r="B311" s="108"/>
      <c r="C311" s="126"/>
    </row>
    <row r="312" ht="13.5" customHeight="1">
      <c r="B312" s="108"/>
      <c r="C312" s="126"/>
    </row>
    <row r="313" ht="13.5" customHeight="1">
      <c r="B313" s="108"/>
      <c r="C313" s="126"/>
    </row>
    <row r="314" ht="13.5" customHeight="1">
      <c r="B314" s="108"/>
      <c r="C314" s="126"/>
    </row>
    <row r="315" ht="13.5" customHeight="1">
      <c r="B315" s="108"/>
      <c r="C315" s="126"/>
    </row>
    <row r="316" ht="13.5" customHeight="1">
      <c r="B316" s="108"/>
      <c r="C316" s="126"/>
    </row>
    <row r="317" ht="13.5" customHeight="1">
      <c r="B317" s="108"/>
      <c r="C317" s="126"/>
    </row>
    <row r="318" ht="13.5" customHeight="1">
      <c r="B318" s="108"/>
      <c r="C318" s="126"/>
    </row>
    <row r="319" ht="13.5" customHeight="1">
      <c r="B319" s="108"/>
      <c r="C319" s="126"/>
    </row>
    <row r="320" ht="13.5" customHeight="1">
      <c r="B320" s="108"/>
      <c r="C320" s="126"/>
    </row>
    <row r="321" ht="13.5" customHeight="1">
      <c r="B321" s="108"/>
      <c r="C321" s="126"/>
    </row>
    <row r="322" ht="13.5" customHeight="1">
      <c r="B322" s="108"/>
      <c r="C322" s="126"/>
    </row>
    <row r="323" ht="13.5" customHeight="1">
      <c r="B323" s="108"/>
      <c r="C323" s="126"/>
    </row>
    <row r="324" ht="13.5" customHeight="1">
      <c r="B324" s="108"/>
      <c r="C324" s="126"/>
    </row>
    <row r="325" ht="13.5" customHeight="1">
      <c r="B325" s="108"/>
      <c r="C325" s="126"/>
    </row>
    <row r="326" ht="13.5" customHeight="1">
      <c r="B326" s="108"/>
      <c r="C326" s="126"/>
    </row>
    <row r="327" ht="13.5" customHeight="1">
      <c r="B327" s="108"/>
      <c r="C327" s="126"/>
    </row>
    <row r="328" ht="13.5" customHeight="1">
      <c r="B328" s="108"/>
      <c r="C328" s="126"/>
    </row>
    <row r="329" ht="13.5" customHeight="1">
      <c r="B329" s="108"/>
      <c r="C329" s="126"/>
    </row>
    <row r="330" ht="13.5" customHeight="1">
      <c r="B330" s="108"/>
      <c r="C330" s="126"/>
    </row>
    <row r="331" ht="13.5" customHeight="1">
      <c r="B331" s="108"/>
      <c r="C331" s="126"/>
    </row>
    <row r="332" ht="13.5" customHeight="1">
      <c r="B332" s="108"/>
      <c r="C332" s="126"/>
    </row>
    <row r="333" ht="13.5" customHeight="1">
      <c r="B333" s="108"/>
      <c r="C333" s="126"/>
    </row>
    <row r="334" ht="13.5" customHeight="1">
      <c r="B334" s="108"/>
      <c r="C334" s="126"/>
    </row>
    <row r="335" ht="13.5" customHeight="1">
      <c r="B335" s="108"/>
      <c r="C335" s="126"/>
    </row>
    <row r="336" ht="13.5" customHeight="1">
      <c r="B336" s="108"/>
      <c r="C336" s="126"/>
    </row>
    <row r="337" ht="13.5" customHeight="1">
      <c r="B337" s="108"/>
      <c r="C337" s="126"/>
    </row>
    <row r="338" ht="13.5" customHeight="1">
      <c r="B338" s="108"/>
      <c r="C338" s="126"/>
    </row>
    <row r="339" ht="13.5" customHeight="1">
      <c r="B339" s="108"/>
      <c r="C339" s="126"/>
    </row>
    <row r="340" ht="13.5" customHeight="1">
      <c r="B340" s="108"/>
      <c r="C340" s="126"/>
    </row>
    <row r="341" ht="13.5" customHeight="1">
      <c r="B341" s="108"/>
      <c r="C341" s="126"/>
    </row>
    <row r="342" ht="13.5" customHeight="1">
      <c r="B342" s="108"/>
      <c r="C342" s="126"/>
    </row>
    <row r="343" ht="13.5" customHeight="1">
      <c r="B343" s="108"/>
      <c r="C343" s="126"/>
    </row>
    <row r="344" ht="13.5" customHeight="1">
      <c r="B344" s="108"/>
      <c r="C344" s="126"/>
    </row>
    <row r="345" ht="13.5" customHeight="1">
      <c r="B345" s="108"/>
      <c r="C345" s="126"/>
    </row>
    <row r="346" ht="13.5" customHeight="1">
      <c r="B346" s="108"/>
      <c r="C346" s="126"/>
    </row>
    <row r="347" ht="13.5" customHeight="1">
      <c r="B347" s="108"/>
      <c r="C347" s="126"/>
    </row>
    <row r="348" ht="13.5" customHeight="1">
      <c r="B348" s="108"/>
      <c r="C348" s="126"/>
    </row>
    <row r="349" ht="13.5" customHeight="1">
      <c r="B349" s="108"/>
      <c r="C349" s="126"/>
    </row>
    <row r="350" ht="13.5" customHeight="1">
      <c r="B350" s="108"/>
      <c r="C350" s="126"/>
    </row>
    <row r="351" ht="13.5" customHeight="1">
      <c r="B351" s="108"/>
      <c r="C351" s="126"/>
    </row>
    <row r="352" ht="13.5" customHeight="1">
      <c r="B352" s="108"/>
      <c r="C352" s="126"/>
    </row>
    <row r="353" ht="13.5" customHeight="1">
      <c r="B353" s="108"/>
      <c r="C353" s="126"/>
    </row>
    <row r="354" ht="13.5" customHeight="1">
      <c r="B354" s="108"/>
      <c r="C354" s="126"/>
    </row>
    <row r="355" ht="13.5" customHeight="1">
      <c r="B355" s="108"/>
      <c r="C355" s="126"/>
    </row>
    <row r="356" ht="13.5" customHeight="1">
      <c r="B356" s="108"/>
      <c r="C356" s="126"/>
    </row>
    <row r="357" ht="13.5" customHeight="1">
      <c r="B357" s="108"/>
      <c r="C357" s="126"/>
    </row>
    <row r="358" ht="13.5" customHeight="1">
      <c r="B358" s="108"/>
      <c r="C358" s="126"/>
    </row>
    <row r="359" ht="13.5" customHeight="1">
      <c r="B359" s="108"/>
      <c r="C359" s="126"/>
    </row>
    <row r="360" ht="13.5" customHeight="1">
      <c r="B360" s="108"/>
      <c r="C360" s="126"/>
    </row>
    <row r="361" ht="13.5" customHeight="1">
      <c r="B361" s="108"/>
      <c r="C361" s="126"/>
    </row>
    <row r="362" ht="13.5" customHeight="1">
      <c r="B362" s="108"/>
      <c r="C362" s="126"/>
    </row>
    <row r="363" ht="13.5" customHeight="1">
      <c r="B363" s="108"/>
      <c r="C363" s="126"/>
    </row>
    <row r="364" ht="13.5" customHeight="1">
      <c r="B364" s="108"/>
      <c r="C364" s="126"/>
    </row>
    <row r="365" ht="13.5" customHeight="1">
      <c r="B365" s="108"/>
      <c r="C365" s="126"/>
    </row>
    <row r="366" ht="13.5" customHeight="1">
      <c r="B366" s="108"/>
      <c r="C366" s="126"/>
    </row>
    <row r="367" ht="13.5" customHeight="1">
      <c r="B367" s="108"/>
      <c r="C367" s="126"/>
    </row>
    <row r="368" ht="13.5" customHeight="1">
      <c r="B368" s="108"/>
      <c r="C368" s="126"/>
    </row>
    <row r="369" ht="13.5" customHeight="1">
      <c r="B369" s="108"/>
      <c r="C369" s="126"/>
    </row>
    <row r="370" ht="13.5" customHeight="1">
      <c r="B370" s="108"/>
      <c r="C370" s="126"/>
    </row>
    <row r="371" ht="13.5" customHeight="1">
      <c r="B371" s="108"/>
      <c r="C371" s="126"/>
    </row>
    <row r="372" ht="13.5" customHeight="1">
      <c r="B372" s="108"/>
      <c r="C372" s="126"/>
    </row>
    <row r="373" ht="13.5" customHeight="1">
      <c r="B373" s="108"/>
      <c r="C373" s="126"/>
    </row>
    <row r="374" ht="13.5" customHeight="1">
      <c r="B374" s="108"/>
      <c r="C374" s="126"/>
    </row>
    <row r="375" ht="13.5" customHeight="1">
      <c r="B375" s="108"/>
      <c r="C375" s="126"/>
    </row>
    <row r="376" ht="13.5" customHeight="1">
      <c r="B376" s="108"/>
      <c r="C376" s="126"/>
    </row>
    <row r="377" ht="13.5" customHeight="1">
      <c r="B377" s="108"/>
      <c r="C377" s="126"/>
    </row>
    <row r="378" ht="13.5" customHeight="1">
      <c r="B378" s="108"/>
      <c r="C378" s="126"/>
    </row>
    <row r="379" ht="13.5" customHeight="1">
      <c r="B379" s="108"/>
      <c r="C379" s="126"/>
    </row>
    <row r="380" ht="13.5" customHeight="1">
      <c r="B380" s="108"/>
      <c r="C380" s="126"/>
    </row>
    <row r="381" ht="13.5" customHeight="1">
      <c r="B381" s="108"/>
      <c r="C381" s="126"/>
    </row>
    <row r="382" ht="13.5" customHeight="1">
      <c r="B382" s="108"/>
      <c r="C382" s="126"/>
    </row>
    <row r="383" ht="13.5" customHeight="1">
      <c r="B383" s="108"/>
      <c r="C383" s="126"/>
    </row>
    <row r="384" ht="13.5" customHeight="1">
      <c r="B384" s="108"/>
      <c r="C384" s="126"/>
    </row>
    <row r="385" ht="13.5" customHeight="1">
      <c r="B385" s="108"/>
      <c r="C385" s="126"/>
    </row>
    <row r="386" ht="13.5" customHeight="1">
      <c r="B386" s="108"/>
      <c r="C386" s="126"/>
    </row>
    <row r="387" ht="13.5" customHeight="1">
      <c r="B387" s="108"/>
      <c r="C387" s="126"/>
    </row>
    <row r="388" ht="13.5" customHeight="1">
      <c r="B388" s="108"/>
      <c r="C388" s="126"/>
    </row>
    <row r="389" ht="13.5" customHeight="1">
      <c r="B389" s="108"/>
      <c r="C389" s="126"/>
    </row>
    <row r="390" ht="13.5" customHeight="1">
      <c r="B390" s="108"/>
      <c r="C390" s="126"/>
    </row>
    <row r="391" ht="13.5" customHeight="1">
      <c r="B391" s="108"/>
      <c r="C391" s="126"/>
    </row>
    <row r="392" ht="13.5" customHeight="1">
      <c r="B392" s="108"/>
      <c r="C392" s="126"/>
    </row>
    <row r="393" ht="13.5" customHeight="1">
      <c r="B393" s="108"/>
      <c r="C393" s="126"/>
    </row>
    <row r="394" ht="13.5" customHeight="1">
      <c r="B394" s="108"/>
      <c r="C394" s="126"/>
    </row>
    <row r="395" ht="13.5" customHeight="1">
      <c r="B395" s="108"/>
      <c r="C395" s="126"/>
    </row>
    <row r="396" ht="13.5" customHeight="1">
      <c r="B396" s="108"/>
      <c r="C396" s="126"/>
    </row>
    <row r="397" ht="13.5" customHeight="1">
      <c r="B397" s="108"/>
      <c r="C397" s="126"/>
    </row>
    <row r="398" ht="13.5" customHeight="1">
      <c r="B398" s="108"/>
      <c r="C398" s="126"/>
    </row>
    <row r="399" ht="13.5" customHeight="1">
      <c r="B399" s="108"/>
      <c r="C399" s="126"/>
    </row>
    <row r="400" ht="13.5" customHeight="1">
      <c r="B400" s="108"/>
      <c r="C400" s="126"/>
    </row>
    <row r="401" ht="13.5" customHeight="1">
      <c r="B401" s="108"/>
      <c r="C401" s="126"/>
    </row>
    <row r="402" ht="13.5" customHeight="1">
      <c r="B402" s="108"/>
      <c r="C402" s="126"/>
    </row>
    <row r="403" ht="13.5" customHeight="1">
      <c r="B403" s="108"/>
      <c r="C403" s="126"/>
    </row>
    <row r="404" ht="13.5" customHeight="1">
      <c r="B404" s="108"/>
      <c r="C404" s="126"/>
    </row>
    <row r="405" ht="13.5" customHeight="1">
      <c r="B405" s="108"/>
      <c r="C405" s="126"/>
    </row>
    <row r="406" ht="13.5" customHeight="1">
      <c r="B406" s="108"/>
      <c r="C406" s="126"/>
    </row>
    <row r="407" ht="13.5" customHeight="1">
      <c r="B407" s="108"/>
      <c r="C407" s="126"/>
    </row>
    <row r="408" ht="13.5" customHeight="1">
      <c r="B408" s="108"/>
      <c r="C408" s="126"/>
    </row>
    <row r="409" ht="13.5" customHeight="1">
      <c r="B409" s="108"/>
      <c r="C409" s="126"/>
    </row>
    <row r="410" ht="13.5" customHeight="1">
      <c r="B410" s="108"/>
      <c r="C410" s="126"/>
    </row>
    <row r="411" ht="13.5" customHeight="1">
      <c r="B411" s="108"/>
      <c r="C411" s="126"/>
    </row>
    <row r="412" ht="13.5" customHeight="1">
      <c r="B412" s="108"/>
      <c r="C412" s="126"/>
    </row>
    <row r="413" ht="13.5" customHeight="1">
      <c r="B413" s="108"/>
      <c r="C413" s="126"/>
    </row>
    <row r="414" ht="13.5" customHeight="1">
      <c r="B414" s="108"/>
      <c r="C414" s="126"/>
    </row>
    <row r="415" ht="13.5" customHeight="1">
      <c r="B415" s="108"/>
      <c r="C415" s="126"/>
    </row>
    <row r="416" ht="13.5" customHeight="1">
      <c r="B416" s="108"/>
      <c r="C416" s="126"/>
    </row>
    <row r="417" ht="13.5" customHeight="1">
      <c r="B417" s="108"/>
      <c r="C417" s="126"/>
    </row>
    <row r="418" ht="13.5" customHeight="1">
      <c r="B418" s="108"/>
      <c r="C418" s="126"/>
    </row>
    <row r="419" ht="13.5" customHeight="1">
      <c r="B419" s="108"/>
      <c r="C419" s="126"/>
    </row>
    <row r="420" ht="13.5" customHeight="1">
      <c r="B420" s="108"/>
      <c r="C420" s="126"/>
    </row>
    <row r="421" ht="13.5" customHeight="1">
      <c r="B421" s="108"/>
      <c r="C421" s="126"/>
    </row>
    <row r="422" ht="13.5" customHeight="1">
      <c r="B422" s="108"/>
      <c r="C422" s="126"/>
    </row>
    <row r="423" ht="13.5" customHeight="1">
      <c r="B423" s="108"/>
      <c r="C423" s="126"/>
    </row>
    <row r="424" ht="13.5" customHeight="1">
      <c r="B424" s="108"/>
      <c r="C424" s="126"/>
    </row>
    <row r="425" ht="13.5" customHeight="1">
      <c r="B425" s="108"/>
      <c r="C425" s="126"/>
    </row>
    <row r="426" ht="13.5" customHeight="1">
      <c r="B426" s="108"/>
      <c r="C426" s="126"/>
    </row>
    <row r="427" ht="13.5" customHeight="1">
      <c r="B427" s="108"/>
      <c r="C427" s="126"/>
    </row>
    <row r="428" ht="13.5" customHeight="1">
      <c r="B428" s="108"/>
      <c r="C428" s="126"/>
    </row>
    <row r="429" ht="13.5" customHeight="1">
      <c r="B429" s="108"/>
      <c r="C429" s="126"/>
    </row>
    <row r="430" ht="13.5" customHeight="1">
      <c r="B430" s="108"/>
      <c r="C430" s="126"/>
    </row>
    <row r="431" ht="13.5" customHeight="1">
      <c r="B431" s="108"/>
      <c r="C431" s="126"/>
    </row>
    <row r="432" ht="13.5" customHeight="1">
      <c r="B432" s="108"/>
      <c r="C432" s="126"/>
    </row>
    <row r="433" ht="13.5" customHeight="1">
      <c r="B433" s="108"/>
      <c r="C433" s="126"/>
    </row>
    <row r="434" ht="13.5" customHeight="1">
      <c r="B434" s="108"/>
      <c r="C434" s="126"/>
    </row>
    <row r="435" ht="13.5" customHeight="1">
      <c r="B435" s="108"/>
      <c r="C435" s="126"/>
    </row>
    <row r="436" ht="13.5" customHeight="1">
      <c r="B436" s="108"/>
      <c r="C436" s="126"/>
    </row>
    <row r="437" ht="13.5" customHeight="1">
      <c r="B437" s="108"/>
      <c r="C437" s="126"/>
    </row>
    <row r="438" ht="13.5" customHeight="1">
      <c r="B438" s="108"/>
      <c r="C438" s="126"/>
    </row>
    <row r="439" ht="13.5" customHeight="1">
      <c r="B439" s="108"/>
      <c r="C439" s="126"/>
    </row>
    <row r="440" ht="13.5" customHeight="1">
      <c r="B440" s="108"/>
      <c r="C440" s="126"/>
    </row>
    <row r="441" ht="13.5" customHeight="1">
      <c r="B441" s="108"/>
      <c r="C441" s="126"/>
    </row>
    <row r="442" ht="13.5" customHeight="1">
      <c r="B442" s="108"/>
      <c r="C442" s="126"/>
    </row>
    <row r="443" ht="13.5" customHeight="1">
      <c r="B443" s="108"/>
      <c r="C443" s="126"/>
    </row>
    <row r="444" ht="13.5" customHeight="1">
      <c r="B444" s="108"/>
      <c r="C444" s="126"/>
    </row>
    <row r="445" ht="13.5" customHeight="1">
      <c r="B445" s="108"/>
      <c r="C445" s="126"/>
    </row>
    <row r="446" ht="13.5" customHeight="1">
      <c r="B446" s="108"/>
      <c r="C446" s="126"/>
    </row>
    <row r="447" ht="13.5" customHeight="1">
      <c r="B447" s="108"/>
      <c r="C447" s="126"/>
    </row>
    <row r="448" ht="13.5" customHeight="1">
      <c r="B448" s="108"/>
      <c r="C448" s="126"/>
    </row>
    <row r="449" ht="13.5" customHeight="1">
      <c r="B449" s="108"/>
      <c r="C449" s="126"/>
    </row>
    <row r="450" ht="13.5" customHeight="1">
      <c r="B450" s="108"/>
      <c r="C450" s="126"/>
    </row>
    <row r="451" ht="13.5" customHeight="1">
      <c r="B451" s="108"/>
      <c r="C451" s="126"/>
    </row>
    <row r="452" ht="13.5" customHeight="1">
      <c r="B452" s="108"/>
      <c r="C452" s="126"/>
    </row>
    <row r="453" ht="13.5" customHeight="1">
      <c r="B453" s="108"/>
      <c r="C453" s="126"/>
    </row>
    <row r="454" ht="13.5" customHeight="1">
      <c r="B454" s="108"/>
      <c r="C454" s="126"/>
    </row>
    <row r="455" ht="13.5" customHeight="1">
      <c r="B455" s="108"/>
      <c r="C455" s="126"/>
    </row>
    <row r="456" ht="13.5" customHeight="1">
      <c r="B456" s="108"/>
      <c r="C456" s="126"/>
    </row>
    <row r="457" ht="13.5" customHeight="1">
      <c r="B457" s="108"/>
      <c r="C457" s="126"/>
    </row>
    <row r="458" ht="13.5" customHeight="1">
      <c r="B458" s="108"/>
      <c r="C458" s="126"/>
    </row>
    <row r="459" ht="13.5" customHeight="1">
      <c r="B459" s="108"/>
      <c r="C459" s="126"/>
    </row>
    <row r="460" ht="13.5" customHeight="1">
      <c r="B460" s="108"/>
      <c r="C460" s="126"/>
    </row>
    <row r="461" ht="13.5" customHeight="1">
      <c r="B461" s="108"/>
      <c r="C461" s="126"/>
    </row>
    <row r="462" ht="13.5" customHeight="1">
      <c r="B462" s="108"/>
      <c r="C462" s="126"/>
    </row>
    <row r="463" ht="13.5" customHeight="1">
      <c r="B463" s="108"/>
      <c r="C463" s="126"/>
    </row>
    <row r="464" ht="13.5" customHeight="1">
      <c r="B464" s="108"/>
      <c r="C464" s="126"/>
    </row>
    <row r="465" ht="13.5" customHeight="1">
      <c r="B465" s="108"/>
      <c r="C465" s="126"/>
    </row>
    <row r="466" ht="13.5" customHeight="1">
      <c r="B466" s="108"/>
      <c r="C466" s="126"/>
    </row>
    <row r="467" ht="13.5" customHeight="1">
      <c r="B467" s="108"/>
      <c r="C467" s="126"/>
    </row>
    <row r="468" ht="13.5" customHeight="1">
      <c r="B468" s="108"/>
      <c r="C468" s="126"/>
    </row>
    <row r="469" ht="13.5" customHeight="1">
      <c r="B469" s="108"/>
      <c r="C469" s="126"/>
    </row>
    <row r="470" ht="13.5" customHeight="1">
      <c r="B470" s="108"/>
      <c r="C470" s="126"/>
    </row>
    <row r="471" ht="13.5" customHeight="1">
      <c r="B471" s="108"/>
      <c r="C471" s="126"/>
    </row>
    <row r="472" ht="13.5" customHeight="1">
      <c r="B472" s="108"/>
      <c r="C472" s="126"/>
    </row>
    <row r="473" ht="13.5" customHeight="1">
      <c r="B473" s="108"/>
      <c r="C473" s="126"/>
    </row>
    <row r="474" ht="13.5" customHeight="1">
      <c r="B474" s="108"/>
      <c r="C474" s="126"/>
    </row>
    <row r="475" ht="13.5" customHeight="1">
      <c r="B475" s="108"/>
      <c r="C475" s="126"/>
    </row>
    <row r="476" ht="13.5" customHeight="1">
      <c r="B476" s="108"/>
      <c r="C476" s="126"/>
    </row>
    <row r="477" ht="13.5" customHeight="1">
      <c r="B477" s="108"/>
      <c r="C477" s="126"/>
    </row>
    <row r="478" ht="13.5" customHeight="1">
      <c r="B478" s="108"/>
      <c r="C478" s="126"/>
    </row>
    <row r="479" ht="13.5" customHeight="1">
      <c r="B479" s="108"/>
      <c r="C479" s="126"/>
    </row>
    <row r="480" ht="13.5" customHeight="1">
      <c r="B480" s="108"/>
      <c r="C480" s="126"/>
    </row>
    <row r="481" ht="13.5" customHeight="1">
      <c r="B481" s="108"/>
      <c r="C481" s="126"/>
    </row>
    <row r="482" ht="13.5" customHeight="1">
      <c r="B482" s="108"/>
      <c r="C482" s="126"/>
    </row>
    <row r="483" ht="13.5" customHeight="1">
      <c r="B483" s="108"/>
      <c r="C483" s="126"/>
    </row>
    <row r="484" ht="13.5" customHeight="1">
      <c r="B484" s="108"/>
      <c r="C484" s="126"/>
    </row>
    <row r="485" ht="13.5" customHeight="1">
      <c r="B485" s="108"/>
      <c r="C485" s="126"/>
    </row>
    <row r="486" ht="13.5" customHeight="1">
      <c r="B486" s="108"/>
      <c r="C486" s="126"/>
    </row>
    <row r="487" ht="13.5" customHeight="1">
      <c r="B487" s="108"/>
      <c r="C487" s="126"/>
    </row>
    <row r="488" ht="13.5" customHeight="1">
      <c r="B488" s="108"/>
      <c r="C488" s="126"/>
    </row>
    <row r="489" ht="13.5" customHeight="1">
      <c r="B489" s="108"/>
      <c r="C489" s="126"/>
    </row>
    <row r="490" ht="13.5" customHeight="1">
      <c r="B490" s="108"/>
      <c r="C490" s="126"/>
    </row>
    <row r="491" ht="13.5" customHeight="1">
      <c r="B491" s="108"/>
      <c r="C491" s="126"/>
    </row>
    <row r="492" ht="13.5" customHeight="1">
      <c r="B492" s="108"/>
      <c r="C492" s="126"/>
    </row>
    <row r="493" ht="13.5" customHeight="1">
      <c r="B493" s="108"/>
      <c r="C493" s="126"/>
    </row>
    <row r="494" ht="13.5" customHeight="1">
      <c r="B494" s="108"/>
      <c r="C494" s="126"/>
    </row>
    <row r="495" ht="13.5" customHeight="1">
      <c r="B495" s="108"/>
      <c r="C495" s="126"/>
    </row>
    <row r="496" ht="13.5" customHeight="1">
      <c r="B496" s="108"/>
      <c r="C496" s="126"/>
    </row>
    <row r="497" ht="13.5" customHeight="1">
      <c r="B497" s="108"/>
      <c r="C497" s="126"/>
    </row>
    <row r="498" ht="13.5" customHeight="1">
      <c r="B498" s="108"/>
      <c r="C498" s="126"/>
    </row>
    <row r="499" ht="13.5" customHeight="1">
      <c r="B499" s="108"/>
      <c r="C499" s="126"/>
    </row>
    <row r="500" ht="13.5" customHeight="1">
      <c r="B500" s="108"/>
      <c r="C500" s="126"/>
    </row>
    <row r="501" ht="13.5" customHeight="1">
      <c r="B501" s="108"/>
      <c r="C501" s="126"/>
    </row>
    <row r="502" ht="13.5" customHeight="1">
      <c r="B502" s="108"/>
      <c r="C502" s="126"/>
    </row>
    <row r="503" ht="13.5" customHeight="1">
      <c r="B503" s="108"/>
      <c r="C503" s="126"/>
    </row>
    <row r="504" ht="13.5" customHeight="1">
      <c r="B504" s="108"/>
      <c r="C504" s="126"/>
    </row>
    <row r="505" ht="13.5" customHeight="1">
      <c r="B505" s="108"/>
      <c r="C505" s="126"/>
    </row>
    <row r="506" ht="13.5" customHeight="1">
      <c r="B506" s="108"/>
      <c r="C506" s="126"/>
    </row>
    <row r="507" ht="13.5" customHeight="1">
      <c r="B507" s="108"/>
      <c r="C507" s="126"/>
    </row>
    <row r="508" ht="13.5" customHeight="1">
      <c r="B508" s="108"/>
      <c r="C508" s="126"/>
    </row>
    <row r="509" ht="13.5" customHeight="1">
      <c r="B509" s="108"/>
      <c r="C509" s="126"/>
    </row>
    <row r="510" ht="13.5" customHeight="1">
      <c r="B510" s="108"/>
      <c r="C510" s="126"/>
    </row>
    <row r="511" ht="13.5" customHeight="1">
      <c r="B511" s="108"/>
      <c r="C511" s="126"/>
    </row>
    <row r="512" ht="13.5" customHeight="1">
      <c r="B512" s="108"/>
      <c r="C512" s="126"/>
    </row>
    <row r="513" ht="13.5" customHeight="1">
      <c r="B513" s="108"/>
      <c r="C513" s="126"/>
    </row>
    <row r="514" ht="13.5" customHeight="1">
      <c r="B514" s="108"/>
      <c r="C514" s="126"/>
    </row>
    <row r="515" ht="13.5" customHeight="1">
      <c r="B515" s="108"/>
      <c r="C515" s="126"/>
    </row>
    <row r="516" ht="13.5" customHeight="1">
      <c r="B516" s="108"/>
      <c r="C516" s="126"/>
    </row>
    <row r="517" ht="13.5" customHeight="1">
      <c r="B517" s="108"/>
      <c r="C517" s="126"/>
    </row>
    <row r="518" ht="13.5" customHeight="1">
      <c r="B518" s="108"/>
      <c r="C518" s="126"/>
    </row>
    <row r="519" ht="13.5" customHeight="1">
      <c r="B519" s="108"/>
      <c r="C519" s="126"/>
    </row>
    <row r="520" ht="13.5" customHeight="1">
      <c r="B520" s="108"/>
      <c r="C520" s="126"/>
    </row>
    <row r="521" ht="13.5" customHeight="1">
      <c r="B521" s="108"/>
      <c r="C521" s="126"/>
    </row>
    <row r="522" ht="13.5" customHeight="1">
      <c r="B522" s="108"/>
      <c r="C522" s="126"/>
    </row>
    <row r="523" ht="13.5" customHeight="1">
      <c r="B523" s="108"/>
      <c r="C523" s="126"/>
    </row>
    <row r="524" ht="13.5" customHeight="1">
      <c r="B524" s="108"/>
      <c r="C524" s="126"/>
    </row>
    <row r="525" ht="13.5" customHeight="1">
      <c r="B525" s="108"/>
      <c r="C525" s="126"/>
    </row>
    <row r="526" ht="13.5" customHeight="1">
      <c r="B526" s="108"/>
      <c r="C526" s="126"/>
    </row>
    <row r="527" ht="13.5" customHeight="1">
      <c r="B527" s="108"/>
      <c r="C527" s="126"/>
    </row>
    <row r="528" ht="13.5" customHeight="1">
      <c r="B528" s="108"/>
      <c r="C528" s="126"/>
    </row>
    <row r="529" ht="13.5" customHeight="1">
      <c r="B529" s="108"/>
      <c r="C529" s="126"/>
    </row>
    <row r="530" ht="13.5" customHeight="1">
      <c r="B530" s="108"/>
      <c r="C530" s="126"/>
    </row>
    <row r="531" ht="13.5" customHeight="1">
      <c r="B531" s="108"/>
      <c r="C531" s="126"/>
    </row>
    <row r="532" ht="13.5" customHeight="1">
      <c r="B532" s="108"/>
      <c r="C532" s="126"/>
    </row>
    <row r="533" ht="13.5" customHeight="1">
      <c r="B533" s="108"/>
      <c r="C533" s="126"/>
    </row>
    <row r="534" ht="13.5" customHeight="1">
      <c r="B534" s="108"/>
      <c r="C534" s="126"/>
    </row>
    <row r="535" ht="13.5" customHeight="1">
      <c r="B535" s="108"/>
      <c r="C535" s="126"/>
    </row>
    <row r="536" ht="13.5" customHeight="1">
      <c r="B536" s="108"/>
      <c r="C536" s="126"/>
    </row>
    <row r="537" ht="13.5" customHeight="1">
      <c r="B537" s="108"/>
      <c r="C537" s="126"/>
    </row>
    <row r="538" ht="13.5" customHeight="1">
      <c r="B538" s="108"/>
      <c r="C538" s="126"/>
    </row>
    <row r="539" ht="13.5" customHeight="1">
      <c r="B539" s="108"/>
      <c r="C539" s="126"/>
    </row>
    <row r="540" ht="13.5" customHeight="1">
      <c r="B540" s="108"/>
      <c r="C540" s="126"/>
    </row>
    <row r="541" ht="13.5" customHeight="1">
      <c r="B541" s="108"/>
      <c r="C541" s="126"/>
    </row>
    <row r="542" ht="13.5" customHeight="1">
      <c r="B542" s="108"/>
      <c r="C542" s="126"/>
    </row>
    <row r="543" ht="13.5" customHeight="1">
      <c r="B543" s="108"/>
      <c r="C543" s="126"/>
    </row>
    <row r="544" ht="13.5" customHeight="1">
      <c r="B544" s="108"/>
      <c r="C544" s="126"/>
    </row>
    <row r="545" ht="13.5" customHeight="1">
      <c r="B545" s="108"/>
      <c r="C545" s="126"/>
    </row>
    <row r="546" ht="13.5" customHeight="1">
      <c r="B546" s="108"/>
      <c r="C546" s="126"/>
    </row>
    <row r="547" ht="13.5" customHeight="1">
      <c r="B547" s="108"/>
      <c r="C547" s="126"/>
    </row>
    <row r="548" ht="13.5" customHeight="1">
      <c r="B548" s="108"/>
      <c r="C548" s="126"/>
    </row>
    <row r="549" ht="13.5" customHeight="1">
      <c r="B549" s="108"/>
      <c r="C549" s="126"/>
    </row>
    <row r="550" ht="13.5" customHeight="1">
      <c r="B550" s="108"/>
      <c r="C550" s="126"/>
    </row>
    <row r="551" ht="13.5" customHeight="1">
      <c r="B551" s="108"/>
      <c r="C551" s="126"/>
    </row>
    <row r="552" ht="13.5" customHeight="1">
      <c r="B552" s="108"/>
      <c r="C552" s="126"/>
    </row>
    <row r="553" ht="13.5" customHeight="1">
      <c r="B553" s="108"/>
      <c r="C553" s="126"/>
    </row>
    <row r="554" ht="13.5" customHeight="1">
      <c r="B554" s="108"/>
      <c r="C554" s="126"/>
    </row>
    <row r="555" ht="13.5" customHeight="1">
      <c r="B555" s="108"/>
      <c r="C555" s="126"/>
    </row>
    <row r="556" ht="13.5" customHeight="1">
      <c r="B556" s="108"/>
      <c r="C556" s="126"/>
    </row>
    <row r="557" ht="13.5" customHeight="1">
      <c r="B557" s="108"/>
      <c r="C557" s="126"/>
    </row>
    <row r="558" ht="13.5" customHeight="1">
      <c r="B558" s="108"/>
      <c r="C558" s="126"/>
    </row>
    <row r="559" ht="13.5" customHeight="1">
      <c r="B559" s="108"/>
      <c r="C559" s="126"/>
    </row>
    <row r="560" ht="13.5" customHeight="1">
      <c r="B560" s="108"/>
      <c r="C560" s="126"/>
    </row>
    <row r="561" ht="13.5" customHeight="1">
      <c r="B561" s="108"/>
      <c r="C561" s="126"/>
    </row>
    <row r="562" ht="13.5" customHeight="1">
      <c r="B562" s="108"/>
      <c r="C562" s="126"/>
    </row>
    <row r="563" ht="13.5" customHeight="1">
      <c r="B563" s="108"/>
      <c r="C563" s="126"/>
    </row>
    <row r="564" ht="13.5" customHeight="1">
      <c r="B564" s="108"/>
      <c r="C564" s="126"/>
    </row>
    <row r="565" ht="13.5" customHeight="1">
      <c r="B565" s="108"/>
      <c r="C565" s="126"/>
    </row>
    <row r="566" ht="13.5" customHeight="1">
      <c r="B566" s="108"/>
      <c r="C566" s="126"/>
    </row>
    <row r="567" ht="13.5" customHeight="1">
      <c r="B567" s="108"/>
      <c r="C567" s="126"/>
    </row>
    <row r="568" ht="13.5" customHeight="1">
      <c r="B568" s="108"/>
      <c r="C568" s="126"/>
    </row>
    <row r="569" ht="13.5" customHeight="1">
      <c r="B569" s="108"/>
      <c r="C569" s="126"/>
    </row>
    <row r="570" ht="13.5" customHeight="1">
      <c r="B570" s="108"/>
      <c r="C570" s="126"/>
    </row>
    <row r="571" ht="13.5" customHeight="1">
      <c r="B571" s="108"/>
      <c r="C571" s="126"/>
    </row>
    <row r="572" ht="13.5" customHeight="1">
      <c r="B572" s="108"/>
      <c r="C572" s="126"/>
    </row>
    <row r="573" ht="13.5" customHeight="1">
      <c r="B573" s="108"/>
      <c r="C573" s="126"/>
    </row>
    <row r="574" ht="13.5" customHeight="1">
      <c r="B574" s="108"/>
      <c r="C574" s="126"/>
    </row>
    <row r="575" ht="13.5" customHeight="1">
      <c r="B575" s="108"/>
      <c r="C575" s="126"/>
    </row>
    <row r="576" ht="13.5" customHeight="1">
      <c r="B576" s="108"/>
      <c r="C576" s="126"/>
    </row>
    <row r="577" ht="13.5" customHeight="1">
      <c r="B577" s="108"/>
      <c r="C577" s="126"/>
    </row>
    <row r="578" ht="13.5" customHeight="1">
      <c r="B578" s="108"/>
      <c r="C578" s="126"/>
    </row>
    <row r="579" ht="13.5" customHeight="1">
      <c r="B579" s="108"/>
      <c r="C579" s="126"/>
    </row>
    <row r="580" ht="13.5" customHeight="1">
      <c r="B580" s="108"/>
      <c r="C580" s="126"/>
    </row>
    <row r="581" ht="13.5" customHeight="1">
      <c r="B581" s="108"/>
      <c r="C581" s="126"/>
    </row>
    <row r="582" ht="13.5" customHeight="1">
      <c r="B582" s="108"/>
      <c r="C582" s="126"/>
    </row>
    <row r="583" ht="13.5" customHeight="1">
      <c r="B583" s="108"/>
      <c r="C583" s="126"/>
    </row>
    <row r="584" ht="13.5" customHeight="1">
      <c r="B584" s="108"/>
      <c r="C584" s="126"/>
    </row>
    <row r="585" ht="13.5" customHeight="1">
      <c r="B585" s="108"/>
      <c r="C585" s="126"/>
    </row>
    <row r="586" ht="13.5" customHeight="1">
      <c r="B586" s="108"/>
      <c r="C586" s="126"/>
    </row>
    <row r="587" ht="13.5" customHeight="1">
      <c r="B587" s="108"/>
      <c r="C587" s="126"/>
    </row>
    <row r="588" ht="13.5" customHeight="1">
      <c r="B588" s="108"/>
      <c r="C588" s="126"/>
    </row>
    <row r="589" ht="13.5" customHeight="1">
      <c r="B589" s="108"/>
      <c r="C589" s="126"/>
    </row>
    <row r="590" ht="13.5" customHeight="1">
      <c r="B590" s="108"/>
      <c r="C590" s="126"/>
    </row>
    <row r="591" ht="13.5" customHeight="1">
      <c r="B591" s="108"/>
      <c r="C591" s="126"/>
    </row>
    <row r="592" ht="13.5" customHeight="1">
      <c r="B592" s="108"/>
      <c r="C592" s="126"/>
    </row>
    <row r="593" ht="13.5" customHeight="1">
      <c r="B593" s="108"/>
      <c r="C593" s="126"/>
    </row>
    <row r="594" ht="13.5" customHeight="1">
      <c r="B594" s="108"/>
      <c r="C594" s="126"/>
    </row>
    <row r="595" ht="13.5" customHeight="1">
      <c r="B595" s="108"/>
      <c r="C595" s="126"/>
    </row>
    <row r="596" ht="13.5" customHeight="1">
      <c r="B596" s="108"/>
      <c r="C596" s="126"/>
    </row>
    <row r="597" ht="13.5" customHeight="1">
      <c r="B597" s="108"/>
      <c r="C597" s="126"/>
    </row>
    <row r="598" ht="13.5" customHeight="1">
      <c r="B598" s="108"/>
      <c r="C598" s="126"/>
    </row>
    <row r="599" ht="13.5" customHeight="1">
      <c r="B599" s="108"/>
      <c r="C599" s="126"/>
    </row>
    <row r="600" ht="13.5" customHeight="1">
      <c r="B600" s="108"/>
      <c r="C600" s="126"/>
    </row>
    <row r="601" ht="13.5" customHeight="1">
      <c r="B601" s="108"/>
      <c r="C601" s="126"/>
    </row>
    <row r="602" ht="13.5" customHeight="1">
      <c r="B602" s="108"/>
      <c r="C602" s="126"/>
    </row>
    <row r="603" ht="13.5" customHeight="1">
      <c r="B603" s="108"/>
      <c r="C603" s="126"/>
    </row>
    <row r="604" ht="13.5" customHeight="1">
      <c r="B604" s="108"/>
      <c r="C604" s="126"/>
    </row>
    <row r="605" ht="13.5" customHeight="1">
      <c r="B605" s="108"/>
      <c r="C605" s="126"/>
    </row>
    <row r="606" ht="13.5" customHeight="1">
      <c r="B606" s="108"/>
      <c r="C606" s="126"/>
    </row>
    <row r="607" ht="13.5" customHeight="1">
      <c r="B607" s="108"/>
      <c r="C607" s="126"/>
    </row>
    <row r="608" ht="13.5" customHeight="1">
      <c r="B608" s="108"/>
      <c r="C608" s="126"/>
    </row>
    <row r="609" ht="13.5" customHeight="1">
      <c r="B609" s="108"/>
      <c r="C609" s="126"/>
    </row>
    <row r="610" ht="13.5" customHeight="1">
      <c r="B610" s="108"/>
      <c r="C610" s="126"/>
    </row>
    <row r="611" ht="13.5" customHeight="1">
      <c r="B611" s="108"/>
      <c r="C611" s="126"/>
    </row>
    <row r="612" ht="13.5" customHeight="1">
      <c r="B612" s="108"/>
      <c r="C612" s="126"/>
    </row>
    <row r="613" ht="13.5" customHeight="1">
      <c r="B613" s="108"/>
      <c r="C613" s="126"/>
    </row>
    <row r="614" ht="13.5" customHeight="1">
      <c r="B614" s="108"/>
      <c r="C614" s="126"/>
    </row>
    <row r="615" ht="13.5" customHeight="1">
      <c r="B615" s="108"/>
      <c r="C615" s="126"/>
    </row>
    <row r="616" ht="13.5" customHeight="1">
      <c r="B616" s="108"/>
      <c r="C616" s="126"/>
    </row>
    <row r="617" ht="13.5" customHeight="1">
      <c r="B617" s="108"/>
      <c r="C617" s="126"/>
    </row>
    <row r="618" ht="13.5" customHeight="1">
      <c r="B618" s="108"/>
      <c r="C618" s="126"/>
    </row>
    <row r="619" ht="13.5" customHeight="1">
      <c r="B619" s="108"/>
      <c r="C619" s="126"/>
    </row>
    <row r="620" ht="13.5" customHeight="1">
      <c r="B620" s="108"/>
      <c r="C620" s="126"/>
    </row>
    <row r="621" ht="13.5" customHeight="1">
      <c r="B621" s="108"/>
      <c r="C621" s="126"/>
    </row>
    <row r="622" ht="13.5" customHeight="1">
      <c r="B622" s="108"/>
      <c r="C622" s="126"/>
    </row>
    <row r="623" ht="13.5" customHeight="1">
      <c r="B623" s="108"/>
      <c r="C623" s="126"/>
    </row>
    <row r="624" ht="13.5" customHeight="1">
      <c r="B624" s="108"/>
      <c r="C624" s="126"/>
    </row>
    <row r="625" ht="13.5" customHeight="1">
      <c r="B625" s="108"/>
      <c r="C625" s="126"/>
    </row>
    <row r="626" ht="13.5" customHeight="1">
      <c r="B626" s="108"/>
      <c r="C626" s="126"/>
    </row>
    <row r="627" ht="13.5" customHeight="1">
      <c r="B627" s="108"/>
      <c r="C627" s="126"/>
    </row>
    <row r="628" ht="13.5" customHeight="1">
      <c r="B628" s="108"/>
      <c r="C628" s="126"/>
    </row>
    <row r="629" ht="13.5" customHeight="1">
      <c r="B629" s="108"/>
      <c r="C629" s="126"/>
    </row>
    <row r="630" ht="13.5" customHeight="1">
      <c r="B630" s="108"/>
      <c r="C630" s="126"/>
    </row>
    <row r="631" ht="13.5" customHeight="1">
      <c r="B631" s="108"/>
      <c r="C631" s="126"/>
    </row>
    <row r="632" ht="13.5" customHeight="1">
      <c r="B632" s="108"/>
      <c r="C632" s="126"/>
    </row>
    <row r="633" ht="13.5" customHeight="1">
      <c r="B633" s="108"/>
      <c r="C633" s="126"/>
    </row>
    <row r="634" ht="13.5" customHeight="1">
      <c r="B634" s="108"/>
      <c r="C634" s="126"/>
    </row>
    <row r="635" ht="13.5" customHeight="1">
      <c r="B635" s="108"/>
      <c r="C635" s="126"/>
    </row>
    <row r="636" ht="13.5" customHeight="1">
      <c r="B636" s="108"/>
      <c r="C636" s="126"/>
    </row>
    <row r="637" ht="13.5" customHeight="1">
      <c r="B637" s="108"/>
      <c r="C637" s="126"/>
    </row>
    <row r="638" ht="13.5" customHeight="1">
      <c r="B638" s="108"/>
      <c r="C638" s="126"/>
    </row>
    <row r="639" ht="13.5" customHeight="1">
      <c r="B639" s="108"/>
      <c r="C639" s="126"/>
    </row>
    <row r="640" ht="13.5" customHeight="1">
      <c r="B640" s="108"/>
      <c r="C640" s="126"/>
    </row>
    <row r="641" ht="13.5" customHeight="1">
      <c r="B641" s="108"/>
      <c r="C641" s="126"/>
    </row>
    <row r="642" ht="13.5" customHeight="1">
      <c r="B642" s="108"/>
      <c r="C642" s="126"/>
    </row>
    <row r="643" ht="13.5" customHeight="1">
      <c r="B643" s="108"/>
      <c r="C643" s="126"/>
    </row>
    <row r="644" ht="13.5" customHeight="1">
      <c r="B644" s="108"/>
      <c r="C644" s="126"/>
    </row>
    <row r="645" ht="13.5" customHeight="1">
      <c r="B645" s="108"/>
      <c r="C645" s="126"/>
    </row>
    <row r="646" ht="13.5" customHeight="1">
      <c r="B646" s="108"/>
      <c r="C646" s="126"/>
    </row>
    <row r="647" ht="13.5" customHeight="1">
      <c r="B647" s="108"/>
      <c r="C647" s="126"/>
    </row>
    <row r="648" ht="13.5" customHeight="1">
      <c r="B648" s="108"/>
      <c r="C648" s="126"/>
    </row>
    <row r="649" ht="13.5" customHeight="1">
      <c r="B649" s="108"/>
      <c r="C649" s="126"/>
    </row>
    <row r="650" ht="13.5" customHeight="1">
      <c r="B650" s="108"/>
      <c r="C650" s="126"/>
    </row>
    <row r="651" ht="13.5" customHeight="1">
      <c r="B651" s="108"/>
      <c r="C651" s="126"/>
    </row>
    <row r="652" ht="13.5" customHeight="1">
      <c r="B652" s="108"/>
      <c r="C652" s="126"/>
    </row>
    <row r="653" ht="13.5" customHeight="1">
      <c r="B653" s="108"/>
      <c r="C653" s="126"/>
    </row>
    <row r="654" ht="13.5" customHeight="1">
      <c r="B654" s="108"/>
      <c r="C654" s="126"/>
    </row>
    <row r="655" ht="13.5" customHeight="1">
      <c r="B655" s="108"/>
      <c r="C655" s="126"/>
    </row>
    <row r="656" ht="13.5" customHeight="1">
      <c r="B656" s="108"/>
      <c r="C656" s="126"/>
    </row>
    <row r="657" ht="13.5" customHeight="1">
      <c r="B657" s="108"/>
      <c r="C657" s="126"/>
    </row>
    <row r="658" ht="13.5" customHeight="1">
      <c r="B658" s="108"/>
      <c r="C658" s="126"/>
    </row>
    <row r="659" ht="13.5" customHeight="1">
      <c r="B659" s="108"/>
      <c r="C659" s="126"/>
    </row>
    <row r="660" ht="13.5" customHeight="1">
      <c r="B660" s="108"/>
      <c r="C660" s="126"/>
    </row>
    <row r="661" ht="13.5" customHeight="1">
      <c r="B661" s="108"/>
      <c r="C661" s="126"/>
    </row>
    <row r="662" ht="13.5" customHeight="1">
      <c r="B662" s="108"/>
      <c r="C662" s="126"/>
    </row>
    <row r="663" ht="13.5" customHeight="1">
      <c r="B663" s="108"/>
      <c r="C663" s="126"/>
    </row>
    <row r="664" ht="13.5" customHeight="1">
      <c r="B664" s="108"/>
      <c r="C664" s="126"/>
    </row>
    <row r="665" ht="13.5" customHeight="1">
      <c r="B665" s="108"/>
      <c r="C665" s="126"/>
    </row>
    <row r="666" ht="13.5" customHeight="1">
      <c r="B666" s="108"/>
      <c r="C666" s="126"/>
    </row>
    <row r="667" ht="13.5" customHeight="1">
      <c r="B667" s="108"/>
      <c r="C667" s="126"/>
    </row>
    <row r="668" ht="13.5" customHeight="1">
      <c r="B668" s="108"/>
      <c r="C668" s="126"/>
    </row>
    <row r="669" ht="13.5" customHeight="1">
      <c r="B669" s="108"/>
      <c r="C669" s="126"/>
    </row>
    <row r="670" ht="13.5" customHeight="1">
      <c r="B670" s="108"/>
      <c r="C670" s="126"/>
    </row>
    <row r="671" ht="13.5" customHeight="1">
      <c r="B671" s="108"/>
      <c r="C671" s="126"/>
    </row>
    <row r="672" ht="13.5" customHeight="1">
      <c r="B672" s="108"/>
      <c r="C672" s="126"/>
    </row>
    <row r="673" ht="13.5" customHeight="1">
      <c r="B673" s="108"/>
      <c r="C673" s="126"/>
    </row>
    <row r="674" ht="13.5" customHeight="1">
      <c r="B674" s="108"/>
      <c r="C674" s="126"/>
    </row>
    <row r="675" ht="13.5" customHeight="1">
      <c r="B675" s="108"/>
      <c r="C675" s="126"/>
    </row>
    <row r="676" ht="13.5" customHeight="1">
      <c r="B676" s="108"/>
      <c r="C676" s="126"/>
    </row>
    <row r="677" ht="13.5" customHeight="1">
      <c r="B677" s="108"/>
      <c r="C677" s="126"/>
    </row>
    <row r="678" ht="13.5" customHeight="1">
      <c r="B678" s="108"/>
      <c r="C678" s="126"/>
    </row>
    <row r="679" ht="13.5" customHeight="1">
      <c r="B679" s="108"/>
      <c r="C679" s="126"/>
    </row>
    <row r="680" ht="13.5" customHeight="1">
      <c r="B680" s="108"/>
      <c r="C680" s="126"/>
    </row>
    <row r="681" ht="13.5" customHeight="1">
      <c r="B681" s="108"/>
      <c r="C681" s="126"/>
    </row>
    <row r="682" ht="13.5" customHeight="1">
      <c r="B682" s="108"/>
      <c r="C682" s="126"/>
    </row>
    <row r="683" ht="13.5" customHeight="1">
      <c r="B683" s="108"/>
      <c r="C683" s="126"/>
    </row>
    <row r="684" ht="13.5" customHeight="1">
      <c r="B684" s="108"/>
      <c r="C684" s="126"/>
    </row>
    <row r="685" ht="13.5" customHeight="1">
      <c r="B685" s="108"/>
      <c r="C685" s="126"/>
    </row>
    <row r="686" ht="13.5" customHeight="1">
      <c r="B686" s="108"/>
      <c r="C686" s="126"/>
    </row>
    <row r="687" ht="13.5" customHeight="1">
      <c r="B687" s="108"/>
      <c r="C687" s="126"/>
    </row>
    <row r="688" ht="13.5" customHeight="1">
      <c r="B688" s="108"/>
      <c r="C688" s="126"/>
    </row>
    <row r="689" ht="13.5" customHeight="1">
      <c r="B689" s="108"/>
      <c r="C689" s="126"/>
    </row>
    <row r="690" ht="13.5" customHeight="1">
      <c r="B690" s="108"/>
      <c r="C690" s="126"/>
    </row>
    <row r="691" ht="13.5" customHeight="1">
      <c r="B691" s="108"/>
      <c r="C691" s="126"/>
    </row>
    <row r="692" ht="13.5" customHeight="1">
      <c r="B692" s="108"/>
      <c r="C692" s="126"/>
    </row>
    <row r="693" ht="13.5" customHeight="1">
      <c r="B693" s="108"/>
      <c r="C693" s="126"/>
    </row>
    <row r="694" ht="13.5" customHeight="1">
      <c r="B694" s="108"/>
      <c r="C694" s="126"/>
    </row>
    <row r="695" ht="13.5" customHeight="1">
      <c r="B695" s="108"/>
      <c r="C695" s="126"/>
    </row>
    <row r="696" ht="13.5" customHeight="1">
      <c r="B696" s="108"/>
      <c r="C696" s="126"/>
    </row>
    <row r="697" ht="13.5" customHeight="1">
      <c r="B697" s="108"/>
      <c r="C697" s="126"/>
    </row>
    <row r="698" ht="13.5" customHeight="1">
      <c r="B698" s="108"/>
      <c r="C698" s="126"/>
    </row>
    <row r="699" ht="13.5" customHeight="1">
      <c r="B699" s="108"/>
      <c r="C699" s="126"/>
    </row>
    <row r="700" ht="13.5" customHeight="1">
      <c r="B700" s="108"/>
      <c r="C700" s="126"/>
    </row>
    <row r="701" ht="13.5" customHeight="1">
      <c r="B701" s="108"/>
      <c r="C701" s="126"/>
    </row>
    <row r="702" ht="13.5" customHeight="1">
      <c r="B702" s="108"/>
      <c r="C702" s="126"/>
    </row>
    <row r="703" ht="13.5" customHeight="1">
      <c r="B703" s="108"/>
      <c r="C703" s="126"/>
    </row>
    <row r="704" ht="13.5" customHeight="1">
      <c r="B704" s="108"/>
      <c r="C704" s="126"/>
    </row>
    <row r="705" ht="13.5" customHeight="1">
      <c r="B705" s="108"/>
      <c r="C705" s="126"/>
    </row>
    <row r="706" ht="13.5" customHeight="1">
      <c r="B706" s="108"/>
      <c r="C706" s="126"/>
    </row>
    <row r="707" ht="13.5" customHeight="1">
      <c r="B707" s="108"/>
      <c r="C707" s="126"/>
    </row>
    <row r="708" ht="13.5" customHeight="1">
      <c r="B708" s="108"/>
      <c r="C708" s="126"/>
    </row>
    <row r="709" ht="13.5" customHeight="1">
      <c r="B709" s="108"/>
      <c r="C709" s="126"/>
    </row>
    <row r="710" ht="13.5" customHeight="1">
      <c r="B710" s="108"/>
      <c r="C710" s="126"/>
    </row>
    <row r="711" ht="13.5" customHeight="1">
      <c r="B711" s="108"/>
      <c r="C711" s="126"/>
    </row>
    <row r="712" ht="13.5" customHeight="1">
      <c r="B712" s="108"/>
      <c r="C712" s="126"/>
    </row>
    <row r="713" ht="13.5" customHeight="1">
      <c r="B713" s="108"/>
      <c r="C713" s="126"/>
    </row>
    <row r="714" ht="13.5" customHeight="1">
      <c r="B714" s="108"/>
      <c r="C714" s="126"/>
    </row>
    <row r="715" ht="13.5" customHeight="1">
      <c r="B715" s="108"/>
      <c r="C715" s="126"/>
    </row>
    <row r="716" ht="13.5" customHeight="1">
      <c r="B716" s="108"/>
      <c r="C716" s="126"/>
    </row>
    <row r="717" ht="13.5" customHeight="1">
      <c r="B717" s="108"/>
      <c r="C717" s="126"/>
    </row>
    <row r="718" ht="13.5" customHeight="1">
      <c r="B718" s="108"/>
      <c r="C718" s="126"/>
    </row>
    <row r="719" ht="13.5" customHeight="1">
      <c r="B719" s="108"/>
      <c r="C719" s="126"/>
    </row>
    <row r="720" ht="13.5" customHeight="1">
      <c r="B720" s="108"/>
      <c r="C720" s="126"/>
    </row>
    <row r="721" ht="13.5" customHeight="1">
      <c r="B721" s="108"/>
      <c r="C721" s="126"/>
    </row>
    <row r="722" ht="13.5" customHeight="1">
      <c r="B722" s="108"/>
      <c r="C722" s="126"/>
    </row>
    <row r="723" ht="13.5" customHeight="1">
      <c r="B723" s="108"/>
      <c r="C723" s="126"/>
    </row>
    <row r="724" ht="13.5" customHeight="1">
      <c r="B724" s="108"/>
      <c r="C724" s="126"/>
    </row>
    <row r="725" ht="13.5" customHeight="1">
      <c r="B725" s="108"/>
      <c r="C725" s="126"/>
    </row>
    <row r="726" ht="13.5" customHeight="1">
      <c r="B726" s="108"/>
      <c r="C726" s="126"/>
    </row>
    <row r="727" ht="13.5" customHeight="1">
      <c r="B727" s="108"/>
      <c r="C727" s="126"/>
    </row>
    <row r="728" ht="13.5" customHeight="1">
      <c r="B728" s="108"/>
      <c r="C728" s="126"/>
    </row>
    <row r="729" ht="13.5" customHeight="1">
      <c r="B729" s="108"/>
      <c r="C729" s="126"/>
    </row>
    <row r="730" ht="13.5" customHeight="1">
      <c r="B730" s="108"/>
      <c r="C730" s="126"/>
    </row>
    <row r="731" ht="13.5" customHeight="1">
      <c r="B731" s="108"/>
      <c r="C731" s="126"/>
    </row>
    <row r="732" ht="13.5" customHeight="1">
      <c r="B732" s="108"/>
      <c r="C732" s="126"/>
    </row>
    <row r="733" ht="13.5" customHeight="1">
      <c r="B733" s="108"/>
      <c r="C733" s="126"/>
    </row>
    <row r="734" ht="13.5" customHeight="1">
      <c r="B734" s="108"/>
      <c r="C734" s="126"/>
    </row>
    <row r="735" ht="13.5" customHeight="1">
      <c r="B735" s="108"/>
      <c r="C735" s="126"/>
    </row>
    <row r="736" ht="13.5" customHeight="1">
      <c r="B736" s="108"/>
      <c r="C736" s="126"/>
    </row>
    <row r="737" ht="13.5" customHeight="1">
      <c r="B737" s="108"/>
      <c r="C737" s="126"/>
    </row>
    <row r="738" ht="13.5" customHeight="1">
      <c r="B738" s="108"/>
      <c r="C738" s="126"/>
    </row>
    <row r="739" ht="13.5" customHeight="1">
      <c r="B739" s="108"/>
      <c r="C739" s="126"/>
    </row>
    <row r="740" ht="13.5" customHeight="1">
      <c r="B740" s="108"/>
      <c r="C740" s="126"/>
    </row>
    <row r="741" ht="13.5" customHeight="1">
      <c r="B741" s="108"/>
      <c r="C741" s="126"/>
    </row>
    <row r="742" ht="13.5" customHeight="1">
      <c r="B742" s="108"/>
      <c r="C742" s="126"/>
    </row>
    <row r="743" ht="13.5" customHeight="1">
      <c r="B743" s="108"/>
      <c r="C743" s="126"/>
    </row>
    <row r="744" ht="13.5" customHeight="1">
      <c r="B744" s="108"/>
      <c r="C744" s="126"/>
    </row>
    <row r="745" ht="13.5" customHeight="1">
      <c r="B745" s="108"/>
      <c r="C745" s="126"/>
    </row>
    <row r="746" ht="13.5" customHeight="1">
      <c r="B746" s="108"/>
      <c r="C746" s="126"/>
    </row>
    <row r="747" ht="13.5" customHeight="1">
      <c r="B747" s="108"/>
      <c r="C747" s="126"/>
    </row>
    <row r="748" ht="13.5" customHeight="1">
      <c r="B748" s="108"/>
      <c r="C748" s="126"/>
    </row>
    <row r="749" ht="13.5" customHeight="1">
      <c r="B749" s="108"/>
      <c r="C749" s="126"/>
    </row>
    <row r="750" ht="13.5" customHeight="1">
      <c r="B750" s="108"/>
      <c r="C750" s="126"/>
    </row>
    <row r="751" ht="13.5" customHeight="1">
      <c r="B751" s="108"/>
      <c r="C751" s="126"/>
    </row>
    <row r="752" ht="13.5" customHeight="1">
      <c r="B752" s="108"/>
      <c r="C752" s="126"/>
    </row>
    <row r="753" ht="13.5" customHeight="1">
      <c r="B753" s="108"/>
      <c r="C753" s="126"/>
    </row>
    <row r="754" ht="13.5" customHeight="1">
      <c r="B754" s="108"/>
      <c r="C754" s="126"/>
    </row>
    <row r="755" ht="13.5" customHeight="1">
      <c r="B755" s="108"/>
      <c r="C755" s="126"/>
    </row>
    <row r="756" ht="13.5" customHeight="1">
      <c r="B756" s="108"/>
      <c r="C756" s="126"/>
    </row>
    <row r="757" ht="13.5" customHeight="1">
      <c r="B757" s="108"/>
      <c r="C757" s="126"/>
    </row>
    <row r="758" ht="13.5" customHeight="1">
      <c r="B758" s="108"/>
      <c r="C758" s="126"/>
    </row>
    <row r="759" ht="13.5" customHeight="1">
      <c r="B759" s="108"/>
      <c r="C759" s="126"/>
    </row>
    <row r="760" ht="13.5" customHeight="1">
      <c r="B760" s="108"/>
      <c r="C760" s="126"/>
    </row>
    <row r="761" ht="13.5" customHeight="1">
      <c r="B761" s="108"/>
      <c r="C761" s="126"/>
    </row>
    <row r="762" ht="13.5" customHeight="1">
      <c r="B762" s="108"/>
      <c r="C762" s="126"/>
    </row>
    <row r="763" ht="13.5" customHeight="1">
      <c r="B763" s="108"/>
      <c r="C763" s="126"/>
    </row>
    <row r="764" ht="13.5" customHeight="1">
      <c r="B764" s="108"/>
      <c r="C764" s="126"/>
    </row>
    <row r="765" ht="13.5" customHeight="1">
      <c r="B765" s="108"/>
      <c r="C765" s="126"/>
    </row>
    <row r="766" ht="13.5" customHeight="1">
      <c r="B766" s="108"/>
      <c r="C766" s="126"/>
    </row>
    <row r="767" ht="13.5" customHeight="1">
      <c r="B767" s="108"/>
      <c r="C767" s="126"/>
    </row>
    <row r="768" ht="13.5" customHeight="1">
      <c r="B768" s="108"/>
      <c r="C768" s="126"/>
    </row>
    <row r="769" ht="13.5" customHeight="1">
      <c r="B769" s="108"/>
      <c r="C769" s="126"/>
    </row>
    <row r="770" ht="13.5" customHeight="1">
      <c r="B770" s="108"/>
      <c r="C770" s="126"/>
    </row>
    <row r="771" ht="13.5" customHeight="1">
      <c r="B771" s="108"/>
      <c r="C771" s="126"/>
    </row>
    <row r="772" ht="13.5" customHeight="1">
      <c r="B772" s="108"/>
      <c r="C772" s="126"/>
    </row>
    <row r="773" ht="13.5" customHeight="1">
      <c r="B773" s="108"/>
      <c r="C773" s="126"/>
    </row>
    <row r="774" ht="13.5" customHeight="1">
      <c r="B774" s="108"/>
      <c r="C774" s="126"/>
    </row>
    <row r="775" ht="13.5" customHeight="1">
      <c r="B775" s="108"/>
      <c r="C775" s="126"/>
    </row>
    <row r="776" ht="13.5" customHeight="1">
      <c r="B776" s="108"/>
      <c r="C776" s="126"/>
    </row>
    <row r="777" ht="13.5" customHeight="1">
      <c r="B777" s="108"/>
      <c r="C777" s="126"/>
    </row>
    <row r="778" ht="13.5" customHeight="1">
      <c r="B778" s="108"/>
      <c r="C778" s="126"/>
    </row>
    <row r="779" ht="13.5" customHeight="1">
      <c r="B779" s="108"/>
      <c r="C779" s="126"/>
    </row>
    <row r="780" ht="13.5" customHeight="1">
      <c r="B780" s="108"/>
      <c r="C780" s="126"/>
    </row>
    <row r="781" ht="13.5" customHeight="1">
      <c r="B781" s="108"/>
      <c r="C781" s="126"/>
    </row>
    <row r="782" ht="13.5" customHeight="1">
      <c r="B782" s="108"/>
      <c r="C782" s="126"/>
    </row>
    <row r="783" ht="13.5" customHeight="1">
      <c r="B783" s="108"/>
      <c r="C783" s="126"/>
    </row>
    <row r="784" ht="13.5" customHeight="1">
      <c r="B784" s="108"/>
      <c r="C784" s="126"/>
    </row>
    <row r="785" ht="13.5" customHeight="1">
      <c r="B785" s="108"/>
      <c r="C785" s="126"/>
    </row>
    <row r="786" ht="13.5" customHeight="1">
      <c r="B786" s="108"/>
      <c r="C786" s="126"/>
    </row>
    <row r="787" ht="13.5" customHeight="1">
      <c r="B787" s="108"/>
      <c r="C787" s="126"/>
    </row>
    <row r="788" ht="13.5" customHeight="1">
      <c r="B788" s="108"/>
      <c r="C788" s="126"/>
    </row>
    <row r="789" ht="13.5" customHeight="1">
      <c r="B789" s="108"/>
      <c r="C789" s="126"/>
    </row>
    <row r="790" ht="13.5" customHeight="1">
      <c r="B790" s="108"/>
      <c r="C790" s="126"/>
    </row>
    <row r="791" ht="13.5" customHeight="1">
      <c r="B791" s="108"/>
      <c r="C791" s="126"/>
    </row>
    <row r="792" ht="13.5" customHeight="1">
      <c r="B792" s="108"/>
      <c r="C792" s="126"/>
    </row>
    <row r="793" ht="13.5" customHeight="1">
      <c r="B793" s="108"/>
      <c r="C793" s="126"/>
    </row>
    <row r="794" ht="13.5" customHeight="1">
      <c r="B794" s="108"/>
      <c r="C794" s="126"/>
    </row>
    <row r="795" ht="13.5" customHeight="1">
      <c r="B795" s="108"/>
      <c r="C795" s="126"/>
    </row>
    <row r="796" ht="13.5" customHeight="1">
      <c r="B796" s="108"/>
      <c r="C796" s="126"/>
    </row>
    <row r="797" ht="13.5" customHeight="1">
      <c r="B797" s="108"/>
      <c r="C797" s="126"/>
    </row>
    <row r="798" ht="13.5" customHeight="1">
      <c r="B798" s="108"/>
      <c r="C798" s="126"/>
    </row>
    <row r="799" ht="13.5" customHeight="1">
      <c r="B799" s="108"/>
      <c r="C799" s="126"/>
    </row>
    <row r="800" ht="13.5" customHeight="1">
      <c r="B800" s="108"/>
      <c r="C800" s="126"/>
    </row>
    <row r="801" ht="13.5" customHeight="1">
      <c r="B801" s="108"/>
      <c r="C801" s="126"/>
    </row>
    <row r="802" ht="13.5" customHeight="1">
      <c r="B802" s="108"/>
      <c r="C802" s="126"/>
    </row>
    <row r="803" ht="13.5" customHeight="1">
      <c r="B803" s="108"/>
      <c r="C803" s="126"/>
    </row>
    <row r="804" ht="13.5" customHeight="1">
      <c r="B804" s="108"/>
      <c r="C804" s="126"/>
    </row>
    <row r="805" ht="13.5" customHeight="1">
      <c r="B805" s="108"/>
      <c r="C805" s="126"/>
    </row>
    <row r="806" ht="13.5" customHeight="1">
      <c r="B806" s="108"/>
      <c r="C806" s="126"/>
    </row>
    <row r="807" ht="13.5" customHeight="1">
      <c r="B807" s="108"/>
      <c r="C807" s="126"/>
    </row>
    <row r="808" ht="13.5" customHeight="1">
      <c r="B808" s="108"/>
      <c r="C808" s="126"/>
    </row>
    <row r="809" ht="13.5" customHeight="1">
      <c r="B809" s="108"/>
      <c r="C809" s="126"/>
    </row>
    <row r="810" ht="13.5" customHeight="1">
      <c r="B810" s="108"/>
      <c r="C810" s="126"/>
    </row>
    <row r="811" ht="13.5" customHeight="1">
      <c r="B811" s="108"/>
      <c r="C811" s="126"/>
    </row>
    <row r="812" ht="13.5" customHeight="1">
      <c r="B812" s="108"/>
      <c r="C812" s="126"/>
    </row>
    <row r="813" ht="13.5" customHeight="1">
      <c r="B813" s="108"/>
      <c r="C813" s="126"/>
    </row>
    <row r="814" ht="13.5" customHeight="1">
      <c r="B814" s="108"/>
      <c r="C814" s="126"/>
    </row>
    <row r="815" ht="13.5" customHeight="1">
      <c r="B815" s="108"/>
      <c r="C815" s="126"/>
    </row>
    <row r="816" ht="13.5" customHeight="1">
      <c r="B816" s="108"/>
      <c r="C816" s="126"/>
    </row>
    <row r="817" ht="13.5" customHeight="1">
      <c r="B817" s="108"/>
      <c r="C817" s="126"/>
    </row>
    <row r="818" ht="13.5" customHeight="1">
      <c r="B818" s="108"/>
      <c r="C818" s="126"/>
    </row>
    <row r="819" ht="13.5" customHeight="1">
      <c r="B819" s="108"/>
      <c r="C819" s="126"/>
    </row>
    <row r="820" ht="13.5" customHeight="1">
      <c r="B820" s="108"/>
      <c r="C820" s="126"/>
    </row>
    <row r="821" ht="13.5" customHeight="1">
      <c r="B821" s="108"/>
      <c r="C821" s="126"/>
    </row>
    <row r="822" ht="13.5" customHeight="1">
      <c r="B822" s="108"/>
      <c r="C822" s="126"/>
    </row>
    <row r="823" ht="13.5" customHeight="1">
      <c r="B823" s="108"/>
      <c r="C823" s="126"/>
    </row>
    <row r="824" ht="13.5" customHeight="1">
      <c r="B824" s="108"/>
      <c r="C824" s="126"/>
    </row>
    <row r="825" ht="13.5" customHeight="1">
      <c r="B825" s="108"/>
      <c r="C825" s="126"/>
    </row>
    <row r="826" ht="13.5" customHeight="1">
      <c r="B826" s="108"/>
      <c r="C826" s="126"/>
    </row>
    <row r="827" ht="13.5" customHeight="1">
      <c r="B827" s="108"/>
      <c r="C827" s="126"/>
    </row>
    <row r="828" ht="13.5" customHeight="1">
      <c r="B828" s="108"/>
      <c r="C828" s="126"/>
    </row>
    <row r="829" ht="13.5" customHeight="1">
      <c r="B829" s="108"/>
      <c r="C829" s="126"/>
    </row>
    <row r="830" ht="13.5" customHeight="1">
      <c r="B830" s="108"/>
      <c r="C830" s="126"/>
    </row>
    <row r="831" ht="13.5" customHeight="1">
      <c r="B831" s="108"/>
      <c r="C831" s="126"/>
    </row>
    <row r="832" ht="13.5" customHeight="1">
      <c r="B832" s="108"/>
      <c r="C832" s="126"/>
    </row>
    <row r="833" ht="13.5" customHeight="1">
      <c r="B833" s="108"/>
      <c r="C833" s="126"/>
    </row>
    <row r="834" ht="13.5" customHeight="1">
      <c r="B834" s="108"/>
      <c r="C834" s="126"/>
    </row>
    <row r="835" ht="13.5" customHeight="1">
      <c r="B835" s="108"/>
      <c r="C835" s="126"/>
    </row>
    <row r="836" ht="13.5" customHeight="1">
      <c r="B836" s="108"/>
      <c r="C836" s="126"/>
    </row>
    <row r="837" ht="13.5" customHeight="1">
      <c r="B837" s="108"/>
      <c r="C837" s="126"/>
    </row>
    <row r="838" ht="13.5" customHeight="1">
      <c r="B838" s="108"/>
      <c r="C838" s="126"/>
    </row>
    <row r="839" ht="13.5" customHeight="1">
      <c r="B839" s="108"/>
      <c r="C839" s="126"/>
    </row>
    <row r="840" ht="13.5" customHeight="1">
      <c r="B840" s="108"/>
      <c r="C840" s="126"/>
    </row>
    <row r="841" ht="13.5" customHeight="1">
      <c r="B841" s="108"/>
      <c r="C841" s="126"/>
    </row>
    <row r="842" ht="13.5" customHeight="1">
      <c r="B842" s="108"/>
      <c r="C842" s="126"/>
    </row>
    <row r="843" ht="13.5" customHeight="1">
      <c r="B843" s="108"/>
      <c r="C843" s="126"/>
    </row>
    <row r="844" ht="13.5" customHeight="1">
      <c r="B844" s="108"/>
      <c r="C844" s="126"/>
    </row>
    <row r="845" ht="13.5" customHeight="1">
      <c r="B845" s="108"/>
      <c r="C845" s="126"/>
    </row>
    <row r="846" ht="13.5" customHeight="1">
      <c r="B846" s="108"/>
      <c r="C846" s="126"/>
    </row>
    <row r="847" ht="13.5" customHeight="1">
      <c r="B847" s="108"/>
      <c r="C847" s="126"/>
    </row>
    <row r="848" ht="13.5" customHeight="1">
      <c r="B848" s="108"/>
      <c r="C848" s="126"/>
    </row>
    <row r="849" ht="13.5" customHeight="1">
      <c r="B849" s="108"/>
      <c r="C849" s="126"/>
    </row>
    <row r="850" ht="13.5" customHeight="1">
      <c r="B850" s="108"/>
      <c r="C850" s="126"/>
    </row>
    <row r="851" ht="13.5" customHeight="1">
      <c r="B851" s="108"/>
      <c r="C851" s="126"/>
    </row>
    <row r="852" ht="13.5" customHeight="1">
      <c r="B852" s="108"/>
      <c r="C852" s="126"/>
    </row>
    <row r="853" ht="13.5" customHeight="1">
      <c r="B853" s="108"/>
      <c r="C853" s="126"/>
    </row>
    <row r="854" ht="13.5" customHeight="1">
      <c r="B854" s="108"/>
      <c r="C854" s="126"/>
    </row>
    <row r="855" ht="13.5" customHeight="1">
      <c r="B855" s="108"/>
      <c r="C855" s="126"/>
    </row>
    <row r="856" ht="13.5" customHeight="1">
      <c r="B856" s="108"/>
      <c r="C856" s="126"/>
    </row>
    <row r="857" ht="13.5" customHeight="1">
      <c r="B857" s="108"/>
      <c r="C857" s="126"/>
    </row>
    <row r="858" ht="13.5" customHeight="1">
      <c r="B858" s="108"/>
      <c r="C858" s="126"/>
    </row>
    <row r="859" ht="13.5" customHeight="1">
      <c r="B859" s="108"/>
      <c r="C859" s="126"/>
    </row>
    <row r="860" ht="13.5" customHeight="1">
      <c r="B860" s="108"/>
      <c r="C860" s="126"/>
    </row>
    <row r="861" ht="13.5" customHeight="1">
      <c r="B861" s="108"/>
      <c r="C861" s="126"/>
    </row>
    <row r="862" ht="13.5" customHeight="1">
      <c r="B862" s="108"/>
      <c r="C862" s="126"/>
    </row>
    <row r="863" ht="13.5" customHeight="1">
      <c r="B863" s="108"/>
      <c r="C863" s="126"/>
    </row>
    <row r="864" ht="13.5" customHeight="1">
      <c r="B864" s="108"/>
      <c r="C864" s="126"/>
    </row>
    <row r="865" ht="13.5" customHeight="1">
      <c r="B865" s="108"/>
      <c r="C865" s="126"/>
    </row>
    <row r="866" ht="13.5" customHeight="1">
      <c r="B866" s="108"/>
      <c r="C866" s="126"/>
    </row>
    <row r="867" ht="13.5" customHeight="1">
      <c r="B867" s="108"/>
      <c r="C867" s="126"/>
    </row>
    <row r="868" ht="13.5" customHeight="1">
      <c r="B868" s="108"/>
      <c r="C868" s="126"/>
    </row>
    <row r="869" ht="13.5" customHeight="1">
      <c r="B869" s="108"/>
      <c r="C869" s="126"/>
    </row>
    <row r="870" ht="13.5" customHeight="1">
      <c r="B870" s="108"/>
      <c r="C870" s="126"/>
    </row>
    <row r="871" ht="13.5" customHeight="1">
      <c r="B871" s="108"/>
      <c r="C871" s="126"/>
    </row>
    <row r="872" ht="13.5" customHeight="1">
      <c r="B872" s="108"/>
      <c r="C872" s="126"/>
    </row>
    <row r="873" ht="13.5" customHeight="1">
      <c r="B873" s="108"/>
      <c r="C873" s="126"/>
    </row>
    <row r="874" ht="13.5" customHeight="1">
      <c r="B874" s="108"/>
      <c r="C874" s="126"/>
    </row>
    <row r="875" ht="13.5" customHeight="1">
      <c r="B875" s="108"/>
      <c r="C875" s="126"/>
    </row>
    <row r="876" ht="13.5" customHeight="1">
      <c r="B876" s="108"/>
      <c r="C876" s="126"/>
    </row>
    <row r="877" ht="13.5" customHeight="1">
      <c r="B877" s="108"/>
      <c r="C877" s="126"/>
    </row>
    <row r="878" ht="13.5" customHeight="1">
      <c r="B878" s="108"/>
      <c r="C878" s="126"/>
    </row>
    <row r="879" ht="13.5" customHeight="1">
      <c r="B879" s="108"/>
      <c r="C879" s="126"/>
    </row>
    <row r="880" ht="13.5" customHeight="1">
      <c r="B880" s="108"/>
      <c r="C880" s="126"/>
    </row>
    <row r="881" ht="13.5" customHeight="1">
      <c r="B881" s="108"/>
      <c r="C881" s="126"/>
    </row>
    <row r="882" ht="13.5" customHeight="1">
      <c r="B882" s="108"/>
      <c r="C882" s="126"/>
    </row>
    <row r="883" ht="13.5" customHeight="1">
      <c r="B883" s="108"/>
      <c r="C883" s="126"/>
    </row>
    <row r="884" ht="13.5" customHeight="1">
      <c r="B884" s="108"/>
      <c r="C884" s="126"/>
    </row>
    <row r="885" ht="13.5" customHeight="1">
      <c r="B885" s="108"/>
      <c r="C885" s="126"/>
    </row>
    <row r="886" ht="13.5" customHeight="1">
      <c r="B886" s="108"/>
      <c r="C886" s="126"/>
    </row>
    <row r="887" ht="13.5" customHeight="1">
      <c r="B887" s="108"/>
      <c r="C887" s="126"/>
    </row>
    <row r="888" ht="13.5" customHeight="1">
      <c r="B888" s="108"/>
      <c r="C888" s="126"/>
    </row>
    <row r="889" ht="13.5" customHeight="1">
      <c r="B889" s="108"/>
      <c r="C889" s="126"/>
    </row>
    <row r="890" ht="13.5" customHeight="1">
      <c r="B890" s="108"/>
      <c r="C890" s="126"/>
    </row>
    <row r="891" ht="13.5" customHeight="1">
      <c r="B891" s="108"/>
      <c r="C891" s="126"/>
    </row>
    <row r="892" ht="13.5" customHeight="1">
      <c r="B892" s="108"/>
      <c r="C892" s="126"/>
    </row>
    <row r="893" ht="13.5" customHeight="1">
      <c r="B893" s="108"/>
      <c r="C893" s="126"/>
    </row>
    <row r="894" ht="13.5" customHeight="1">
      <c r="B894" s="108"/>
      <c r="C894" s="126"/>
    </row>
    <row r="895" ht="13.5" customHeight="1">
      <c r="B895" s="108"/>
      <c r="C895" s="126"/>
    </row>
    <row r="896" ht="13.5" customHeight="1">
      <c r="B896" s="108"/>
      <c r="C896" s="126"/>
    </row>
    <row r="897" ht="13.5" customHeight="1">
      <c r="B897" s="108"/>
      <c r="C897" s="126"/>
    </row>
    <row r="898" ht="13.5" customHeight="1">
      <c r="B898" s="108"/>
      <c r="C898" s="126"/>
    </row>
    <row r="899" ht="13.5" customHeight="1">
      <c r="B899" s="108"/>
      <c r="C899" s="126"/>
    </row>
    <row r="900" ht="13.5" customHeight="1">
      <c r="B900" s="108"/>
      <c r="C900" s="126"/>
    </row>
    <row r="901" ht="13.5" customHeight="1">
      <c r="B901" s="108"/>
      <c r="C901" s="126"/>
    </row>
    <row r="902" ht="13.5" customHeight="1">
      <c r="B902" s="108"/>
      <c r="C902" s="126"/>
    </row>
    <row r="903" ht="13.5" customHeight="1">
      <c r="B903" s="108"/>
      <c r="C903" s="126"/>
    </row>
    <row r="904" ht="13.5" customHeight="1">
      <c r="B904" s="108"/>
      <c r="C904" s="126"/>
    </row>
    <row r="905" ht="13.5" customHeight="1">
      <c r="B905" s="108"/>
      <c r="C905" s="126"/>
    </row>
    <row r="906" ht="13.5" customHeight="1">
      <c r="B906" s="108"/>
      <c r="C906" s="126"/>
    </row>
    <row r="907" ht="13.5" customHeight="1">
      <c r="B907" s="108"/>
      <c r="C907" s="126"/>
    </row>
    <row r="908" ht="13.5" customHeight="1">
      <c r="B908" s="108"/>
      <c r="C908" s="126"/>
    </row>
    <row r="909" ht="13.5" customHeight="1">
      <c r="B909" s="108"/>
      <c r="C909" s="126"/>
    </row>
    <row r="910" ht="13.5" customHeight="1">
      <c r="B910" s="108"/>
      <c r="C910" s="126"/>
    </row>
    <row r="911" ht="13.5" customHeight="1">
      <c r="B911" s="108"/>
      <c r="C911" s="126"/>
    </row>
    <row r="912" ht="13.5" customHeight="1">
      <c r="B912" s="108"/>
      <c r="C912" s="126"/>
    </row>
    <row r="913" ht="13.5" customHeight="1">
      <c r="B913" s="108"/>
      <c r="C913" s="126"/>
    </row>
    <row r="914" ht="13.5" customHeight="1">
      <c r="B914" s="108"/>
      <c r="C914" s="126"/>
    </row>
    <row r="915" ht="13.5" customHeight="1">
      <c r="B915" s="108"/>
      <c r="C915" s="126"/>
    </row>
    <row r="916" ht="13.5" customHeight="1">
      <c r="B916" s="108"/>
      <c r="C916" s="126"/>
    </row>
    <row r="917" ht="13.5" customHeight="1">
      <c r="B917" s="108"/>
      <c r="C917" s="126"/>
    </row>
    <row r="918" ht="13.5" customHeight="1">
      <c r="B918" s="108"/>
      <c r="C918" s="126"/>
    </row>
    <row r="919" ht="13.5" customHeight="1">
      <c r="B919" s="108"/>
      <c r="C919" s="126"/>
    </row>
    <row r="920" ht="13.5" customHeight="1">
      <c r="B920" s="108"/>
      <c r="C920" s="126"/>
    </row>
    <row r="921" ht="13.5" customHeight="1">
      <c r="B921" s="108"/>
      <c r="C921" s="126"/>
    </row>
    <row r="922" ht="13.5" customHeight="1">
      <c r="B922" s="108"/>
      <c r="C922" s="126"/>
    </row>
    <row r="923" ht="13.5" customHeight="1">
      <c r="B923" s="108"/>
      <c r="C923" s="126"/>
    </row>
    <row r="924" ht="13.5" customHeight="1">
      <c r="B924" s="108"/>
      <c r="C924" s="126"/>
    </row>
    <row r="925" ht="13.5" customHeight="1">
      <c r="B925" s="108"/>
      <c r="C925" s="126"/>
    </row>
    <row r="926" ht="13.5" customHeight="1">
      <c r="B926" s="108"/>
      <c r="C926" s="126"/>
    </row>
    <row r="927" ht="13.5" customHeight="1">
      <c r="B927" s="108"/>
      <c r="C927" s="126"/>
    </row>
    <row r="928" ht="13.5" customHeight="1">
      <c r="B928" s="108"/>
      <c r="C928" s="126"/>
    </row>
    <row r="929" ht="13.5" customHeight="1">
      <c r="B929" s="108"/>
      <c r="C929" s="126"/>
    </row>
    <row r="930" ht="13.5" customHeight="1">
      <c r="B930" s="108"/>
      <c r="C930" s="126"/>
    </row>
    <row r="931" ht="13.5" customHeight="1">
      <c r="B931" s="108"/>
      <c r="C931" s="126"/>
    </row>
    <row r="932" ht="13.5" customHeight="1">
      <c r="B932" s="108"/>
      <c r="C932" s="126"/>
    </row>
    <row r="933" ht="13.5" customHeight="1">
      <c r="B933" s="108"/>
      <c r="C933" s="126"/>
    </row>
    <row r="934" ht="13.5" customHeight="1">
      <c r="B934" s="108"/>
      <c r="C934" s="126"/>
    </row>
    <row r="935" ht="13.5" customHeight="1">
      <c r="B935" s="108"/>
      <c r="C935" s="126"/>
    </row>
    <row r="936" ht="13.5" customHeight="1">
      <c r="B936" s="108"/>
      <c r="C936" s="126"/>
    </row>
    <row r="937" ht="13.5" customHeight="1">
      <c r="B937" s="108"/>
      <c r="C937" s="126"/>
    </row>
    <row r="938" ht="13.5" customHeight="1">
      <c r="B938" s="108"/>
      <c r="C938" s="126"/>
    </row>
    <row r="939" ht="13.5" customHeight="1">
      <c r="B939" s="108"/>
      <c r="C939" s="126"/>
    </row>
    <row r="940" ht="13.5" customHeight="1">
      <c r="B940" s="108"/>
      <c r="C940" s="126"/>
    </row>
    <row r="941" ht="13.5" customHeight="1">
      <c r="B941" s="108"/>
      <c r="C941" s="126"/>
    </row>
    <row r="942" ht="13.5" customHeight="1">
      <c r="B942" s="108"/>
      <c r="C942" s="126"/>
    </row>
    <row r="943" ht="13.5" customHeight="1">
      <c r="B943" s="108"/>
      <c r="C943" s="126"/>
    </row>
    <row r="944" ht="13.5" customHeight="1">
      <c r="B944" s="108"/>
      <c r="C944" s="126"/>
    </row>
    <row r="945" ht="13.5" customHeight="1">
      <c r="B945" s="108"/>
      <c r="C945" s="126"/>
    </row>
    <row r="946" ht="13.5" customHeight="1">
      <c r="B946" s="108"/>
      <c r="C946" s="126"/>
    </row>
    <row r="947" ht="13.5" customHeight="1">
      <c r="B947" s="108"/>
      <c r="C947" s="126"/>
    </row>
    <row r="948" ht="13.5" customHeight="1">
      <c r="B948" s="108"/>
      <c r="C948" s="126"/>
    </row>
    <row r="949" ht="13.5" customHeight="1">
      <c r="B949" s="108"/>
      <c r="C949" s="126"/>
    </row>
    <row r="950" ht="13.5" customHeight="1">
      <c r="B950" s="108"/>
      <c r="C950" s="126"/>
    </row>
    <row r="951" ht="13.5" customHeight="1">
      <c r="B951" s="108"/>
      <c r="C951" s="126"/>
    </row>
    <row r="952" ht="13.5" customHeight="1">
      <c r="B952" s="108"/>
      <c r="C952" s="126"/>
    </row>
    <row r="953" ht="13.5" customHeight="1">
      <c r="B953" s="108"/>
      <c r="C953" s="126"/>
    </row>
    <row r="954" ht="13.5" customHeight="1">
      <c r="B954" s="108"/>
      <c r="C954" s="126"/>
    </row>
    <row r="955" ht="13.5" customHeight="1">
      <c r="B955" s="108"/>
      <c r="C955" s="126"/>
    </row>
    <row r="956" ht="13.5" customHeight="1">
      <c r="B956" s="108"/>
      <c r="C956" s="126"/>
    </row>
    <row r="957" ht="13.5" customHeight="1">
      <c r="B957" s="108"/>
      <c r="C957" s="126"/>
    </row>
    <row r="958" ht="13.5" customHeight="1">
      <c r="B958" s="108"/>
      <c r="C958" s="126"/>
    </row>
    <row r="959" ht="13.5" customHeight="1">
      <c r="B959" s="108"/>
      <c r="C959" s="126"/>
    </row>
    <row r="960" ht="13.5" customHeight="1">
      <c r="B960" s="108"/>
      <c r="C960" s="126"/>
    </row>
    <row r="961" ht="13.5" customHeight="1">
      <c r="B961" s="108"/>
      <c r="C961" s="126"/>
    </row>
    <row r="962" ht="13.5" customHeight="1">
      <c r="B962" s="108"/>
      <c r="C962" s="126"/>
    </row>
    <row r="963" ht="13.5" customHeight="1">
      <c r="B963" s="108"/>
      <c r="C963" s="126"/>
    </row>
    <row r="964" ht="13.5" customHeight="1">
      <c r="B964" s="108"/>
      <c r="C964" s="126"/>
    </row>
    <row r="965" ht="13.5" customHeight="1">
      <c r="B965" s="108"/>
      <c r="C965" s="126"/>
    </row>
    <row r="966" ht="13.5" customHeight="1">
      <c r="B966" s="108"/>
      <c r="C966" s="126"/>
    </row>
    <row r="967" ht="13.5" customHeight="1">
      <c r="B967" s="108"/>
      <c r="C967" s="126"/>
    </row>
    <row r="968" ht="13.5" customHeight="1">
      <c r="B968" s="108"/>
      <c r="C968" s="126"/>
    </row>
    <row r="969" ht="13.5" customHeight="1">
      <c r="B969" s="108"/>
      <c r="C969" s="126"/>
    </row>
    <row r="970" ht="13.5" customHeight="1">
      <c r="B970" s="108"/>
      <c r="C970" s="126"/>
    </row>
    <row r="971" ht="13.5" customHeight="1">
      <c r="B971" s="108"/>
      <c r="C971" s="126"/>
    </row>
    <row r="972" ht="13.5" customHeight="1">
      <c r="B972" s="108"/>
      <c r="C972" s="126"/>
    </row>
    <row r="973" ht="13.5" customHeight="1">
      <c r="B973" s="108"/>
      <c r="C973" s="126"/>
    </row>
    <row r="974" ht="13.5" customHeight="1">
      <c r="B974" s="108"/>
      <c r="C974" s="126"/>
    </row>
    <row r="975" ht="13.5" customHeight="1">
      <c r="B975" s="108"/>
      <c r="C975" s="126"/>
    </row>
    <row r="976" ht="13.5" customHeight="1">
      <c r="B976" s="108"/>
      <c r="C976" s="126"/>
    </row>
    <row r="977" ht="13.5" customHeight="1">
      <c r="B977" s="108"/>
      <c r="C977" s="126"/>
    </row>
    <row r="978" ht="13.5" customHeight="1">
      <c r="B978" s="108"/>
      <c r="C978" s="126"/>
    </row>
    <row r="979" ht="13.5" customHeight="1">
      <c r="B979" s="108"/>
      <c r="C979" s="126"/>
    </row>
    <row r="980" ht="13.5" customHeight="1">
      <c r="B980" s="108"/>
      <c r="C980" s="126"/>
    </row>
    <row r="981" ht="13.5" customHeight="1">
      <c r="B981" s="108"/>
      <c r="C981" s="126"/>
    </row>
    <row r="982" ht="13.5" customHeight="1">
      <c r="B982" s="108"/>
      <c r="C982" s="126"/>
    </row>
    <row r="983" ht="13.5" customHeight="1">
      <c r="B983" s="108"/>
      <c r="C983" s="126"/>
    </row>
    <row r="984" ht="13.5" customHeight="1">
      <c r="B984" s="108"/>
      <c r="C984" s="126"/>
    </row>
    <row r="985" ht="13.5" customHeight="1">
      <c r="B985" s="108"/>
      <c r="C985" s="126"/>
    </row>
    <row r="986" ht="13.5" customHeight="1">
      <c r="B986" s="108"/>
      <c r="C986" s="126"/>
    </row>
    <row r="987" ht="13.5" customHeight="1">
      <c r="B987" s="108"/>
      <c r="C987" s="126"/>
    </row>
    <row r="988" ht="13.5" customHeight="1">
      <c r="B988" s="108"/>
      <c r="C988" s="126"/>
    </row>
    <row r="989" ht="13.5" customHeight="1">
      <c r="B989" s="108"/>
      <c r="C989" s="126"/>
    </row>
    <row r="990" ht="13.5" customHeight="1">
      <c r="B990" s="108"/>
      <c r="C990" s="126"/>
    </row>
    <row r="991" ht="13.5" customHeight="1">
      <c r="B991" s="108"/>
      <c r="C991" s="126"/>
    </row>
    <row r="992" ht="13.5" customHeight="1">
      <c r="B992" s="108"/>
      <c r="C992" s="126"/>
    </row>
    <row r="993" ht="13.5" customHeight="1">
      <c r="B993" s="108"/>
      <c r="C993" s="126"/>
    </row>
    <row r="994" ht="13.5" customHeight="1">
      <c r="B994" s="108"/>
      <c r="C994" s="126"/>
    </row>
    <row r="995" ht="13.5" customHeight="1">
      <c r="B995" s="108"/>
      <c r="C995" s="126"/>
    </row>
    <row r="996" ht="13.5" customHeight="1">
      <c r="B996" s="108"/>
      <c r="C996" s="126"/>
    </row>
    <row r="997" ht="13.5" customHeight="1">
      <c r="B997" s="108"/>
      <c r="C997" s="126"/>
    </row>
    <row r="998" ht="13.5" customHeight="1">
      <c r="B998" s="108"/>
      <c r="C998" s="126"/>
    </row>
    <row r="999" ht="13.5" customHeight="1">
      <c r="B999" s="108"/>
      <c r="C999" s="126"/>
    </row>
    <row r="1000" ht="13.5" customHeight="1">
      <c r="B1000" s="108"/>
      <c r="C1000" s="12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2021-01-18T19:04:32Z</dcterms:created>
  <dc:creator>Daniel Barzegar</dc:creator>
</cp:coreProperties>
</file>