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Documents\GItHub_Repository\DSM_Challenge\Performance Scorecard\"/>
    </mc:Choice>
  </mc:AlternateContent>
  <xr:revisionPtr revIDLastSave="0" documentId="13_ncr:1_{D627C569-FA1A-42FA-899E-2A5AA84918FC}" xr6:coauthVersionLast="47" xr6:coauthVersionMax="47" xr10:uidLastSave="{00000000-0000-0000-0000-000000000000}"/>
  <bookViews>
    <workbookView xWindow="-108" yWindow="-108" windowWidth="23256" windowHeight="12576" activeTab="1" xr2:uid="{D5EAB43B-456B-41A9-A915-8DBAAA1FAA54}"/>
  </bookViews>
  <sheets>
    <sheet name="Data" sheetId="1" r:id="rId1"/>
    <sheet name="Scorecard" sheetId="2" r:id="rId2"/>
  </sheets>
  <definedNames>
    <definedName name="_xlnm._FilterDatabase" localSheetId="0" hidden="1">Data!$A$2:$H$18</definedName>
    <definedName name="Leads">Data!$G$3:$G$18</definedName>
    <definedName name="Marketing__Lead">Data!$F$2:$F$18</definedName>
    <definedName name="Pipeline">Data!$F$3:$F$18</definedName>
    <definedName name="Pipeline___Lead">Data!$H$3:$H$18</definedName>
    <definedName name="QTR">Data!$A$3:$A$18</definedName>
    <definedName name="Region">Data!$B$3:$B$18</definedName>
    <definedName name="Revenue">Data!$C$3:$C$18</definedName>
    <definedName name="Revenue__Win">Data!$E$3:$E$18</definedName>
    <definedName name="Sales__Lag">Data!$C$2:$C$18</definedName>
    <definedName name="Wins">Data!$D$3:$D$18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2" l="1"/>
  <c r="E11" i="2"/>
  <c r="F10" i="2"/>
  <c r="E10" i="2"/>
  <c r="F7" i="2"/>
  <c r="F6" i="2"/>
  <c r="E7" i="2"/>
  <c r="E6" i="2"/>
  <c r="H7" i="2" l="1"/>
  <c r="H11" i="2"/>
  <c r="H10" i="2"/>
  <c r="H6" i="2"/>
  <c r="F12" i="2"/>
  <c r="E12" i="2"/>
  <c r="F8" i="2"/>
  <c r="E8" i="2"/>
  <c r="H8" i="2" l="1"/>
  <c r="H12" i="2"/>
</calcChain>
</file>

<file path=xl/sharedStrings.xml><?xml version="1.0" encoding="utf-8"?>
<sst xmlns="http://schemas.openxmlformats.org/spreadsheetml/2006/main" count="67" uniqueCount="25">
  <si>
    <t>QTR</t>
  </si>
  <si>
    <t>2021- Q1</t>
  </si>
  <si>
    <t>2021- Q2</t>
  </si>
  <si>
    <t>2021- Q3</t>
  </si>
  <si>
    <t>2021- Q4</t>
  </si>
  <si>
    <t>Pipeline</t>
  </si>
  <si>
    <t>Leads</t>
  </si>
  <si>
    <t>Wins</t>
  </si>
  <si>
    <t>Revenue</t>
  </si>
  <si>
    <t>Sales (Lag)</t>
  </si>
  <si>
    <t>Marketing (Lead)</t>
  </si>
  <si>
    <t>Revenue/ Win</t>
  </si>
  <si>
    <t>Pipeline / Lead</t>
  </si>
  <si>
    <t>Region</t>
  </si>
  <si>
    <t>East</t>
  </si>
  <si>
    <t>West</t>
  </si>
  <si>
    <t>North</t>
  </si>
  <si>
    <t>South</t>
  </si>
  <si>
    <t>CQ</t>
  </si>
  <si>
    <t>PQ</t>
  </si>
  <si>
    <t xml:space="preserve">Difference </t>
  </si>
  <si>
    <t>Revenue_Win</t>
  </si>
  <si>
    <t>Pipeline_Lead</t>
  </si>
  <si>
    <t>*</t>
  </si>
  <si>
    <t>Sales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</si>
</sst>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_-[$$-409]* #,##0.00_ ;_-[$$-409]* \-#,##0.00\ ;_-[$$-409]* &quot;-&quot;??_ ;_-@_ "/>
    <numFmt numFmtId="170" formatCode="_-[$$-409]* #,##0.0_ ;_-[$$-409]* \-#,##0.0\ ;_-[$$-409]* &quot;-&quot;??_ ;_-@_ "/>
    <numFmt numFmtId="171" formatCode="_-[$$-409]* #,##0_ ;_-[$$-409]* \-#,##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u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1" fontId="0" fillId="0" borderId="0" xfId="0" applyNumberFormat="1"/>
    <xf numFmtId="0" fontId="0" fillId="0" borderId="0" xfId="0" applyNumberFormat="1" applyAlignment="1">
      <alignment horizontal="center"/>
    </xf>
    <xf numFmtId="0" fontId="5" fillId="0" borderId="0" xfId="0" applyFont="1" applyAlignment="1">
      <alignment horizontal="left" indent="1"/>
    </xf>
    <xf numFmtId="0" fontId="3" fillId="3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0" fillId="0" borderId="6" xfId="0" applyNumberFormat="1" applyBorder="1"/>
    <xf numFmtId="0" fontId="6" fillId="3" borderId="9" xfId="0" applyFont="1" applyFill="1" applyBorder="1" applyAlignment="1">
      <alignment horizontal="left" indent="1"/>
    </xf>
    <xf numFmtId="0" fontId="6" fillId="3" borderId="8" xfId="0" applyFont="1" applyFill="1" applyBorder="1" applyAlignment="1">
      <alignment horizontal="left" indent="1"/>
    </xf>
    <xf numFmtId="0" fontId="3" fillId="3" borderId="7" xfId="0" applyFont="1" applyFill="1" applyBorder="1"/>
    <xf numFmtId="171" fontId="0" fillId="0" borderId="4" xfId="0" applyNumberFormat="1" applyBorder="1"/>
    <xf numFmtId="170" fontId="0" fillId="0" borderId="5" xfId="0" applyNumberFormat="1" applyBorder="1"/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9" fontId="0" fillId="0" borderId="7" xfId="1" applyFont="1" applyBorder="1"/>
    <xf numFmtId="9" fontId="0" fillId="0" borderId="9" xfId="1" applyFont="1" applyBorder="1"/>
    <xf numFmtId="9" fontId="0" fillId="0" borderId="8" xfId="1" applyFont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71" fontId="0" fillId="0" borderId="2" xfId="0" applyNumberFormat="1" applyBorder="1"/>
    <xf numFmtId="0" fontId="0" fillId="0" borderId="10" xfId="0" applyNumberFormat="1" applyBorder="1"/>
    <xf numFmtId="170" fontId="0" fillId="0" borderId="3" xfId="0" applyNumberFormat="1" applyBorder="1"/>
    <xf numFmtId="0" fontId="2" fillId="2" borderId="1" xfId="2"/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27782-981E-45DD-8F2D-262B6B923AFC}">
  <dimension ref="A1:H18"/>
  <sheetViews>
    <sheetView topLeftCell="A3" zoomScale="140" zoomScaleNormal="140" workbookViewId="0">
      <selection activeCell="B3" sqref="B3:B18"/>
    </sheetView>
  </sheetViews>
  <sheetFormatPr defaultRowHeight="14.4" x14ac:dyDescent="0.3"/>
  <cols>
    <col min="3" max="3" width="11.109375" bestFit="1" customWidth="1"/>
    <col min="4" max="4" width="10.44140625" customWidth="1"/>
    <col min="5" max="5" width="17.33203125" bestFit="1" customWidth="1"/>
    <col min="6" max="6" width="12.6640625" bestFit="1" customWidth="1"/>
    <col min="7" max="7" width="12.44140625" customWidth="1"/>
    <col min="8" max="8" width="13.33203125" bestFit="1" customWidth="1"/>
  </cols>
  <sheetData>
    <row r="1" spans="1:8" x14ac:dyDescent="0.3">
      <c r="C1" s="2" t="s">
        <v>9</v>
      </c>
      <c r="D1" s="2"/>
      <c r="E1" s="2"/>
      <c r="F1" s="2" t="s">
        <v>10</v>
      </c>
      <c r="G1" s="2"/>
      <c r="H1" s="2"/>
    </row>
    <row r="2" spans="1:8" x14ac:dyDescent="0.3">
      <c r="A2" t="s">
        <v>0</v>
      </c>
      <c r="B2" t="s">
        <v>13</v>
      </c>
      <c r="C2" s="1" t="s">
        <v>8</v>
      </c>
      <c r="D2" s="1" t="s">
        <v>7</v>
      </c>
      <c r="E2" s="1" t="s">
        <v>11</v>
      </c>
      <c r="F2" s="1" t="s">
        <v>5</v>
      </c>
      <c r="G2" s="1" t="s">
        <v>6</v>
      </c>
      <c r="H2" s="1" t="s">
        <v>12</v>
      </c>
    </row>
    <row r="3" spans="1:8" x14ac:dyDescent="0.3">
      <c r="A3" t="s">
        <v>1</v>
      </c>
      <c r="B3" t="s">
        <v>14</v>
      </c>
      <c r="C3" s="3">
        <v>48206.64</v>
      </c>
      <c r="D3" s="6">
        <v>58</v>
      </c>
      <c r="E3" s="3">
        <v>831.14896551724132</v>
      </c>
      <c r="F3" s="4">
        <v>401722</v>
      </c>
      <c r="G3" s="1">
        <v>586</v>
      </c>
      <c r="H3" s="5">
        <v>685.53242320819118</v>
      </c>
    </row>
    <row r="4" spans="1:8" x14ac:dyDescent="0.3">
      <c r="A4" t="s">
        <v>2</v>
      </c>
      <c r="B4" t="s">
        <v>14</v>
      </c>
      <c r="C4" s="3">
        <v>61648</v>
      </c>
      <c r="D4" s="6">
        <v>170</v>
      </c>
      <c r="E4" s="3">
        <v>362.63529411764705</v>
      </c>
      <c r="F4" s="4">
        <v>308240</v>
      </c>
      <c r="G4" s="1">
        <v>896</v>
      </c>
      <c r="H4" s="5">
        <v>344.01785714285717</v>
      </c>
    </row>
    <row r="5" spans="1:8" x14ac:dyDescent="0.3">
      <c r="A5" t="s">
        <v>3</v>
      </c>
      <c r="B5" t="s">
        <v>14</v>
      </c>
      <c r="C5" s="3">
        <v>12622.39</v>
      </c>
      <c r="D5" s="6">
        <v>143</v>
      </c>
      <c r="E5" s="3">
        <v>88.268461538461537</v>
      </c>
      <c r="F5" s="4">
        <v>114749</v>
      </c>
      <c r="G5" s="1">
        <v>719</v>
      </c>
      <c r="H5" s="5">
        <v>159.59527121001392</v>
      </c>
    </row>
    <row r="6" spans="1:8" x14ac:dyDescent="0.3">
      <c r="A6" t="s">
        <v>4</v>
      </c>
      <c r="B6" t="s">
        <v>14</v>
      </c>
      <c r="C6" s="3">
        <v>75300.479999999996</v>
      </c>
      <c r="D6" s="6">
        <v>143</v>
      </c>
      <c r="E6" s="3">
        <v>526.57678321678316</v>
      </c>
      <c r="F6" s="4">
        <v>470628</v>
      </c>
      <c r="G6" s="1">
        <v>959</v>
      </c>
      <c r="H6" s="5">
        <v>490.74869655891553</v>
      </c>
    </row>
    <row r="7" spans="1:8" x14ac:dyDescent="0.3">
      <c r="A7" t="s">
        <v>1</v>
      </c>
      <c r="B7" t="s">
        <v>15</v>
      </c>
      <c r="C7" s="3">
        <v>52710.400000000001</v>
      </c>
      <c r="D7" s="6">
        <v>89</v>
      </c>
      <c r="E7" s="3">
        <v>592.25168539325841</v>
      </c>
      <c r="F7" s="4">
        <v>263552</v>
      </c>
      <c r="G7" s="1">
        <v>896</v>
      </c>
      <c r="H7" s="5">
        <v>294.14285714285717</v>
      </c>
    </row>
    <row r="8" spans="1:8" x14ac:dyDescent="0.3">
      <c r="A8" t="s">
        <v>2</v>
      </c>
      <c r="B8" t="s">
        <v>15</v>
      </c>
      <c r="C8" s="3">
        <v>28514.1</v>
      </c>
      <c r="D8" s="6">
        <v>154</v>
      </c>
      <c r="E8" s="3">
        <v>185.15649350649349</v>
      </c>
      <c r="F8" s="4">
        <v>190094</v>
      </c>
      <c r="G8" s="1">
        <v>907</v>
      </c>
      <c r="H8" s="5">
        <v>209.58544652701212</v>
      </c>
    </row>
    <row r="9" spans="1:8" x14ac:dyDescent="0.3">
      <c r="A9" t="s">
        <v>3</v>
      </c>
      <c r="B9" t="s">
        <v>15</v>
      </c>
      <c r="C9" s="3">
        <v>86476.6</v>
      </c>
      <c r="D9" s="6">
        <v>163</v>
      </c>
      <c r="E9" s="3">
        <v>530.53128834355834</v>
      </c>
      <c r="F9" s="4">
        <v>432383</v>
      </c>
      <c r="G9" s="1">
        <v>815</v>
      </c>
      <c r="H9" s="5">
        <v>530.53128834355823</v>
      </c>
    </row>
    <row r="10" spans="1:8" x14ac:dyDescent="0.3">
      <c r="A10" t="s">
        <v>4</v>
      </c>
      <c r="B10" t="s">
        <v>15</v>
      </c>
      <c r="C10" s="3">
        <v>79913.8</v>
      </c>
      <c r="D10" s="6">
        <v>88</v>
      </c>
      <c r="E10" s="3">
        <v>908.11136363636365</v>
      </c>
      <c r="F10" s="4">
        <v>399569</v>
      </c>
      <c r="G10" s="1">
        <v>522</v>
      </c>
      <c r="H10" s="5">
        <v>765.45785440613031</v>
      </c>
    </row>
    <row r="11" spans="1:8" x14ac:dyDescent="0.3">
      <c r="A11" t="s">
        <v>1</v>
      </c>
      <c r="B11" t="s">
        <v>16</v>
      </c>
      <c r="C11" s="3">
        <v>70030.62</v>
      </c>
      <c r="D11" s="6">
        <v>121</v>
      </c>
      <c r="E11" s="3">
        <v>578.76545454545453</v>
      </c>
      <c r="F11" s="4">
        <v>389059</v>
      </c>
      <c r="G11" s="1">
        <v>606</v>
      </c>
      <c r="H11" s="5">
        <v>642.01155115511551</v>
      </c>
    </row>
    <row r="12" spans="1:8" x14ac:dyDescent="0.3">
      <c r="A12" t="s">
        <v>2</v>
      </c>
      <c r="B12" t="s">
        <v>16</v>
      </c>
      <c r="C12" s="3">
        <v>37503.300000000003</v>
      </c>
      <c r="D12" s="6">
        <v>74</v>
      </c>
      <c r="E12" s="3">
        <v>506.8013513513514</v>
      </c>
      <c r="F12" s="4">
        <v>375033</v>
      </c>
      <c r="G12" s="1">
        <v>620</v>
      </c>
      <c r="H12" s="5">
        <v>604.89193548387095</v>
      </c>
    </row>
    <row r="13" spans="1:8" x14ac:dyDescent="0.3">
      <c r="A13" t="s">
        <v>3</v>
      </c>
      <c r="B13" t="s">
        <v>16</v>
      </c>
      <c r="C13" s="3">
        <v>21297.279999999999</v>
      </c>
      <c r="D13" s="6">
        <v>73</v>
      </c>
      <c r="E13" s="3">
        <v>291.74356164383562</v>
      </c>
      <c r="F13" s="4">
        <v>133108</v>
      </c>
      <c r="G13" s="1">
        <v>739</v>
      </c>
      <c r="H13" s="5">
        <v>180.11907983761841</v>
      </c>
    </row>
    <row r="14" spans="1:8" x14ac:dyDescent="0.3">
      <c r="A14" t="s">
        <v>4</v>
      </c>
      <c r="B14" t="s">
        <v>16</v>
      </c>
      <c r="C14" s="3">
        <v>41464.5</v>
      </c>
      <c r="D14" s="6">
        <v>64</v>
      </c>
      <c r="E14" s="3">
        <v>647.8828125</v>
      </c>
      <c r="F14" s="4">
        <v>296175</v>
      </c>
      <c r="G14" s="1">
        <v>644</v>
      </c>
      <c r="H14" s="5">
        <v>459.89906832298135</v>
      </c>
    </row>
    <row r="15" spans="1:8" x14ac:dyDescent="0.3">
      <c r="A15" t="s">
        <v>1</v>
      </c>
      <c r="B15" t="s">
        <v>17</v>
      </c>
      <c r="C15" s="3">
        <v>37052.120000000003</v>
      </c>
      <c r="D15" s="6">
        <v>138</v>
      </c>
      <c r="E15" s="3">
        <v>268.49362318840582</v>
      </c>
      <c r="F15" s="4">
        <v>264658</v>
      </c>
      <c r="G15" s="1">
        <v>922</v>
      </c>
      <c r="H15" s="5">
        <v>287.04772234273321</v>
      </c>
    </row>
    <row r="16" spans="1:8" x14ac:dyDescent="0.3">
      <c r="A16" t="s">
        <v>2</v>
      </c>
      <c r="B16" t="s">
        <v>17</v>
      </c>
      <c r="C16" s="3">
        <v>44678.239999999998</v>
      </c>
      <c r="D16" s="6">
        <v>162</v>
      </c>
      <c r="E16" s="3">
        <v>275.79160493827158</v>
      </c>
      <c r="F16" s="4">
        <v>279239</v>
      </c>
      <c r="G16" s="1">
        <v>903</v>
      </c>
      <c r="H16" s="5">
        <v>309.23477297895903</v>
      </c>
    </row>
    <row r="17" spans="1:8" x14ac:dyDescent="0.3">
      <c r="A17" t="s">
        <v>3</v>
      </c>
      <c r="B17" t="s">
        <v>17</v>
      </c>
      <c r="C17" s="3">
        <v>47083.71</v>
      </c>
      <c r="D17" s="6">
        <v>73</v>
      </c>
      <c r="E17" s="3">
        <v>644.98232876712325</v>
      </c>
      <c r="F17" s="4">
        <v>247809</v>
      </c>
      <c r="G17" s="1">
        <v>732</v>
      </c>
      <c r="H17" s="5">
        <v>338.53688524590166</v>
      </c>
    </row>
    <row r="18" spans="1:8" x14ac:dyDescent="0.3">
      <c r="A18" t="s">
        <v>4</v>
      </c>
      <c r="B18" t="s">
        <v>17</v>
      </c>
      <c r="C18" s="3">
        <v>31212.639999999999</v>
      </c>
      <c r="D18" s="6">
        <v>120</v>
      </c>
      <c r="E18" s="3">
        <v>260.10533333333331</v>
      </c>
      <c r="F18" s="4">
        <v>195079</v>
      </c>
      <c r="G18" s="1">
        <v>603</v>
      </c>
      <c r="H18" s="5">
        <v>323.51409618573797</v>
      </c>
    </row>
  </sheetData>
  <autoFilter ref="A2:H18" xr:uid="{56627782-981E-45DD-8F2D-262B6B923AFC}"/>
  <mergeCells count="2">
    <mergeCell ref="C1:E1"/>
    <mergeCell ref="F1:H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23597-678B-4AD6-AE4D-1BBDA7EBF083}">
  <dimension ref="A1:J12"/>
  <sheetViews>
    <sheetView tabSelected="1" topLeftCell="B1" zoomScale="134" zoomScaleNormal="130" workbookViewId="0">
      <selection activeCell="K18" sqref="K18"/>
    </sheetView>
  </sheetViews>
  <sheetFormatPr defaultRowHeight="14.4" x14ac:dyDescent="0.3"/>
  <cols>
    <col min="1" max="1" width="0" hidden="1" customWidth="1"/>
    <col min="3" max="4" width="13.77734375" bestFit="1" customWidth="1"/>
    <col min="5" max="5" width="13.33203125" bestFit="1" customWidth="1"/>
    <col min="6" max="6" width="12.109375" customWidth="1"/>
    <col min="7" max="7" width="0.5546875" customWidth="1"/>
    <col min="8" max="8" width="10.44140625" bestFit="1" customWidth="1"/>
    <col min="10" max="10" width="0" hidden="1" customWidth="1"/>
  </cols>
  <sheetData>
    <row r="1" spans="1:10" x14ac:dyDescent="0.3">
      <c r="D1" s="26" t="s">
        <v>13</v>
      </c>
      <c r="E1" s="26" t="s">
        <v>23</v>
      </c>
    </row>
    <row r="3" spans="1:10" ht="15" thickBot="1" x14ac:dyDescent="0.35">
      <c r="E3" s="1"/>
      <c r="F3" s="1"/>
      <c r="J3" t="s">
        <v>23</v>
      </c>
    </row>
    <row r="4" spans="1:10" x14ac:dyDescent="0.3">
      <c r="D4" s="27" t="s">
        <v>24</v>
      </c>
      <c r="E4" s="8" t="s">
        <v>18</v>
      </c>
      <c r="F4" s="21" t="s">
        <v>19</v>
      </c>
      <c r="H4" s="16" t="s">
        <v>20</v>
      </c>
      <c r="J4" t="s">
        <v>14</v>
      </c>
    </row>
    <row r="5" spans="1:10" ht="15" thickBot="1" x14ac:dyDescent="0.35">
      <c r="D5" s="28"/>
      <c r="E5" s="9" t="s">
        <v>4</v>
      </c>
      <c r="F5" s="22" t="s">
        <v>3</v>
      </c>
      <c r="H5" s="17"/>
      <c r="J5" t="s">
        <v>15</v>
      </c>
    </row>
    <row r="6" spans="1:10" x14ac:dyDescent="0.3">
      <c r="A6" t="s">
        <v>8</v>
      </c>
      <c r="D6" s="13" t="s">
        <v>8</v>
      </c>
      <c r="E6" s="14">
        <f ca="1">SUMIFS(INDIRECT($A6),QTR,E$5,INDIRECT($D$1),$E$1)</f>
        <v>227891.41999999998</v>
      </c>
      <c r="F6" s="23">
        <f ca="1">SUMIFS(INDIRECT($A6),QTR,F$5,INDIRECT($D$1),$E$1)</f>
        <v>167479.98000000001</v>
      </c>
      <c r="H6" s="18">
        <f ca="1">E6/F6-1</f>
        <v>0.36070842616532417</v>
      </c>
      <c r="J6" t="s">
        <v>16</v>
      </c>
    </row>
    <row r="7" spans="1:10" x14ac:dyDescent="0.3">
      <c r="A7" s="7" t="s">
        <v>7</v>
      </c>
      <c r="B7" s="7"/>
      <c r="D7" s="11" t="s">
        <v>7</v>
      </c>
      <c r="E7" s="10">
        <f ca="1">SUMIFS(INDIRECT($A7),QTR,E$5,INDIRECT($D$1),$E$1)</f>
        <v>415</v>
      </c>
      <c r="F7" s="24">
        <f ca="1">SUMIFS(INDIRECT($A7),QTR,F$5,INDIRECT($D$1),$E$1)</f>
        <v>452</v>
      </c>
      <c r="H7" s="19">
        <f ca="1">E7/F7-1</f>
        <v>-8.1858407079645978E-2</v>
      </c>
      <c r="J7" t="s">
        <v>17</v>
      </c>
    </row>
    <row r="8" spans="1:10" ht="15" thickBot="1" x14ac:dyDescent="0.35">
      <c r="A8" s="7" t="s">
        <v>21</v>
      </c>
      <c r="B8" s="7"/>
      <c r="D8" s="12" t="s">
        <v>11</v>
      </c>
      <c r="E8" s="15">
        <f ca="1">E6/E7</f>
        <v>549.13595180722882</v>
      </c>
      <c r="F8" s="25">
        <f ca="1">F6/F7</f>
        <v>370.53092920353987</v>
      </c>
      <c r="H8" s="20">
        <f ca="1">E8/F8-1</f>
        <v>0.48202459910054563</v>
      </c>
    </row>
    <row r="9" spans="1:10" ht="3" customHeight="1" thickBot="1" x14ac:dyDescent="0.35">
      <c r="A9" s="7"/>
      <c r="B9" s="7"/>
    </row>
    <row r="10" spans="1:10" x14ac:dyDescent="0.3">
      <c r="A10" t="s">
        <v>5</v>
      </c>
      <c r="D10" s="13" t="s">
        <v>5</v>
      </c>
      <c r="E10" s="14">
        <f ca="1">SUMIFS(INDIRECT($A10),QTR,E$5,INDIRECT($D$1),$E$1)</f>
        <v>1361451</v>
      </c>
      <c r="F10" s="23">
        <f ca="1">SUMIFS(INDIRECT($A10),QTR,F$5,INDIRECT($D$1),$E$1)</f>
        <v>928049</v>
      </c>
      <c r="H10" s="18">
        <f ca="1">E10/F10-1</f>
        <v>0.467003358658864</v>
      </c>
    </row>
    <row r="11" spans="1:10" x14ac:dyDescent="0.3">
      <c r="A11" s="7" t="s">
        <v>6</v>
      </c>
      <c r="B11" s="7"/>
      <c r="D11" s="11" t="s">
        <v>6</v>
      </c>
      <c r="E11" s="10">
        <f ca="1">SUMIFS(INDIRECT($A11),QTR,E$5,INDIRECT($D$1),$E$1)</f>
        <v>2728</v>
      </c>
      <c r="F11" s="24">
        <f ca="1">SUMIFS(INDIRECT($A11),QTR,F$5,INDIRECT($D$1),$E$1)</f>
        <v>3005</v>
      </c>
      <c r="H11" s="19">
        <f ca="1">E11/F11-1</f>
        <v>-9.2179700499168016E-2</v>
      </c>
    </row>
    <row r="12" spans="1:10" ht="15" thickBot="1" x14ac:dyDescent="0.35">
      <c r="A12" s="7" t="s">
        <v>22</v>
      </c>
      <c r="B12" s="7"/>
      <c r="D12" s="12" t="s">
        <v>12</v>
      </c>
      <c r="E12" s="15">
        <f ca="1">E10/E11</f>
        <v>499.06561583577712</v>
      </c>
      <c r="F12" s="25">
        <f ca="1">F10/F11</f>
        <v>308.8349417637271</v>
      </c>
      <c r="H12" s="20">
        <f ca="1">E12/F12-1</f>
        <v>0.61596227740831599</v>
      </c>
    </row>
  </sheetData>
  <mergeCells count="2">
    <mergeCell ref="D4:D5"/>
    <mergeCell ref="H4:H5"/>
  </mergeCells>
  <conditionalFormatting sqref="H6:H8 H10:H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E1" xr:uid="{9B7A73DE-E865-4922-BB0E-1F0BA8981C91}">
      <formula1>$J$3:$J$7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Data</vt:lpstr>
      <vt:lpstr>Scorecard</vt:lpstr>
      <vt:lpstr>Leads</vt:lpstr>
      <vt:lpstr>Marketing__Lead</vt:lpstr>
      <vt:lpstr>Pipeline</vt:lpstr>
      <vt:lpstr>Pipeline___Lead</vt:lpstr>
      <vt:lpstr>QTR</vt:lpstr>
      <vt:lpstr>Region</vt:lpstr>
      <vt:lpstr>Revenue</vt:lpstr>
      <vt:lpstr>Revenue__Win</vt:lpstr>
      <vt:lpstr>Sales__Lag</vt:lpstr>
      <vt:lpstr>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Shimpi</dc:creator>
  <cp:lastModifiedBy>Prasad Shimpi</cp:lastModifiedBy>
  <dcterms:created xsi:type="dcterms:W3CDTF">2023-10-15T09:48:42Z</dcterms:created>
  <dcterms:modified xsi:type="dcterms:W3CDTF">2023-10-15T13:10:13Z</dcterms:modified>
</cp:coreProperties>
</file>