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hmukp\Downloads\download\"/>
    </mc:Choice>
  </mc:AlternateContent>
  <xr:revisionPtr revIDLastSave="0" documentId="13_ncr:1_{EBC943B3-3A1A-450A-9019-8391A216E08D}" xr6:coauthVersionLast="47" xr6:coauthVersionMax="47" xr10:uidLastSave="{00000000-0000-0000-0000-000000000000}"/>
  <bookViews>
    <workbookView xWindow="34290" yWindow="2260" windowWidth="19420" windowHeight="11500" xr2:uid="{0B36B6A0-2720-41CF-B289-397E14AB5A0A}"/>
  </bookViews>
  <sheets>
    <sheet name="trading_journal" sheetId="1" r:id="rId1"/>
  </sheets>
  <definedNames>
    <definedName name="_xlnm._FilterDatabase" localSheetId="0" hidden="1">trading_journal!$A$1:$U$22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J17" i="1"/>
  <c r="J18" i="1"/>
  <c r="J19" i="1"/>
  <c r="J20" i="1"/>
  <c r="J21" i="1"/>
  <c r="J22" i="1"/>
  <c r="S17" i="1"/>
  <c r="S18" i="1"/>
  <c r="S19" i="1"/>
  <c r="S20" i="1"/>
  <c r="S21" i="1"/>
  <c r="S22" i="1"/>
  <c r="L14" i="1"/>
  <c r="S14" i="1" s="1"/>
  <c r="H17" i="1"/>
  <c r="U17" i="1" s="1"/>
  <c r="H18" i="1"/>
  <c r="U18" i="1" s="1"/>
  <c r="H19" i="1"/>
  <c r="U19" i="1" s="1"/>
  <c r="H20" i="1"/>
  <c r="U20" i="1" s="1"/>
  <c r="H21" i="1"/>
  <c r="U21" i="1" s="1"/>
  <c r="H22" i="1"/>
  <c r="U22" i="1" s="1"/>
  <c r="L9" i="1"/>
  <c r="S9" i="1"/>
  <c r="J9" i="1"/>
  <c r="U9" i="1"/>
  <c r="S2" i="1"/>
  <c r="S3" i="1"/>
  <c r="S4" i="1"/>
  <c r="S6" i="1"/>
  <c r="S8" i="1"/>
  <c r="S10" i="1"/>
  <c r="L12" i="1"/>
  <c r="S12" i="1" s="1"/>
  <c r="L11" i="1"/>
  <c r="S11" i="1" s="1"/>
  <c r="J10" i="1"/>
  <c r="H10" i="1"/>
  <c r="U10" i="1" s="1"/>
  <c r="U11" i="1"/>
  <c r="U12" i="1"/>
  <c r="H2" i="1"/>
  <c r="U2" i="1" s="1"/>
  <c r="H13" i="1"/>
  <c r="U13" i="1" s="1"/>
  <c r="H3" i="1"/>
  <c r="U3" i="1" s="1"/>
  <c r="H15" i="1"/>
  <c r="U15" i="1" s="1"/>
  <c r="U14" i="1"/>
  <c r="H16" i="1"/>
  <c r="U16" i="1" s="1"/>
  <c r="H4" i="1"/>
  <c r="U4" i="1" s="1"/>
  <c r="H5" i="1"/>
  <c r="U5" i="1" s="1"/>
  <c r="H6" i="1"/>
  <c r="U6" i="1" s="1"/>
  <c r="H7" i="1"/>
  <c r="L7" i="1" s="1"/>
  <c r="S7" i="1" s="1"/>
  <c r="J2" i="1"/>
  <c r="J11" i="1"/>
  <c r="J13" i="1"/>
  <c r="J3" i="1"/>
  <c r="J15" i="1"/>
  <c r="J14" i="1"/>
  <c r="J16" i="1"/>
  <c r="J12" i="1"/>
  <c r="J4" i="1"/>
  <c r="J5" i="1"/>
  <c r="J6" i="1"/>
  <c r="J7" i="1"/>
  <c r="J8" i="1"/>
  <c r="H8" i="1"/>
  <c r="U8" i="1" s="1"/>
  <c r="L16" i="1" l="1"/>
  <c r="S16" i="1" s="1"/>
  <c r="L15" i="1"/>
  <c r="S15" i="1" s="1"/>
  <c r="L13" i="1"/>
  <c r="S13" i="1" s="1"/>
  <c r="U7" i="1"/>
</calcChain>
</file>

<file path=xl/sharedStrings.xml><?xml version="1.0" encoding="utf-8"?>
<sst xmlns="http://schemas.openxmlformats.org/spreadsheetml/2006/main" count="127" uniqueCount="56">
  <si>
    <t>Date</t>
  </si>
  <si>
    <t>Instrument</t>
  </si>
  <si>
    <t>Direction</t>
  </si>
  <si>
    <t>Entry</t>
  </si>
  <si>
    <t>SL</t>
  </si>
  <si>
    <t>Target</t>
  </si>
  <si>
    <t>Exit</t>
  </si>
  <si>
    <t>Size</t>
  </si>
  <si>
    <t>Risk</t>
  </si>
  <si>
    <t>RRR</t>
  </si>
  <si>
    <t>Result</t>
  </si>
  <si>
    <t>P&amp;L</t>
  </si>
  <si>
    <t>Entry Reason</t>
  </si>
  <si>
    <t>Exit Reason</t>
  </si>
  <si>
    <t>Mistakes/Emotions</t>
  </si>
  <si>
    <t>Notes</t>
  </si>
  <si>
    <t>Trade Type</t>
  </si>
  <si>
    <t>Currency</t>
  </si>
  <si>
    <t>P&amp;L (INR)</t>
  </si>
  <si>
    <t>Status</t>
  </si>
  <si>
    <t>Funds INR</t>
  </si>
  <si>
    <t>Greaves Cotton</t>
  </si>
  <si>
    <t>Long</t>
  </si>
  <si>
    <t>Double bottom</t>
  </si>
  <si>
    <t>Weekly Day</t>
  </si>
  <si>
    <t>INR</t>
  </si>
  <si>
    <t>Active</t>
  </si>
  <si>
    <t>DODLA Dairy</t>
  </si>
  <si>
    <t>Weekly Breakout</t>
  </si>
  <si>
    <t>MANAPPURAM</t>
  </si>
  <si>
    <t>Momentum PNF Breakout</t>
  </si>
  <si>
    <t>DALMIA</t>
  </si>
  <si>
    <t>Zone 1 Breakout</t>
  </si>
  <si>
    <t>Order Placed</t>
  </si>
  <si>
    <t>SBI Card</t>
  </si>
  <si>
    <t>KRBL</t>
  </si>
  <si>
    <t>Phase 1 Breakout continue</t>
  </si>
  <si>
    <t>Apollo TUBE</t>
  </si>
  <si>
    <t xml:space="preserve"> Breakout continue</t>
  </si>
  <si>
    <t>ERIS LIFESCIENCES</t>
  </si>
  <si>
    <t>CITY UNION BANK</t>
  </si>
  <si>
    <t>RADICO KHAITAN</t>
  </si>
  <si>
    <t>INDIAN BANK</t>
  </si>
  <si>
    <t>GODREJ AGROVET</t>
  </si>
  <si>
    <t xml:space="preserve"> Breakout of consodilation</t>
  </si>
  <si>
    <t>OAL</t>
  </si>
  <si>
    <t>Loss</t>
  </si>
  <si>
    <t>Trailing Stop Loss Hit</t>
  </si>
  <si>
    <t>Closed</t>
  </si>
  <si>
    <t>Profit</t>
  </si>
  <si>
    <t xml:space="preserve">HOME First Finance Company </t>
  </si>
  <si>
    <t xml:space="preserve">cup and handle </t>
  </si>
  <si>
    <t>Take Profit Hit</t>
  </si>
  <si>
    <t>SL Hit</t>
  </si>
  <si>
    <t>laurus labs</t>
  </si>
  <si>
    <t xml:space="preserve">Daimod patter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</si>
</sst>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E0B-E5CF-476B-8F9F-EA27021FD68D}">
  <dimension ref="A1:U22"/>
  <sheetViews>
    <sheetView tabSelected="1" topLeftCell="J1" workbookViewId="0">
      <selection sqref="A1:U16"/>
    </sheetView>
  </sheetViews>
  <sheetFormatPr defaultRowHeight="15" x14ac:dyDescent="0.25"/>
  <cols>
    <col min="1" max="1" width="11" bestFit="1" customWidth="1"/>
    <col min="2" max="2" width="19.7109375" customWidth="1"/>
    <col min="3" max="3" width="12.42578125" customWidth="1"/>
    <col min="6" max="6" width="11.28515625" customWidth="1"/>
    <col min="10" max="10" width="10.5703125" customWidth="1"/>
    <col min="11" max="11" width="13.28515625" customWidth="1"/>
    <col min="12" max="12" width="10.85546875" customWidth="1"/>
    <col min="13" max="13" width="23" bestFit="1" customWidth="1"/>
    <col min="14" max="14" width="18" bestFit="1" customWidth="1"/>
    <col min="15" max="15" width="19.42578125" customWidth="1"/>
    <col min="17" max="17" width="15.28515625" customWidth="1"/>
    <col min="19" max="19" width="8.7109375" bestFit="1" customWidth="1"/>
    <col min="20" max="20" width="13.42578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45812</v>
      </c>
      <c r="B2" s="1" t="s">
        <v>21</v>
      </c>
      <c r="C2" s="1" t="s">
        <v>22</v>
      </c>
      <c r="D2" s="1">
        <v>205</v>
      </c>
      <c r="E2" s="1">
        <v>174.34</v>
      </c>
      <c r="F2" s="1">
        <v>288</v>
      </c>
      <c r="G2" s="1"/>
      <c r="H2" s="1">
        <f>I2/(D2-E2)</f>
        <v>97.847358121330728</v>
      </c>
      <c r="I2" s="1">
        <v>3000</v>
      </c>
      <c r="J2" s="1">
        <f>(F2-D2)/(D2-E2)</f>
        <v>2.7071102413568169</v>
      </c>
      <c r="K2" s="1"/>
      <c r="L2" s="1"/>
      <c r="M2" s="1" t="s">
        <v>23</v>
      </c>
      <c r="N2" s="1"/>
      <c r="O2" s="1"/>
      <c r="P2" s="1"/>
      <c r="Q2" s="1" t="s">
        <v>24</v>
      </c>
      <c r="R2" s="1" t="s">
        <v>25</v>
      </c>
      <c r="S2" s="1">
        <f>L2</f>
        <v>0</v>
      </c>
      <c r="T2" s="1" t="s">
        <v>26</v>
      </c>
      <c r="U2" s="1">
        <f>H2*D2</f>
        <v>20058.708414872799</v>
      </c>
    </row>
    <row r="3" spans="1:21" x14ac:dyDescent="0.25">
      <c r="A3" s="2">
        <v>45812</v>
      </c>
      <c r="B3" s="1" t="s">
        <v>31</v>
      </c>
      <c r="C3" s="1" t="s">
        <v>22</v>
      </c>
      <c r="D3" s="1">
        <v>2016</v>
      </c>
      <c r="E3" s="1">
        <v>1888</v>
      </c>
      <c r="F3" s="1">
        <v>2400</v>
      </c>
      <c r="G3" s="1"/>
      <c r="H3" s="1">
        <f>I3/(D3-E3)</f>
        <v>23.4375</v>
      </c>
      <c r="I3" s="1">
        <v>3000</v>
      </c>
      <c r="J3" s="1">
        <f>(F3-D3)/(D3-E3)</f>
        <v>3</v>
      </c>
      <c r="K3" s="1"/>
      <c r="L3" s="1"/>
      <c r="M3" s="1" t="s">
        <v>32</v>
      </c>
      <c r="N3" s="1"/>
      <c r="O3" s="1"/>
      <c r="P3" s="1"/>
      <c r="Q3" s="1" t="s">
        <v>24</v>
      </c>
      <c r="R3" s="1" t="s">
        <v>25</v>
      </c>
      <c r="S3" s="1">
        <f>L3</f>
        <v>0</v>
      </c>
      <c r="T3" s="1" t="s">
        <v>33</v>
      </c>
      <c r="U3" s="1">
        <f>H3*D3</f>
        <v>47250</v>
      </c>
    </row>
    <row r="4" spans="1:21" x14ac:dyDescent="0.25">
      <c r="A4" s="2">
        <v>45812</v>
      </c>
      <c r="B4" s="1" t="s">
        <v>40</v>
      </c>
      <c r="C4" s="1" t="s">
        <v>22</v>
      </c>
      <c r="D4" s="1">
        <v>199</v>
      </c>
      <c r="E4" s="1">
        <v>180.5</v>
      </c>
      <c r="F4" s="1">
        <v>243</v>
      </c>
      <c r="G4" s="1"/>
      <c r="H4" s="1">
        <f>I4/(D4-E4)</f>
        <v>162.16216216216216</v>
      </c>
      <c r="I4" s="1">
        <v>3000</v>
      </c>
      <c r="J4" s="1">
        <f>(F4-D4)/(D4-E4)</f>
        <v>2.3783783783783785</v>
      </c>
      <c r="K4" s="1"/>
      <c r="L4" s="1"/>
      <c r="M4" s="1" t="s">
        <v>38</v>
      </c>
      <c r="N4" s="1"/>
      <c r="O4" s="1"/>
      <c r="P4" s="1"/>
      <c r="Q4" s="1" t="s">
        <v>24</v>
      </c>
      <c r="R4" s="1" t="s">
        <v>25</v>
      </c>
      <c r="S4" s="1">
        <f>L4</f>
        <v>0</v>
      </c>
      <c r="T4" s="1" t="s">
        <v>26</v>
      </c>
      <c r="U4" s="1">
        <f>H4*D4</f>
        <v>32270.27027027027</v>
      </c>
    </row>
    <row r="5" spans="1:21" x14ac:dyDescent="0.25">
      <c r="A5" s="2">
        <v>45812</v>
      </c>
      <c r="B5" s="1" t="s">
        <v>41</v>
      </c>
      <c r="C5" s="1" t="s">
        <v>22</v>
      </c>
      <c r="D5" s="1">
        <v>2700</v>
      </c>
      <c r="E5" s="1">
        <v>2415</v>
      </c>
      <c r="F5" s="1">
        <v>3151</v>
      </c>
      <c r="G5" s="1"/>
      <c r="H5" s="1">
        <f>I5/(D5-E5)</f>
        <v>10.526315789473685</v>
      </c>
      <c r="I5" s="1">
        <v>3000</v>
      </c>
      <c r="J5" s="1">
        <f>(F5-D5)/(D5-E5)</f>
        <v>1.5824561403508772</v>
      </c>
      <c r="K5" s="1"/>
      <c r="L5" s="1"/>
      <c r="M5" s="1" t="s">
        <v>38</v>
      </c>
      <c r="N5" s="1"/>
      <c r="O5" s="1"/>
      <c r="P5" s="1"/>
      <c r="Q5" s="1" t="s">
        <v>24</v>
      </c>
      <c r="R5" s="1" t="s">
        <v>25</v>
      </c>
      <c r="S5" s="1">
        <f>L5</f>
        <v>0</v>
      </c>
      <c r="T5" s="1" t="s">
        <v>26</v>
      </c>
      <c r="U5" s="1">
        <f>H5*D5</f>
        <v>28421.05263157895</v>
      </c>
    </row>
    <row r="6" spans="1:21" x14ac:dyDescent="0.25">
      <c r="A6" s="2">
        <v>45812</v>
      </c>
      <c r="B6" s="1" t="s">
        <v>42</v>
      </c>
      <c r="C6" s="1" t="s">
        <v>22</v>
      </c>
      <c r="D6" s="1">
        <v>631</v>
      </c>
      <c r="E6" s="1">
        <v>579</v>
      </c>
      <c r="F6" s="1">
        <v>760</v>
      </c>
      <c r="G6" s="1"/>
      <c r="H6" s="1">
        <f>I6/(D6-E6)</f>
        <v>57.692307692307693</v>
      </c>
      <c r="I6" s="1">
        <v>3000</v>
      </c>
      <c r="J6" s="1">
        <f>(F6-D6)/(D6-E6)</f>
        <v>2.4807692307692308</v>
      </c>
      <c r="K6" s="1"/>
      <c r="L6" s="1"/>
      <c r="M6" s="1" t="s">
        <v>38</v>
      </c>
      <c r="N6" s="1"/>
      <c r="O6" s="1"/>
      <c r="P6" s="1"/>
      <c r="Q6" s="1" t="s">
        <v>24</v>
      </c>
      <c r="R6" s="1" t="s">
        <v>25</v>
      </c>
      <c r="S6" s="1">
        <f>L6</f>
        <v>0</v>
      </c>
      <c r="T6" s="1" t="s">
        <v>26</v>
      </c>
      <c r="U6" s="1">
        <f>H6*D6</f>
        <v>36403.846153846156</v>
      </c>
    </row>
    <row r="7" spans="1:21" x14ac:dyDescent="0.25">
      <c r="A7" s="2">
        <v>45812</v>
      </c>
      <c r="B7" s="1" t="s">
        <v>43</v>
      </c>
      <c r="C7" s="1" t="s">
        <v>22</v>
      </c>
      <c r="D7" s="1">
        <v>808</v>
      </c>
      <c r="E7" s="1">
        <v>765</v>
      </c>
      <c r="F7" s="1">
        <v>895</v>
      </c>
      <c r="G7" s="1">
        <v>765.05</v>
      </c>
      <c r="H7" s="1">
        <f>I7/(D7-E7)</f>
        <v>69.767441860465112</v>
      </c>
      <c r="I7" s="1">
        <v>3000</v>
      </c>
      <c r="J7" s="1">
        <f>(F7-D7)/(D7-E7)</f>
        <v>2.0232558139534884</v>
      </c>
      <c r="K7" s="1" t="s">
        <v>46</v>
      </c>
      <c r="L7" s="1">
        <f>(G7-D7)*H7</f>
        <v>-2996.5116279069798</v>
      </c>
      <c r="M7" s="1" t="s">
        <v>44</v>
      </c>
      <c r="N7" s="1" t="s">
        <v>53</v>
      </c>
      <c r="O7" s="1"/>
      <c r="P7" s="1"/>
      <c r="Q7" s="1" t="s">
        <v>24</v>
      </c>
      <c r="R7" s="1" t="s">
        <v>25</v>
      </c>
      <c r="S7" s="1">
        <f>L7</f>
        <v>-2996.5116279069798</v>
      </c>
      <c r="T7" s="1" t="s">
        <v>48</v>
      </c>
      <c r="U7" s="1">
        <f>H7*D7</f>
        <v>56372.093023255809</v>
      </c>
    </row>
    <row r="8" spans="1:21" x14ac:dyDescent="0.25">
      <c r="A8" s="2">
        <v>45812</v>
      </c>
      <c r="B8" s="1" t="s">
        <v>45</v>
      </c>
      <c r="C8" s="1" t="s">
        <v>22</v>
      </c>
      <c r="D8" s="1">
        <v>378</v>
      </c>
      <c r="E8" s="1">
        <v>346</v>
      </c>
      <c r="F8" s="1">
        <v>488</v>
      </c>
      <c r="G8" s="1"/>
      <c r="H8" s="1">
        <f>I8/(D8-E8)</f>
        <v>53.125</v>
      </c>
      <c r="I8" s="1">
        <v>1700</v>
      </c>
      <c r="J8" s="1">
        <f>(F8-D8)/(D8-E8)</f>
        <v>3.4375</v>
      </c>
      <c r="K8" s="1"/>
      <c r="L8" s="1"/>
      <c r="M8" s="1" t="s">
        <v>32</v>
      </c>
      <c r="N8" s="1"/>
      <c r="O8" s="1"/>
      <c r="P8" s="1"/>
      <c r="Q8" s="1" t="s">
        <v>24</v>
      </c>
      <c r="R8" s="1" t="s">
        <v>25</v>
      </c>
      <c r="S8" s="1">
        <f>L8</f>
        <v>0</v>
      </c>
      <c r="T8" s="1" t="s">
        <v>26</v>
      </c>
      <c r="U8" s="1">
        <f>H8*D8</f>
        <v>20081.25</v>
      </c>
    </row>
    <row r="9" spans="1:21" x14ac:dyDescent="0.25">
      <c r="A9" s="2">
        <v>45812</v>
      </c>
      <c r="B9" s="1" t="s">
        <v>50</v>
      </c>
      <c r="C9" s="1" t="s">
        <v>22</v>
      </c>
      <c r="D9" s="1">
        <v>1278</v>
      </c>
      <c r="E9" s="1">
        <v>1212</v>
      </c>
      <c r="F9" s="1">
        <v>1597</v>
      </c>
      <c r="G9" s="1">
        <v>1211.1500000000001</v>
      </c>
      <c r="H9" s="1">
        <v>24</v>
      </c>
      <c r="I9" s="1">
        <v>1600</v>
      </c>
      <c r="J9" s="1">
        <f>(F9-D9)/(D9-E9)</f>
        <v>4.833333333333333</v>
      </c>
      <c r="K9" s="1" t="s">
        <v>46</v>
      </c>
      <c r="L9" s="1">
        <f>(G9-D9)*H9</f>
        <v>-1604.3999999999978</v>
      </c>
      <c r="M9" s="1" t="s">
        <v>51</v>
      </c>
      <c r="N9" s="1" t="s">
        <v>53</v>
      </c>
      <c r="O9" s="1"/>
      <c r="P9" s="1"/>
      <c r="Q9" s="1" t="s">
        <v>24</v>
      </c>
      <c r="R9" s="1" t="s">
        <v>25</v>
      </c>
      <c r="S9" s="1">
        <f>L9</f>
        <v>-1604.3999999999978</v>
      </c>
      <c r="T9" s="1" t="s">
        <v>48</v>
      </c>
      <c r="U9" s="1">
        <f>H9*D9</f>
        <v>30672</v>
      </c>
    </row>
    <row r="10" spans="1:21" x14ac:dyDescent="0.25">
      <c r="A10" s="2">
        <v>45814</v>
      </c>
      <c r="B10" s="1" t="s">
        <v>54</v>
      </c>
      <c r="C10" s="1" t="s">
        <v>22</v>
      </c>
      <c r="D10" s="1">
        <v>645</v>
      </c>
      <c r="E10" s="1">
        <v>579.79999999999995</v>
      </c>
      <c r="F10" s="1">
        <v>790</v>
      </c>
      <c r="G10" s="1"/>
      <c r="H10" s="1">
        <f>I10/(D10-E10)</f>
        <v>46.012269938650277</v>
      </c>
      <c r="I10" s="1">
        <v>3000</v>
      </c>
      <c r="J10" s="1">
        <f>(F10-D10)/(D10-E10)</f>
        <v>2.2239263803680966</v>
      </c>
      <c r="K10" s="1"/>
      <c r="L10" s="1"/>
      <c r="M10" s="1" t="s">
        <v>55</v>
      </c>
      <c r="N10" s="1"/>
      <c r="O10" s="1"/>
      <c r="P10" s="1"/>
      <c r="Q10" s="1" t="s">
        <v>24</v>
      </c>
      <c r="R10" s="1" t="s">
        <v>25</v>
      </c>
      <c r="S10" s="1">
        <f>L10</f>
        <v>0</v>
      </c>
      <c r="T10" s="1" t="s">
        <v>26</v>
      </c>
      <c r="U10" s="1">
        <f>H10*D10</f>
        <v>29677.914110429429</v>
      </c>
    </row>
    <row r="11" spans="1:21" x14ac:dyDescent="0.25">
      <c r="A11" s="2">
        <v>45820</v>
      </c>
      <c r="B11" s="1" t="s">
        <v>27</v>
      </c>
      <c r="C11" s="1" t="s">
        <v>22</v>
      </c>
      <c r="D11" s="1">
        <v>1316</v>
      </c>
      <c r="E11" s="1">
        <v>1263</v>
      </c>
      <c r="F11" s="1">
        <v>1485</v>
      </c>
      <c r="G11" s="1">
        <v>1312.5</v>
      </c>
      <c r="H11" s="1">
        <v>56</v>
      </c>
      <c r="I11" s="1">
        <v>3000</v>
      </c>
      <c r="J11" s="1">
        <f>(F11-D11)/(D11-E11)</f>
        <v>3.1886792452830188</v>
      </c>
      <c r="K11" s="1" t="s">
        <v>46</v>
      </c>
      <c r="L11" s="1">
        <f>(G11-D11)*H11</f>
        <v>-196</v>
      </c>
      <c r="M11" s="1" t="s">
        <v>28</v>
      </c>
      <c r="N11" s="1" t="s">
        <v>47</v>
      </c>
      <c r="O11" s="1"/>
      <c r="P11" s="1"/>
      <c r="Q11" s="1" t="s">
        <v>24</v>
      </c>
      <c r="R11" s="1" t="s">
        <v>25</v>
      </c>
      <c r="S11" s="1">
        <f>L11</f>
        <v>-196</v>
      </c>
      <c r="T11" s="1" t="s">
        <v>48</v>
      </c>
      <c r="U11" s="1">
        <f>H11*D11</f>
        <v>73696</v>
      </c>
    </row>
    <row r="12" spans="1:21" x14ac:dyDescent="0.25">
      <c r="A12" s="2">
        <v>45820</v>
      </c>
      <c r="B12" s="1" t="s">
        <v>39</v>
      </c>
      <c r="C12" s="1" t="s">
        <v>22</v>
      </c>
      <c r="D12" s="1">
        <v>1600</v>
      </c>
      <c r="E12" s="1">
        <v>1505</v>
      </c>
      <c r="F12" s="1">
        <v>1835</v>
      </c>
      <c r="G12" s="1">
        <v>1832.8</v>
      </c>
      <c r="H12" s="1">
        <v>31</v>
      </c>
      <c r="I12" s="1">
        <v>3000</v>
      </c>
      <c r="J12" s="1">
        <f>(F12-D12)/(D12-E12)</f>
        <v>2.4736842105263159</v>
      </c>
      <c r="K12" s="1" t="s">
        <v>49</v>
      </c>
      <c r="L12" s="1">
        <f>(G12-D12)*H12</f>
        <v>7216.7999999999984</v>
      </c>
      <c r="M12" s="1" t="s">
        <v>38</v>
      </c>
      <c r="N12" s="1" t="s">
        <v>52</v>
      </c>
      <c r="O12" s="1"/>
      <c r="P12" s="1"/>
      <c r="Q12" s="1" t="s">
        <v>24</v>
      </c>
      <c r="R12" s="1" t="s">
        <v>25</v>
      </c>
      <c r="S12" s="1">
        <f>L12</f>
        <v>7216.7999999999984</v>
      </c>
      <c r="T12" s="1" t="s">
        <v>48</v>
      </c>
      <c r="U12" s="1">
        <f>H12*D12</f>
        <v>49600</v>
      </c>
    </row>
    <row r="13" spans="1:21" x14ac:dyDescent="0.25">
      <c r="A13" s="2">
        <v>45826</v>
      </c>
      <c r="B13" s="1" t="s">
        <v>29</v>
      </c>
      <c r="C13" s="1" t="s">
        <v>22</v>
      </c>
      <c r="D13" s="1">
        <v>237</v>
      </c>
      <c r="E13" s="1">
        <v>219.35</v>
      </c>
      <c r="F13" s="1">
        <v>270</v>
      </c>
      <c r="G13" s="1">
        <v>267.62</v>
      </c>
      <c r="H13" s="1">
        <f>I13/(D13-E13)</f>
        <v>169.97167138810192</v>
      </c>
      <c r="I13" s="1">
        <v>3000</v>
      </c>
      <c r="J13" s="1">
        <f>(F13-D13)/(D13-E13)</f>
        <v>1.8696883852691213</v>
      </c>
      <c r="K13" s="1" t="s">
        <v>49</v>
      </c>
      <c r="L13" s="1">
        <f>(G13-D13)*H13</f>
        <v>5204.5325779036821</v>
      </c>
      <c r="M13" s="1" t="s">
        <v>30</v>
      </c>
      <c r="N13" s="1" t="s">
        <v>47</v>
      </c>
      <c r="O13" s="1"/>
      <c r="P13" s="1"/>
      <c r="Q13" s="1" t="s">
        <v>24</v>
      </c>
      <c r="R13" s="1" t="s">
        <v>25</v>
      </c>
      <c r="S13" s="1">
        <f>L13</f>
        <v>5204.5325779036821</v>
      </c>
      <c r="T13" s="1" t="s">
        <v>48</v>
      </c>
      <c r="U13" s="1">
        <f>H13*D13</f>
        <v>40283.286118980155</v>
      </c>
    </row>
    <row r="14" spans="1:21" x14ac:dyDescent="0.25">
      <c r="A14" s="2">
        <v>45826</v>
      </c>
      <c r="B14" s="1" t="s">
        <v>35</v>
      </c>
      <c r="C14" s="1" t="s">
        <v>22</v>
      </c>
      <c r="D14" s="1">
        <v>367</v>
      </c>
      <c r="E14" s="1">
        <v>350</v>
      </c>
      <c r="F14" s="1">
        <v>424</v>
      </c>
      <c r="G14" s="1">
        <v>348.95</v>
      </c>
      <c r="H14" s="1">
        <v>176</v>
      </c>
      <c r="I14" s="1">
        <v>3000</v>
      </c>
      <c r="J14" s="1">
        <f>(F14-D14)/(D14-E14)</f>
        <v>3.3529411764705883</v>
      </c>
      <c r="K14" s="1" t="s">
        <v>46</v>
      </c>
      <c r="L14" s="1">
        <f>(G14-D14)*H14</f>
        <v>-3176.800000000002</v>
      </c>
      <c r="M14" s="1" t="s">
        <v>36</v>
      </c>
      <c r="N14" s="1" t="s">
        <v>53</v>
      </c>
      <c r="O14" s="1"/>
      <c r="P14" s="1"/>
      <c r="Q14" s="1" t="s">
        <v>24</v>
      </c>
      <c r="R14" s="1" t="s">
        <v>25</v>
      </c>
      <c r="S14" s="1">
        <f>L14</f>
        <v>-3176.800000000002</v>
      </c>
      <c r="T14" s="1" t="s">
        <v>48</v>
      </c>
      <c r="U14" s="1">
        <f>H14*D14</f>
        <v>64592</v>
      </c>
    </row>
    <row r="15" spans="1:21" x14ac:dyDescent="0.25">
      <c r="A15" s="2">
        <v>45827</v>
      </c>
      <c r="B15" s="1" t="s">
        <v>34</v>
      </c>
      <c r="C15" s="1" t="s">
        <v>22</v>
      </c>
      <c r="D15" s="1">
        <v>943</v>
      </c>
      <c r="E15" s="1">
        <v>887</v>
      </c>
      <c r="F15" s="1">
        <v>1113</v>
      </c>
      <c r="G15" s="1">
        <v>966.67</v>
      </c>
      <c r="H15" s="1">
        <f>I15/(D15-E15)</f>
        <v>53.571428571428569</v>
      </c>
      <c r="I15" s="1">
        <v>3000</v>
      </c>
      <c r="J15" s="1">
        <f>(F15-D15)/(D15-E15)</f>
        <v>3.0357142857142856</v>
      </c>
      <c r="K15" s="1" t="s">
        <v>49</v>
      </c>
      <c r="L15" s="1">
        <f>(G15-D15)*H15</f>
        <v>1268.0357142857119</v>
      </c>
      <c r="M15" s="1" t="s">
        <v>32</v>
      </c>
      <c r="N15" s="1" t="s">
        <v>47</v>
      </c>
      <c r="O15" s="1"/>
      <c r="P15" s="1"/>
      <c r="Q15" s="1" t="s">
        <v>24</v>
      </c>
      <c r="R15" s="1" t="s">
        <v>25</v>
      </c>
      <c r="S15" s="1">
        <f>L15</f>
        <v>1268.0357142857119</v>
      </c>
      <c r="T15" s="1" t="s">
        <v>48</v>
      </c>
      <c r="U15" s="1">
        <f>H15*D15</f>
        <v>50517.857142857138</v>
      </c>
    </row>
    <row r="16" spans="1:21" x14ac:dyDescent="0.25">
      <c r="A16" s="2">
        <v>45827</v>
      </c>
      <c r="B16" s="1" t="s">
        <v>37</v>
      </c>
      <c r="C16" s="1" t="s">
        <v>22</v>
      </c>
      <c r="D16" s="1">
        <v>1866</v>
      </c>
      <c r="E16" s="1">
        <v>1762</v>
      </c>
      <c r="F16" s="1">
        <v>2225</v>
      </c>
      <c r="G16" s="1">
        <v>1763.1</v>
      </c>
      <c r="H16" s="1">
        <f>I16/(D16-E16)</f>
        <v>28.846153846153847</v>
      </c>
      <c r="I16" s="1">
        <v>3000</v>
      </c>
      <c r="J16" s="1">
        <f>(F16-D16)/(D16-E16)</f>
        <v>3.4519230769230771</v>
      </c>
      <c r="K16" s="1" t="s">
        <v>46</v>
      </c>
      <c r="L16" s="1">
        <f>(G16-D16)*H16</f>
        <v>-2968.2692307692337</v>
      </c>
      <c r="M16" s="1" t="s">
        <v>38</v>
      </c>
      <c r="N16" s="1" t="s">
        <v>53</v>
      </c>
      <c r="O16" s="1"/>
      <c r="P16" s="1"/>
      <c r="Q16" s="1" t="s">
        <v>24</v>
      </c>
      <c r="R16" s="1" t="s">
        <v>25</v>
      </c>
      <c r="S16" s="1">
        <f>L16</f>
        <v>-2968.2692307692337</v>
      </c>
      <c r="T16" s="1" t="s">
        <v>48</v>
      </c>
      <c r="U16" s="1">
        <f>H16*D16</f>
        <v>53826.923076923078</v>
      </c>
    </row>
    <row r="17" spans="1:21" x14ac:dyDescent="0.25">
      <c r="A17" s="1"/>
      <c r="B17" s="1"/>
      <c r="C17" s="1"/>
      <c r="D17" s="1"/>
      <c r="E17" s="1"/>
      <c r="F17" s="1"/>
      <c r="G17" s="1"/>
      <c r="H17" s="1" t="e">
        <f>I17/(D17-E17)</f>
        <v>#DIV/0!</v>
      </c>
      <c r="I17" s="1"/>
      <c r="J17" s="1" t="e">
        <f>(F17-D17)/(D17-E17)</f>
        <v>#DIV/0!</v>
      </c>
      <c r="K17" s="1"/>
      <c r="L17" s="1"/>
      <c r="M17" s="1"/>
      <c r="N17" s="1"/>
      <c r="O17" s="1"/>
      <c r="P17" s="1"/>
      <c r="Q17" s="1"/>
      <c r="R17" s="1"/>
      <c r="S17" s="1">
        <f>L17</f>
        <v>0</v>
      </c>
      <c r="T17" s="1"/>
      <c r="U17" s="1" t="e">
        <f>H17*D17</f>
        <v>#DIV/0!</v>
      </c>
    </row>
    <row r="18" spans="1:21" x14ac:dyDescent="0.25">
      <c r="A18" s="1"/>
      <c r="B18" s="1"/>
      <c r="C18" s="1"/>
      <c r="D18" s="1"/>
      <c r="E18" s="1"/>
      <c r="F18" s="1"/>
      <c r="G18" s="1"/>
      <c r="H18" s="1" t="e">
        <f>I18/(D18-E18)</f>
        <v>#DIV/0!</v>
      </c>
      <c r="I18" s="1"/>
      <c r="J18" s="1" t="e">
        <f>(F18-D18)/(D18-E18)</f>
        <v>#DIV/0!</v>
      </c>
      <c r="K18" s="1"/>
      <c r="L18" s="1"/>
      <c r="M18" s="1"/>
      <c r="N18" s="1"/>
      <c r="O18" s="1"/>
      <c r="P18" s="1"/>
      <c r="Q18" s="1"/>
      <c r="R18" s="1"/>
      <c r="S18" s="1">
        <f>L18</f>
        <v>0</v>
      </c>
      <c r="T18" s="1"/>
      <c r="U18" s="1" t="e">
        <f>H18*D18</f>
        <v>#DIV/0!</v>
      </c>
    </row>
    <row r="19" spans="1:21" x14ac:dyDescent="0.25">
      <c r="A19" s="1"/>
      <c r="B19" s="1"/>
      <c r="C19" s="1"/>
      <c r="D19" s="1"/>
      <c r="E19" s="1"/>
      <c r="F19" s="1"/>
      <c r="G19" s="1"/>
      <c r="H19" s="1" t="e">
        <f>I19/(D19-E19)</f>
        <v>#DIV/0!</v>
      </c>
      <c r="I19" s="1"/>
      <c r="J19" s="1" t="e">
        <f>(F19-D19)/(D19-E19)</f>
        <v>#DIV/0!</v>
      </c>
      <c r="K19" s="1"/>
      <c r="L19" s="1"/>
      <c r="M19" s="1"/>
      <c r="N19" s="1"/>
      <c r="O19" s="1"/>
      <c r="P19" s="1"/>
      <c r="Q19" s="1"/>
      <c r="R19" s="1"/>
      <c r="S19" s="1">
        <f>L19</f>
        <v>0</v>
      </c>
      <c r="T19" s="1"/>
      <c r="U19" s="1" t="e">
        <f>H19*D19</f>
        <v>#DIV/0!</v>
      </c>
    </row>
    <row r="20" spans="1:21" x14ac:dyDescent="0.25">
      <c r="A20" s="1"/>
      <c r="B20" s="1"/>
      <c r="C20" s="1"/>
      <c r="D20" s="1"/>
      <c r="E20" s="1"/>
      <c r="F20" s="1"/>
      <c r="G20" s="1"/>
      <c r="H20" s="1" t="e">
        <f>I20/(D20-E20)</f>
        <v>#DIV/0!</v>
      </c>
      <c r="I20" s="1"/>
      <c r="J20" s="1" t="e">
        <f>(F20-D20)/(D20-E20)</f>
        <v>#DIV/0!</v>
      </c>
      <c r="K20" s="1"/>
      <c r="L20" s="1"/>
      <c r="M20" s="1"/>
      <c r="N20" s="1"/>
      <c r="O20" s="1"/>
      <c r="P20" s="1"/>
      <c r="Q20" s="1"/>
      <c r="R20" s="1"/>
      <c r="S20" s="1">
        <f>L20</f>
        <v>0</v>
      </c>
      <c r="T20" s="1"/>
      <c r="U20" s="1" t="e">
        <f>H20*D20</f>
        <v>#DIV/0!</v>
      </c>
    </row>
    <row r="21" spans="1:21" x14ac:dyDescent="0.25">
      <c r="A21" s="1"/>
      <c r="B21" s="1"/>
      <c r="C21" s="1"/>
      <c r="D21" s="1"/>
      <c r="E21" s="1"/>
      <c r="F21" s="1"/>
      <c r="G21" s="1"/>
      <c r="H21" s="1" t="e">
        <f>I21/(D21-E21)</f>
        <v>#DIV/0!</v>
      </c>
      <c r="I21" s="1"/>
      <c r="J21" s="1" t="e">
        <f>(F21-D21)/(D21-E21)</f>
        <v>#DIV/0!</v>
      </c>
      <c r="K21" s="1"/>
      <c r="L21" s="1"/>
      <c r="M21" s="1"/>
      <c r="N21" s="1"/>
      <c r="O21" s="1"/>
      <c r="P21" s="1"/>
      <c r="Q21" s="1"/>
      <c r="R21" s="1"/>
      <c r="S21" s="1">
        <f>L21</f>
        <v>0</v>
      </c>
      <c r="T21" s="1"/>
      <c r="U21" s="1" t="e">
        <f>H21*D21</f>
        <v>#DIV/0!</v>
      </c>
    </row>
    <row r="22" spans="1:21" x14ac:dyDescent="0.25">
      <c r="A22" s="1"/>
      <c r="B22" s="1"/>
      <c r="C22" s="1"/>
      <c r="D22" s="1"/>
      <c r="E22" s="1"/>
      <c r="F22" s="1"/>
      <c r="G22" s="1"/>
      <c r="H22" s="1" t="e">
        <f>I22/(D22-E22)</f>
        <v>#DIV/0!</v>
      </c>
      <c r="I22" s="1"/>
      <c r="J22" s="1" t="e">
        <f>(F22-D22)/(D22-E22)</f>
        <v>#DIV/0!</v>
      </c>
      <c r="K22" s="1"/>
      <c r="L22" s="1"/>
      <c r="M22" s="1"/>
      <c r="N22" s="1"/>
      <c r="O22" s="1"/>
      <c r="P22" s="1"/>
      <c r="Q22" s="1"/>
      <c r="R22" s="1"/>
      <c r="S22" s="1">
        <f>L22</f>
        <v>0</v>
      </c>
      <c r="T22" s="1"/>
      <c r="U22" s="1" t="e">
        <f>H22*D22</f>
        <v>#DIV/0!</v>
      </c>
    </row>
  </sheetData>
  <autoFilter ref="A1:U22" xr:uid="{8090FE0B-E5CF-476B-8F9F-EA27021FD68D}">
    <sortState xmlns:xlrd2="http://schemas.microsoft.com/office/spreadsheetml/2017/richdata2" ref="A2:U22">
      <sortCondition ref="A1:A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Deshmukh, Prasad</cp:lastModifiedBy>
  <dcterms:created xsi:type="dcterms:W3CDTF">2025-06-15T17:14:23Z</dcterms:created>
  <dcterms:modified xsi:type="dcterms:W3CDTF">2025-06-23T22:33:00Z</dcterms:modified>
</cp:coreProperties>
</file>