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IF TUNGGAL" sheetId="1" r:id="rId1"/>
    <sheet name="IF GANDA" sheetId="2" r:id="rId2"/>
    <sheet name="IF KOMBINASI FORMULA 1" sheetId="3" r:id="rId3"/>
    <sheet name="IF KOMBINASI FORMULA 2" sheetId="4" r:id="rId4"/>
  </sheets>
  <calcPr calcId="152511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4" i="4"/>
  <c r="J13" i="4"/>
  <c r="J5" i="4"/>
  <c r="J6" i="4"/>
  <c r="J7" i="4"/>
  <c r="J8" i="4"/>
  <c r="J9" i="4"/>
  <c r="J10" i="4"/>
  <c r="J11" i="4"/>
  <c r="J12" i="4"/>
  <c r="J4" i="4"/>
  <c r="I5" i="4"/>
  <c r="I6" i="4"/>
  <c r="I7" i="4"/>
  <c r="I8" i="4"/>
  <c r="I9" i="4"/>
  <c r="I10" i="4"/>
  <c r="I11" i="4"/>
  <c r="I12" i="4"/>
  <c r="I13" i="4"/>
  <c r="I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A6" i="4"/>
  <c r="A7" i="4"/>
  <c r="A8" i="4" s="1"/>
  <c r="A9" i="4" s="1"/>
  <c r="A10" i="4" s="1"/>
  <c r="A11" i="4" s="1"/>
  <c r="A12" i="4" s="1"/>
  <c r="A13" i="4" s="1"/>
  <c r="A5" i="4"/>
  <c r="D5" i="3"/>
  <c r="D6" i="3"/>
  <c r="D7" i="3"/>
  <c r="D8" i="3"/>
  <c r="D9" i="3"/>
  <c r="D10" i="3"/>
  <c r="D11" i="3"/>
  <c r="D12" i="3"/>
  <c r="D13" i="3"/>
  <c r="D4" i="3"/>
  <c r="C5" i="3"/>
  <c r="C6" i="3"/>
  <c r="C7" i="3"/>
  <c r="C8" i="3"/>
  <c r="C9" i="3"/>
  <c r="C10" i="3"/>
  <c r="C11" i="3"/>
  <c r="C12" i="3"/>
  <c r="C13" i="3"/>
  <c r="C4" i="3"/>
  <c r="B5" i="3"/>
  <c r="B6" i="3"/>
  <c r="B7" i="3"/>
  <c r="B8" i="3"/>
  <c r="B9" i="3"/>
  <c r="B10" i="3"/>
  <c r="B11" i="3"/>
  <c r="B12" i="3"/>
  <c r="B13" i="3"/>
  <c r="B4" i="3"/>
  <c r="I11" i="3"/>
  <c r="I9" i="3"/>
  <c r="I10" i="3"/>
  <c r="I8" i="3"/>
  <c r="N6" i="2"/>
  <c r="N7" i="2"/>
  <c r="N8" i="2"/>
  <c r="N9" i="2"/>
  <c r="N10" i="2"/>
  <c r="N11" i="2"/>
  <c r="N12" i="2"/>
  <c r="N13" i="2"/>
  <c r="N14" i="2"/>
  <c r="N5" i="2"/>
  <c r="M6" i="2"/>
  <c r="M7" i="2"/>
  <c r="M8" i="2"/>
  <c r="M9" i="2"/>
  <c r="M10" i="2"/>
  <c r="M11" i="2"/>
  <c r="M12" i="2"/>
  <c r="M13" i="2"/>
  <c r="M14" i="2"/>
  <c r="M5" i="2"/>
  <c r="J13" i="2"/>
  <c r="J14" i="2"/>
  <c r="J7" i="2"/>
  <c r="J8" i="2"/>
  <c r="J9" i="2" s="1"/>
  <c r="J10" i="2" s="1"/>
  <c r="J11" i="2" s="1"/>
  <c r="J12" i="2" s="1"/>
  <c r="J6" i="2"/>
  <c r="H6" i="2"/>
  <c r="H7" i="2"/>
  <c r="H8" i="2"/>
  <c r="H9" i="2"/>
  <c r="H10" i="2"/>
  <c r="H11" i="2"/>
  <c r="H12" i="2"/>
  <c r="H13" i="2"/>
  <c r="H14" i="2"/>
  <c r="H5" i="2"/>
  <c r="G6" i="2"/>
  <c r="G7" i="2"/>
  <c r="G8" i="2"/>
  <c r="G9" i="2"/>
  <c r="G10" i="2"/>
  <c r="G11" i="2"/>
  <c r="G12" i="2"/>
  <c r="G13" i="2"/>
  <c r="G14" i="2"/>
  <c r="G5" i="2"/>
  <c r="A14" i="2"/>
  <c r="A13" i="2"/>
  <c r="A7" i="2"/>
  <c r="A8" i="2"/>
  <c r="A9" i="2" s="1"/>
  <c r="A10" i="2" s="1"/>
  <c r="A11" i="2" s="1"/>
  <c r="A12" i="2" s="1"/>
  <c r="A6" i="2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A14" i="1"/>
  <c r="A7" i="1"/>
  <c r="A8" i="1"/>
  <c r="A9" i="1" s="1"/>
  <c r="A10" i="1" s="1"/>
  <c r="A11" i="1" s="1"/>
  <c r="A12" i="1" s="1"/>
  <c r="A13" i="1" s="1"/>
  <c r="A6" i="1"/>
</calcChain>
</file>

<file path=xl/sharedStrings.xml><?xml version="1.0" encoding="utf-8"?>
<sst xmlns="http://schemas.openxmlformats.org/spreadsheetml/2006/main" count="174" uniqueCount="125">
  <si>
    <t>NO.</t>
  </si>
  <si>
    <t>NAMA SISWA</t>
  </si>
  <si>
    <t>NILAI</t>
  </si>
  <si>
    <t>MTK</t>
  </si>
  <si>
    <t>B. INDO</t>
  </si>
  <si>
    <t>B. INGG</t>
  </si>
  <si>
    <t>SAINS</t>
  </si>
  <si>
    <t>JUMLAH</t>
  </si>
  <si>
    <t>RATA-RATA</t>
  </si>
  <si>
    <t>STATUS</t>
  </si>
  <si>
    <t>AHMAD DARMAWAN</t>
  </si>
  <si>
    <t>BUDI UTOMO</t>
  </si>
  <si>
    <t>AKBAR IRAWAN</t>
  </si>
  <si>
    <t>MUHAMMAD SUYONO</t>
  </si>
  <si>
    <t>ASEP</t>
  </si>
  <si>
    <t>RIDWAN SETIAWAN</t>
  </si>
  <si>
    <t>IWAN HANDOKO</t>
  </si>
  <si>
    <t>ILHAMUDDIN</t>
  </si>
  <si>
    <t>DAVID EKO</t>
  </si>
  <si>
    <t>ANGGA</t>
  </si>
  <si>
    <t>KETERANGAN RUMUS :</t>
  </si>
  <si>
    <t>Jika nilai rata-rata 80 ke atas maka status LULUS</t>
  </si>
  <si>
    <t>Jika rata-rata dibawah 80 maka status TIDAK LULUS</t>
  </si>
  <si>
    <t>CONTOH 1: MENENTUKAN PREDIKAT NILAI SISWA</t>
  </si>
  <si>
    <t>DAFTAR NILAI UJIAN AKHIR SEKOLAH</t>
  </si>
  <si>
    <t>NO</t>
  </si>
  <si>
    <t>PREDIKAT</t>
  </si>
  <si>
    <t>KETERANGAN RUMUS:</t>
  </si>
  <si>
    <t>Jika nilai rata-rata &gt;=80 maka predikat BAIK</t>
  </si>
  <si>
    <t>Jika nilai rata-rata &gt;=70 maka predikat CUKUP</t>
  </si>
  <si>
    <t>Jika nilai rata-rata &lt;70 maka predikat KURANG</t>
  </si>
  <si>
    <t>NAMA PEGAWAI</t>
  </si>
  <si>
    <t>JADWAL MASUK</t>
  </si>
  <si>
    <t>JAM MASUK</t>
  </si>
  <si>
    <t>JAM PULANG</t>
  </si>
  <si>
    <t>FERI</t>
  </si>
  <si>
    <t>BENI</t>
  </si>
  <si>
    <t>AHMAD</t>
  </si>
  <si>
    <t>KURNIAWAN</t>
  </si>
  <si>
    <t>DONI</t>
  </si>
  <si>
    <t>DEDY</t>
  </si>
  <si>
    <t>NANDA</t>
  </si>
  <si>
    <t>RAMLAH</t>
  </si>
  <si>
    <t>JONI</t>
  </si>
  <si>
    <t>ATEP</t>
  </si>
  <si>
    <t>Shift 4</t>
  </si>
  <si>
    <t>Shift 3</t>
  </si>
  <si>
    <t>Shift 1</t>
  </si>
  <si>
    <t>Shift 2</t>
  </si>
  <si>
    <t>Jika jadwal masuk Shift 1, maka Jam masuk 06.00</t>
  </si>
  <si>
    <t>Jika jadwal masuk Shift 2, maka Jam masuk 10.00</t>
  </si>
  <si>
    <t>Jika jadwal masuk Shift 4, maka Jam masuk 18.00</t>
  </si>
  <si>
    <t>Jika jadwal masuk Shift 3, maka Jam masuk 14.00</t>
  </si>
  <si>
    <t>Jika jadwal masuk Shift 1, maka jam pulang 10.00</t>
  </si>
  <si>
    <t>Jika jadwal masuk Shift 2, maka jam pulang 14.00</t>
  </si>
  <si>
    <t>Jika jadwal masuk Shift 3, maka jam pulang 18.00</t>
  </si>
  <si>
    <t>Jika jadwal masuk Shift 4, maka jam pulang 22.00</t>
  </si>
  <si>
    <t>CONTOH 1: IF KOMBINASI DEGAN LEFT, MID, &amp; RIGHT</t>
  </si>
  <si>
    <t>KODE</t>
  </si>
  <si>
    <t>JENIS MATA KULIAH</t>
  </si>
  <si>
    <t>NAMA MATA KULIAH</t>
  </si>
  <si>
    <t>KELAS</t>
  </si>
  <si>
    <t>NAMA</t>
  </si>
  <si>
    <t>TE</t>
  </si>
  <si>
    <t>TEORI</t>
  </si>
  <si>
    <t>PA</t>
  </si>
  <si>
    <t>PRAKTEK</t>
  </si>
  <si>
    <t>BAHASA</t>
  </si>
  <si>
    <t>AGAMA</t>
  </si>
  <si>
    <t>STATISTIK</t>
  </si>
  <si>
    <t>GRAFIK</t>
  </si>
  <si>
    <t>LOGIKA</t>
  </si>
  <si>
    <t>P</t>
  </si>
  <si>
    <t>PAGI</t>
  </si>
  <si>
    <t>S</t>
  </si>
  <si>
    <t>SORE</t>
  </si>
  <si>
    <t>TE123P</t>
  </si>
  <si>
    <t>PA125S</t>
  </si>
  <si>
    <t>TE127S</t>
  </si>
  <si>
    <t>PA124P</t>
  </si>
  <si>
    <t>TE126P</t>
  </si>
  <si>
    <t>PA126P</t>
  </si>
  <si>
    <t>TE123S</t>
  </si>
  <si>
    <t>PA127P</t>
  </si>
  <si>
    <t>PA123S</t>
  </si>
  <si>
    <t>CONTOH 2 : IF KOMBINASI OR &amp; AND</t>
  </si>
  <si>
    <t>NAMA PEMBELI</t>
  </si>
  <si>
    <t>MERK KOMPUTER</t>
  </si>
  <si>
    <t>HARGA SATUAN NORMAL</t>
  </si>
  <si>
    <t>JUMLAH BELI</t>
  </si>
  <si>
    <t>JENIS BELI</t>
  </si>
  <si>
    <t>HARGA JUAL PER UNIT</t>
  </si>
  <si>
    <t>TOTAL HARGA</t>
  </si>
  <si>
    <t>DISKON</t>
  </si>
  <si>
    <t>VOUCHER</t>
  </si>
  <si>
    <t>TOTAL BAYAR</t>
  </si>
  <si>
    <t>CITRA SUCI</t>
  </si>
  <si>
    <t>TONI SUCIPTO</t>
  </si>
  <si>
    <t>ANDINI PRATIWI</t>
  </si>
  <si>
    <t>BUNGA MELATI</t>
  </si>
  <si>
    <t>ROBERT CHANDRA</t>
  </si>
  <si>
    <t>AHMAD SETIAWAN</t>
  </si>
  <si>
    <t>CHIKA SLESTARI</t>
  </si>
  <si>
    <t>RAHMAWATI</t>
  </si>
  <si>
    <t>BUDIMAN</t>
  </si>
  <si>
    <t>BAGUS DERMAWAN</t>
  </si>
  <si>
    <t>DELL</t>
  </si>
  <si>
    <t>TOSHIBA</t>
  </si>
  <si>
    <t>ACER</t>
  </si>
  <si>
    <t>AXIOO</t>
  </si>
  <si>
    <t>HP</t>
  </si>
  <si>
    <t>K</t>
  </si>
  <si>
    <t>T</t>
  </si>
  <si>
    <t>KETERANGAN RUMUS</t>
  </si>
  <si>
    <t>1. Untuk mencari harga jual per unit :</t>
  </si>
  <si>
    <t>Jika Jenis Pembelian = K (Kredit), maka Harga Jual Per Unit = 1.25 x Harga Satuan Normal</t>
  </si>
  <si>
    <t>Jika Jenis Pembelian = T (Tunai), maka Harga Jual Per Unit = Harga Satuan Normal</t>
  </si>
  <si>
    <t>2. Untuk mencari Total Harga = Jumlah beli * Harga Jual Per Unit</t>
  </si>
  <si>
    <t>3. Untuk mencari Diskon:</t>
  </si>
  <si>
    <t>Jika pembelian dilakukan secara Tunai dan Jumlah beli diatas 10,</t>
  </si>
  <si>
    <t>maka mendapat diskon sebesar 10% dari Total Harga</t>
  </si>
  <si>
    <t>4. Untuk mencari Voucher:</t>
  </si>
  <si>
    <t>Jika membeli komputer merk Axioo atau Acer, maka mendapat voucher 50.000</t>
  </si>
  <si>
    <t>Jika membeli komputer merk Toshiba, maka mendapat voucher 100.000</t>
  </si>
  <si>
    <t>5. Untuk mencari Total Bayar = Jumlah Beli x Harga Jual Per Unit -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</si>
</sst>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5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0" zoomScaleNormal="70" workbookViewId="0">
      <selection activeCell="K13" sqref="K13"/>
    </sheetView>
  </sheetViews>
  <sheetFormatPr defaultRowHeight="15" x14ac:dyDescent="0.25"/>
  <cols>
    <col min="1" max="1" width="4.42578125" bestFit="1" customWidth="1"/>
    <col min="2" max="2" width="20.85546875" bestFit="1" customWidth="1"/>
    <col min="3" max="3" width="5.7109375" bestFit="1" customWidth="1"/>
    <col min="7" max="7" width="9.5703125" bestFit="1" customWidth="1"/>
    <col min="8" max="8" width="13.42578125" bestFit="1" customWidth="1"/>
    <col min="9" max="9" width="14.42578125" bestFit="1" customWidth="1"/>
  </cols>
  <sheetData>
    <row r="1" spans="1:9" x14ac:dyDescent="0.25">
      <c r="A1" s="7" t="s">
        <v>24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x14ac:dyDescent="0.25">
      <c r="A3" s="10" t="s">
        <v>0</v>
      </c>
      <c r="B3" s="10" t="s">
        <v>1</v>
      </c>
      <c r="C3" s="10" t="s">
        <v>2</v>
      </c>
      <c r="D3" s="10"/>
      <c r="E3" s="10"/>
      <c r="F3" s="10"/>
      <c r="G3" s="10" t="s">
        <v>7</v>
      </c>
      <c r="H3" s="10" t="s">
        <v>8</v>
      </c>
      <c r="I3" s="10" t="s">
        <v>9</v>
      </c>
    </row>
    <row r="4" spans="1:9" x14ac:dyDescent="0.25">
      <c r="A4" s="10"/>
      <c r="B4" s="10"/>
      <c r="C4" s="11" t="s">
        <v>3</v>
      </c>
      <c r="D4" s="11" t="s">
        <v>4</v>
      </c>
      <c r="E4" s="11" t="s">
        <v>5</v>
      </c>
      <c r="F4" s="11" t="s">
        <v>6</v>
      </c>
      <c r="G4" s="10"/>
      <c r="H4" s="10"/>
      <c r="I4" s="10"/>
    </row>
    <row r="5" spans="1:9" x14ac:dyDescent="0.25">
      <c r="A5" s="5">
        <v>1</v>
      </c>
      <c r="B5" s="2" t="s">
        <v>10</v>
      </c>
      <c r="C5" s="5">
        <v>76</v>
      </c>
      <c r="D5" s="5">
        <v>72</v>
      </c>
      <c r="E5" s="5">
        <v>73</v>
      </c>
      <c r="F5" s="5">
        <v>79</v>
      </c>
      <c r="G5" s="5">
        <f>SUM(C5:F5)</f>
        <v>300</v>
      </c>
      <c r="H5" s="6">
        <f>AVERAGE(C5:F5)</f>
        <v>75</v>
      </c>
      <c r="I5" s="5" t="str">
        <f>IF(H5&gt;=80,"LULUS","TIDAK LULUS")</f>
        <v>TIDAK LULUS</v>
      </c>
    </row>
    <row r="6" spans="1:9" x14ac:dyDescent="0.25">
      <c r="A6" s="5">
        <f>A5+1</f>
        <v>2</v>
      </c>
      <c r="B6" s="2" t="s">
        <v>11</v>
      </c>
      <c r="C6" s="5">
        <v>70</v>
      </c>
      <c r="D6" s="5">
        <v>88</v>
      </c>
      <c r="E6" s="5">
        <v>90</v>
      </c>
      <c r="F6" s="5">
        <v>81</v>
      </c>
      <c r="G6" s="5">
        <f t="shared" ref="G6:G14" si="0">SUM(C6:F6)</f>
        <v>329</v>
      </c>
      <c r="H6" s="6">
        <f t="shared" ref="H6:H14" si="1">AVERAGE(C6:F6)</f>
        <v>82.25</v>
      </c>
      <c r="I6" s="5" t="str">
        <f t="shared" ref="I6:I14" si="2">IF(H6&gt;=80,"LULUS","TIDAK LULUS")</f>
        <v>LULUS</v>
      </c>
    </row>
    <row r="7" spans="1:9" x14ac:dyDescent="0.25">
      <c r="A7" s="5">
        <f t="shared" ref="A7:A13" si="3">A6+1</f>
        <v>3</v>
      </c>
      <c r="B7" s="2" t="s">
        <v>12</v>
      </c>
      <c r="C7" s="5">
        <v>95</v>
      </c>
      <c r="D7" s="5">
        <v>73</v>
      </c>
      <c r="E7" s="5">
        <v>84</v>
      </c>
      <c r="F7" s="5">
        <v>93</v>
      </c>
      <c r="G7" s="5">
        <f t="shared" si="0"/>
        <v>345</v>
      </c>
      <c r="H7" s="6">
        <f t="shared" si="1"/>
        <v>86.25</v>
      </c>
      <c r="I7" s="5" t="str">
        <f t="shared" si="2"/>
        <v>LULUS</v>
      </c>
    </row>
    <row r="8" spans="1:9" x14ac:dyDescent="0.25">
      <c r="A8" s="5">
        <f t="shared" si="3"/>
        <v>4</v>
      </c>
      <c r="B8" s="2" t="s">
        <v>13</v>
      </c>
      <c r="C8" s="5">
        <v>72</v>
      </c>
      <c r="D8" s="5">
        <v>95</v>
      </c>
      <c r="E8" s="5">
        <v>92</v>
      </c>
      <c r="F8" s="5">
        <v>70</v>
      </c>
      <c r="G8" s="5">
        <f t="shared" si="0"/>
        <v>329</v>
      </c>
      <c r="H8" s="6">
        <f t="shared" si="1"/>
        <v>82.25</v>
      </c>
      <c r="I8" s="5" t="str">
        <f t="shared" si="2"/>
        <v>LULUS</v>
      </c>
    </row>
    <row r="9" spans="1:9" x14ac:dyDescent="0.25">
      <c r="A9" s="5">
        <f t="shared" si="3"/>
        <v>5</v>
      </c>
      <c r="B9" s="2" t="s">
        <v>14</v>
      </c>
      <c r="C9" s="5">
        <v>75</v>
      </c>
      <c r="D9" s="5">
        <v>85</v>
      </c>
      <c r="E9" s="5">
        <v>85</v>
      </c>
      <c r="F9" s="5">
        <v>78</v>
      </c>
      <c r="G9" s="5">
        <f t="shared" si="0"/>
        <v>323</v>
      </c>
      <c r="H9" s="6">
        <f t="shared" si="1"/>
        <v>80.75</v>
      </c>
      <c r="I9" s="5" t="str">
        <f t="shared" si="2"/>
        <v>LULUS</v>
      </c>
    </row>
    <row r="10" spans="1:9" x14ac:dyDescent="0.25">
      <c r="A10" s="5">
        <f t="shared" si="3"/>
        <v>6</v>
      </c>
      <c r="B10" s="2" t="s">
        <v>15</v>
      </c>
      <c r="C10" s="5">
        <v>72</v>
      </c>
      <c r="D10" s="5">
        <v>84</v>
      </c>
      <c r="E10" s="5">
        <v>95</v>
      </c>
      <c r="F10" s="5">
        <v>79</v>
      </c>
      <c r="G10" s="5">
        <f t="shared" si="0"/>
        <v>330</v>
      </c>
      <c r="H10" s="6">
        <f t="shared" si="1"/>
        <v>82.5</v>
      </c>
      <c r="I10" s="5" t="str">
        <f t="shared" si="2"/>
        <v>LULUS</v>
      </c>
    </row>
    <row r="11" spans="1:9" x14ac:dyDescent="0.25">
      <c r="A11" s="5">
        <f t="shared" si="3"/>
        <v>7</v>
      </c>
      <c r="B11" s="2" t="s">
        <v>16</v>
      </c>
      <c r="C11" s="5">
        <v>78</v>
      </c>
      <c r="D11" s="5">
        <v>88</v>
      </c>
      <c r="E11" s="5">
        <v>88</v>
      </c>
      <c r="F11" s="5">
        <v>87</v>
      </c>
      <c r="G11" s="5">
        <f t="shared" si="0"/>
        <v>341</v>
      </c>
      <c r="H11" s="6">
        <f t="shared" si="1"/>
        <v>85.25</v>
      </c>
      <c r="I11" s="5" t="str">
        <f t="shared" si="2"/>
        <v>LULUS</v>
      </c>
    </row>
    <row r="12" spans="1:9" x14ac:dyDescent="0.25">
      <c r="A12" s="5">
        <f t="shared" si="3"/>
        <v>8</v>
      </c>
      <c r="B12" s="2" t="s">
        <v>17</v>
      </c>
      <c r="C12" s="5">
        <v>75</v>
      </c>
      <c r="D12" s="5">
        <v>82</v>
      </c>
      <c r="E12" s="5">
        <v>74</v>
      </c>
      <c r="F12" s="5">
        <v>77</v>
      </c>
      <c r="G12" s="5">
        <f t="shared" si="0"/>
        <v>308</v>
      </c>
      <c r="H12" s="6">
        <f t="shared" si="1"/>
        <v>77</v>
      </c>
      <c r="I12" s="5" t="str">
        <f t="shared" si="2"/>
        <v>TIDAK LULUS</v>
      </c>
    </row>
    <row r="13" spans="1:9" x14ac:dyDescent="0.25">
      <c r="A13" s="5">
        <f t="shared" si="3"/>
        <v>9</v>
      </c>
      <c r="B13" s="2" t="s">
        <v>18</v>
      </c>
      <c r="C13" s="5">
        <v>89</v>
      </c>
      <c r="D13" s="5">
        <v>70</v>
      </c>
      <c r="E13" s="5">
        <v>81</v>
      </c>
      <c r="F13" s="5">
        <v>71</v>
      </c>
      <c r="G13" s="5">
        <f t="shared" si="0"/>
        <v>311</v>
      </c>
      <c r="H13" s="6">
        <f t="shared" si="1"/>
        <v>77.75</v>
      </c>
      <c r="I13" s="5" t="str">
        <f t="shared" si="2"/>
        <v>TIDAK LULUS</v>
      </c>
    </row>
    <row r="14" spans="1:9" x14ac:dyDescent="0.25">
      <c r="A14" s="5">
        <f>A13+1</f>
        <v>10</v>
      </c>
      <c r="B14" s="2" t="s">
        <v>19</v>
      </c>
      <c r="C14" s="5">
        <v>83</v>
      </c>
      <c r="D14" s="5">
        <v>90</v>
      </c>
      <c r="E14" s="5">
        <v>80</v>
      </c>
      <c r="F14" s="5">
        <v>76</v>
      </c>
      <c r="G14" s="5">
        <f t="shared" si="0"/>
        <v>329</v>
      </c>
      <c r="H14" s="6">
        <f t="shared" si="1"/>
        <v>82.25</v>
      </c>
      <c r="I14" s="5" t="str">
        <f t="shared" si="2"/>
        <v>LULUS</v>
      </c>
    </row>
    <row r="16" spans="1:9" x14ac:dyDescent="0.25">
      <c r="A16" s="9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mergeCells count="7">
    <mergeCell ref="A1:I2"/>
    <mergeCell ref="C3:F3"/>
    <mergeCell ref="A3:A4"/>
    <mergeCell ref="B3:B4"/>
    <mergeCell ref="I3:I4"/>
    <mergeCell ref="G3:G4"/>
    <mergeCell ref="H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3" zoomScaleNormal="100" workbookViewId="0">
      <selection activeCell="Q11" sqref="Q11"/>
    </sheetView>
  </sheetViews>
  <sheetFormatPr defaultRowHeight="15" x14ac:dyDescent="0.25"/>
  <cols>
    <col min="2" max="2" width="20.85546875" bestFit="1" customWidth="1"/>
    <col min="7" max="7" width="11.140625" bestFit="1" customWidth="1"/>
    <col min="8" max="8" width="9.5703125" bestFit="1" customWidth="1"/>
    <col min="11" max="11" width="15.7109375" bestFit="1" customWidth="1"/>
    <col min="12" max="12" width="15.28515625" bestFit="1" customWidth="1"/>
    <col min="13" max="13" width="11.5703125" bestFit="1" customWidth="1"/>
    <col min="14" max="14" width="12.42578125" bestFit="1" customWidth="1"/>
  </cols>
  <sheetData>
    <row r="1" spans="1:14" x14ac:dyDescent="0.25">
      <c r="A1" t="s">
        <v>23</v>
      </c>
    </row>
    <row r="3" spans="1:14" x14ac:dyDescent="0.25">
      <c r="A3" s="10" t="s">
        <v>25</v>
      </c>
      <c r="B3" s="10" t="s">
        <v>1</v>
      </c>
      <c r="C3" s="10" t="s">
        <v>2</v>
      </c>
      <c r="D3" s="10"/>
      <c r="E3" s="10"/>
      <c r="F3" s="10"/>
      <c r="G3" s="10" t="s">
        <v>8</v>
      </c>
      <c r="H3" s="10" t="s">
        <v>26</v>
      </c>
      <c r="J3" s="12" t="s">
        <v>0</v>
      </c>
      <c r="K3" s="12" t="s">
        <v>31</v>
      </c>
      <c r="L3" s="12" t="s">
        <v>32</v>
      </c>
      <c r="M3" s="12" t="s">
        <v>33</v>
      </c>
      <c r="N3" s="12" t="s">
        <v>34</v>
      </c>
    </row>
    <row r="4" spans="1:14" x14ac:dyDescent="0.25">
      <c r="A4" s="10"/>
      <c r="B4" s="10"/>
      <c r="C4" s="11" t="s">
        <v>3</v>
      </c>
      <c r="D4" s="11" t="s">
        <v>4</v>
      </c>
      <c r="E4" s="11" t="s">
        <v>5</v>
      </c>
      <c r="F4" s="11" t="s">
        <v>6</v>
      </c>
      <c r="G4" s="10"/>
      <c r="H4" s="10"/>
      <c r="J4" s="12"/>
      <c r="K4" s="12"/>
      <c r="L4" s="12"/>
      <c r="M4" s="12"/>
      <c r="N4" s="12"/>
    </row>
    <row r="5" spans="1:14" x14ac:dyDescent="0.25">
      <c r="A5" s="2">
        <v>1</v>
      </c>
      <c r="B5" s="2" t="s">
        <v>10</v>
      </c>
      <c r="C5" s="2">
        <v>95</v>
      </c>
      <c r="D5" s="2">
        <v>60</v>
      </c>
      <c r="E5" s="2">
        <v>92</v>
      </c>
      <c r="F5" s="2">
        <v>82</v>
      </c>
      <c r="G5" s="3">
        <f>AVERAGE(C5:F5)</f>
        <v>82.25</v>
      </c>
      <c r="H5" s="2" t="str">
        <f>IF(G5&gt;=80,"BAIK",IF(G5&gt;=70,"CUKUP","KURANG"))</f>
        <v>BAIK</v>
      </c>
      <c r="J5" s="5">
        <v>1</v>
      </c>
      <c r="K5" s="13" t="s">
        <v>35</v>
      </c>
      <c r="L5" s="5" t="s">
        <v>45</v>
      </c>
      <c r="M5" s="5" t="str">
        <f>IF(L5="Shift 1","06.00",IF(L5="Shift 2","10.00",IF(L5="Shift 3","14.00",IF(L5="Shift 4","18.00"))))</f>
        <v>18.00</v>
      </c>
      <c r="N5" s="5" t="str">
        <f>IF(L5="Shift 1","10.00",IF(L5="Shift 2","14.00",IF(L5="Shift 3","18.00",IF(L5="Shift 4","22.00"))))</f>
        <v>22.00</v>
      </c>
    </row>
    <row r="6" spans="1:14" x14ac:dyDescent="0.25">
      <c r="A6" s="2">
        <f>A5+1</f>
        <v>2</v>
      </c>
      <c r="B6" s="2" t="s">
        <v>11</v>
      </c>
      <c r="C6" s="2">
        <v>86</v>
      </c>
      <c r="D6" s="2">
        <v>96</v>
      </c>
      <c r="E6" s="2">
        <v>61</v>
      </c>
      <c r="F6" s="2">
        <v>70</v>
      </c>
      <c r="G6" s="3">
        <f t="shared" ref="G6:G14" si="0">AVERAGE(C6:F6)</f>
        <v>78.25</v>
      </c>
      <c r="H6" s="2" t="str">
        <f t="shared" ref="H6:H14" si="1">IF(G6&gt;=80,"BAIK",IF(G6&gt;=70,"CUKUP","KURANG"))</f>
        <v>CUKUP</v>
      </c>
      <c r="J6" s="5">
        <f>J5+1</f>
        <v>2</v>
      </c>
      <c r="K6" s="13" t="s">
        <v>36</v>
      </c>
      <c r="L6" s="5" t="s">
        <v>46</v>
      </c>
      <c r="M6" s="5" t="str">
        <f t="shared" ref="M6:M14" si="2">IF(L6="Shift 1","06.00",IF(L6="Shift 2","10.00",IF(L6="Shift 3","14.00",IF(L6="Shift 4","18.00"))))</f>
        <v>14.00</v>
      </c>
      <c r="N6" s="5" t="str">
        <f t="shared" ref="N6:N14" si="3">IF(L6="Shift 1","10.00",IF(L6="Shift 2","14.00",IF(L6="Shift 3","18.00",IF(L6="Shift 4","22.00"))))</f>
        <v>18.00</v>
      </c>
    </row>
    <row r="7" spans="1:14" x14ac:dyDescent="0.25">
      <c r="A7" s="2">
        <f t="shared" ref="A7:A12" si="4">A6+1</f>
        <v>3</v>
      </c>
      <c r="B7" s="2" t="s">
        <v>12</v>
      </c>
      <c r="C7" s="2">
        <v>97</v>
      </c>
      <c r="D7" s="2">
        <v>82</v>
      </c>
      <c r="E7" s="2">
        <v>90</v>
      </c>
      <c r="F7" s="2">
        <v>63</v>
      </c>
      <c r="G7" s="3">
        <f t="shared" si="0"/>
        <v>83</v>
      </c>
      <c r="H7" s="2" t="str">
        <f t="shared" si="1"/>
        <v>BAIK</v>
      </c>
      <c r="J7" s="5">
        <f t="shared" ref="J7:J14" si="5">J6+1</f>
        <v>3</v>
      </c>
      <c r="K7" s="13" t="s">
        <v>37</v>
      </c>
      <c r="L7" s="5" t="s">
        <v>47</v>
      </c>
      <c r="M7" s="5" t="str">
        <f t="shared" si="2"/>
        <v>06.00</v>
      </c>
      <c r="N7" s="5" t="str">
        <f t="shared" si="3"/>
        <v>10.00</v>
      </c>
    </row>
    <row r="8" spans="1:14" x14ac:dyDescent="0.25">
      <c r="A8" s="2">
        <f t="shared" si="4"/>
        <v>4</v>
      </c>
      <c r="B8" s="2" t="s">
        <v>13</v>
      </c>
      <c r="C8" s="2">
        <v>65</v>
      </c>
      <c r="D8" s="2">
        <v>62</v>
      </c>
      <c r="E8" s="2">
        <v>78</v>
      </c>
      <c r="F8" s="2">
        <v>72</v>
      </c>
      <c r="G8" s="3">
        <f t="shared" si="0"/>
        <v>69.25</v>
      </c>
      <c r="H8" s="2" t="str">
        <f t="shared" si="1"/>
        <v>KURANG</v>
      </c>
      <c r="J8" s="5">
        <f t="shared" si="5"/>
        <v>4</v>
      </c>
      <c r="K8" s="13" t="s">
        <v>38</v>
      </c>
      <c r="L8" s="5" t="s">
        <v>46</v>
      </c>
      <c r="M8" s="5" t="str">
        <f t="shared" si="2"/>
        <v>14.00</v>
      </c>
      <c r="N8" s="5" t="str">
        <f t="shared" si="3"/>
        <v>18.00</v>
      </c>
    </row>
    <row r="9" spans="1:14" x14ac:dyDescent="0.25">
      <c r="A9" s="2">
        <f t="shared" si="4"/>
        <v>5</v>
      </c>
      <c r="B9" s="2" t="s">
        <v>14</v>
      </c>
      <c r="C9" s="2">
        <v>93</v>
      </c>
      <c r="D9" s="2">
        <v>79</v>
      </c>
      <c r="E9" s="2">
        <v>70</v>
      </c>
      <c r="F9" s="2">
        <v>61</v>
      </c>
      <c r="G9" s="3">
        <f t="shared" si="0"/>
        <v>75.75</v>
      </c>
      <c r="H9" s="2" t="str">
        <f t="shared" si="1"/>
        <v>CUKUP</v>
      </c>
      <c r="J9" s="5">
        <f t="shared" si="5"/>
        <v>5</v>
      </c>
      <c r="K9" s="13" t="s">
        <v>39</v>
      </c>
      <c r="L9" s="5" t="s">
        <v>45</v>
      </c>
      <c r="M9" s="5" t="str">
        <f t="shared" si="2"/>
        <v>18.00</v>
      </c>
      <c r="N9" s="5" t="str">
        <f t="shared" si="3"/>
        <v>22.00</v>
      </c>
    </row>
    <row r="10" spans="1:14" x14ac:dyDescent="0.25">
      <c r="A10" s="2">
        <f t="shared" si="4"/>
        <v>6</v>
      </c>
      <c r="B10" s="2" t="s">
        <v>15</v>
      </c>
      <c r="C10" s="2">
        <v>75</v>
      </c>
      <c r="D10" s="2">
        <v>74</v>
      </c>
      <c r="E10" s="2">
        <v>62</v>
      </c>
      <c r="F10" s="2">
        <v>94</v>
      </c>
      <c r="G10" s="3">
        <f t="shared" si="0"/>
        <v>76.25</v>
      </c>
      <c r="H10" s="2" t="str">
        <f t="shared" si="1"/>
        <v>CUKUP</v>
      </c>
      <c r="J10" s="5">
        <f t="shared" si="5"/>
        <v>6</v>
      </c>
      <c r="K10" s="13" t="s">
        <v>40</v>
      </c>
      <c r="L10" s="5" t="s">
        <v>47</v>
      </c>
      <c r="M10" s="5" t="str">
        <f t="shared" si="2"/>
        <v>06.00</v>
      </c>
      <c r="N10" s="5" t="str">
        <f t="shared" si="3"/>
        <v>10.00</v>
      </c>
    </row>
    <row r="11" spans="1:14" x14ac:dyDescent="0.25">
      <c r="A11" s="2">
        <f t="shared" si="4"/>
        <v>7</v>
      </c>
      <c r="B11" s="2" t="s">
        <v>16</v>
      </c>
      <c r="C11" s="2">
        <v>87</v>
      </c>
      <c r="D11" s="2">
        <v>70</v>
      </c>
      <c r="E11" s="2">
        <v>88</v>
      </c>
      <c r="F11" s="2">
        <v>94</v>
      </c>
      <c r="G11" s="3">
        <f t="shared" si="0"/>
        <v>84.75</v>
      </c>
      <c r="H11" s="2" t="str">
        <f t="shared" si="1"/>
        <v>BAIK</v>
      </c>
      <c r="J11" s="5">
        <f t="shared" si="5"/>
        <v>7</v>
      </c>
      <c r="K11" s="13" t="s">
        <v>41</v>
      </c>
      <c r="L11" s="5" t="s">
        <v>46</v>
      </c>
      <c r="M11" s="5" t="str">
        <f t="shared" si="2"/>
        <v>14.00</v>
      </c>
      <c r="N11" s="5" t="str">
        <f t="shared" si="3"/>
        <v>18.00</v>
      </c>
    </row>
    <row r="12" spans="1:14" x14ac:dyDescent="0.25">
      <c r="A12" s="2">
        <f t="shared" si="4"/>
        <v>8</v>
      </c>
      <c r="B12" s="2" t="s">
        <v>17</v>
      </c>
      <c r="C12" s="2">
        <v>91</v>
      </c>
      <c r="D12" s="2">
        <v>97</v>
      </c>
      <c r="E12" s="2">
        <v>91</v>
      </c>
      <c r="F12" s="2">
        <v>91</v>
      </c>
      <c r="G12" s="3">
        <f t="shared" si="0"/>
        <v>92.5</v>
      </c>
      <c r="H12" s="2" t="str">
        <f t="shared" si="1"/>
        <v>BAIK</v>
      </c>
      <c r="J12" s="5">
        <f t="shared" si="5"/>
        <v>8</v>
      </c>
      <c r="K12" s="13" t="s">
        <v>42</v>
      </c>
      <c r="L12" s="5" t="s">
        <v>45</v>
      </c>
      <c r="M12" s="5" t="str">
        <f t="shared" si="2"/>
        <v>18.00</v>
      </c>
      <c r="N12" s="5" t="str">
        <f t="shared" si="3"/>
        <v>22.00</v>
      </c>
    </row>
    <row r="13" spans="1:14" x14ac:dyDescent="0.25">
      <c r="A13" s="2">
        <f>A12+1</f>
        <v>9</v>
      </c>
      <c r="B13" s="2" t="s">
        <v>18</v>
      </c>
      <c r="C13" s="2">
        <v>85</v>
      </c>
      <c r="D13" s="2">
        <v>86</v>
      </c>
      <c r="E13" s="2">
        <v>61</v>
      </c>
      <c r="F13" s="2">
        <v>64</v>
      </c>
      <c r="G13" s="3">
        <f t="shared" si="0"/>
        <v>74</v>
      </c>
      <c r="H13" s="2" t="str">
        <f t="shared" si="1"/>
        <v>CUKUP</v>
      </c>
      <c r="J13" s="5">
        <f t="shared" si="5"/>
        <v>9</v>
      </c>
      <c r="K13" s="13" t="s">
        <v>43</v>
      </c>
      <c r="L13" s="5" t="s">
        <v>48</v>
      </c>
      <c r="M13" s="5" t="str">
        <f t="shared" si="2"/>
        <v>10.00</v>
      </c>
      <c r="N13" s="5" t="str">
        <f t="shared" si="3"/>
        <v>14.00</v>
      </c>
    </row>
    <row r="14" spans="1:14" x14ac:dyDescent="0.25">
      <c r="A14" s="2">
        <f>A13+1</f>
        <v>10</v>
      </c>
      <c r="B14" s="2" t="s">
        <v>19</v>
      </c>
      <c r="C14" s="2">
        <v>98</v>
      </c>
      <c r="D14" s="2">
        <v>77</v>
      </c>
      <c r="E14" s="2">
        <v>78</v>
      </c>
      <c r="F14" s="2">
        <v>60</v>
      </c>
      <c r="G14" s="3">
        <f t="shared" si="0"/>
        <v>78.25</v>
      </c>
      <c r="H14" s="2" t="str">
        <f t="shared" si="1"/>
        <v>CUKUP</v>
      </c>
      <c r="J14" s="5">
        <f t="shared" si="5"/>
        <v>10</v>
      </c>
      <c r="K14" s="13" t="s">
        <v>44</v>
      </c>
      <c r="L14" s="5" t="s">
        <v>48</v>
      </c>
      <c r="M14" s="5" t="str">
        <f t="shared" si="2"/>
        <v>10.00</v>
      </c>
      <c r="N14" s="5" t="str">
        <f t="shared" si="3"/>
        <v>14.00</v>
      </c>
    </row>
    <row r="16" spans="1:14" x14ac:dyDescent="0.25">
      <c r="A16" s="9" t="s">
        <v>27</v>
      </c>
      <c r="J16" s="9" t="s">
        <v>27</v>
      </c>
    </row>
    <row r="17" spans="1:14" x14ac:dyDescent="0.25">
      <c r="A17" t="s">
        <v>28</v>
      </c>
      <c r="J17" t="s">
        <v>49</v>
      </c>
      <c r="N17" t="s">
        <v>53</v>
      </c>
    </row>
    <row r="18" spans="1:14" x14ac:dyDescent="0.25">
      <c r="A18" t="s">
        <v>29</v>
      </c>
      <c r="J18" t="s">
        <v>50</v>
      </c>
      <c r="N18" t="s">
        <v>54</v>
      </c>
    </row>
    <row r="19" spans="1:14" x14ac:dyDescent="0.25">
      <c r="A19" t="s">
        <v>30</v>
      </c>
      <c r="J19" t="s">
        <v>52</v>
      </c>
      <c r="N19" t="s">
        <v>55</v>
      </c>
    </row>
    <row r="20" spans="1:14" x14ac:dyDescent="0.25">
      <c r="J20" t="s">
        <v>51</v>
      </c>
      <c r="N20" t="s">
        <v>56</v>
      </c>
    </row>
  </sheetData>
  <mergeCells count="10">
    <mergeCell ref="H3:H4"/>
    <mergeCell ref="G3:G4"/>
    <mergeCell ref="A3:A4"/>
    <mergeCell ref="C3:F3"/>
    <mergeCell ref="B3:B4"/>
    <mergeCell ref="N3:N4"/>
    <mergeCell ref="M3:M4"/>
    <mergeCell ref="L3:L4"/>
    <mergeCell ref="K3:K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" sqref="E1"/>
    </sheetView>
  </sheetViews>
  <sheetFormatPr defaultRowHeight="15" x14ac:dyDescent="0.25"/>
  <cols>
    <col min="2" max="2" width="18.5703125" bestFit="1" customWidth="1"/>
    <col min="3" max="3" width="19.5703125" bestFit="1" customWidth="1"/>
    <col min="4" max="4" width="11.5703125" customWidth="1"/>
    <col min="6" max="6" width="20.7109375" bestFit="1" customWidth="1"/>
    <col min="9" max="9" width="19.5703125" bestFit="1" customWidth="1"/>
    <col min="10" max="10" width="9.5703125" bestFit="1" customWidth="1"/>
    <col min="12" max="12" width="8.28515625" customWidth="1"/>
  </cols>
  <sheetData>
    <row r="1" spans="1:13" ht="42.75" customHeight="1" x14ac:dyDescent="0.25">
      <c r="A1" s="17" t="s">
        <v>57</v>
      </c>
      <c r="B1" s="17"/>
      <c r="C1" s="17"/>
      <c r="D1" s="17"/>
    </row>
    <row r="2" spans="1:13" x14ac:dyDescent="0.25">
      <c r="A2" s="16" t="s">
        <v>58</v>
      </c>
      <c r="B2" s="16" t="s">
        <v>59</v>
      </c>
      <c r="C2" s="16" t="s">
        <v>60</v>
      </c>
      <c r="D2" s="16" t="s">
        <v>61</v>
      </c>
    </row>
    <row r="3" spans="1:13" x14ac:dyDescent="0.25">
      <c r="A3" s="16"/>
      <c r="B3" s="16"/>
      <c r="C3" s="16"/>
      <c r="D3" s="16"/>
      <c r="F3" s="9" t="s">
        <v>27</v>
      </c>
    </row>
    <row r="4" spans="1:13" x14ac:dyDescent="0.25">
      <c r="A4" s="5" t="s">
        <v>76</v>
      </c>
      <c r="B4" s="5" t="str">
        <f>IF(LEFT(A4,2)="TE","TEORI", "PRAKTEK")</f>
        <v>TEORI</v>
      </c>
      <c r="C4" s="4" t="str">
        <f>IF(MID(A4,3,3)="123","BAHASA",IF(MID(A4,3,3)="124","AGAMA",IF(MID(A4,3,3)="125","STATISTIK",IF(MID(A4,3,3)="126","GRAFIK","LOGIKA"))))</f>
        <v>BAHASA</v>
      </c>
      <c r="D4" s="4" t="str">
        <f>IF(RIGHT(A4,1)="P","PAGI","SORE")</f>
        <v>PAGI</v>
      </c>
    </row>
    <row r="5" spans="1:13" x14ac:dyDescent="0.25">
      <c r="A5" s="5" t="s">
        <v>77</v>
      </c>
      <c r="B5" s="5" t="str">
        <f t="shared" ref="B5:B13" si="0">IF(LEFT(A5,2)="TE","TEORI", "PRAKTEK")</f>
        <v>PRAKTEK</v>
      </c>
      <c r="C5" s="4" t="str">
        <f t="shared" ref="C5:C13" si="1">IF(MID(A5,3,3)="123","BAHASA",IF(MID(A5,3,3)="124","AGAMA",IF(MID(A5,3,3)="125","STATISTIK",IF(MID(A5,3,3)="126","GRAFIK","LOGIKA"))))</f>
        <v>STATISTIK</v>
      </c>
      <c r="D5" s="4" t="str">
        <f t="shared" ref="D5:D13" si="2">IF(RIGHT(A5,1)="P","PAGI","SORE")</f>
        <v>SORE</v>
      </c>
      <c r="F5" s="14" t="s">
        <v>59</v>
      </c>
      <c r="G5" s="1"/>
      <c r="I5" s="9" t="s">
        <v>60</v>
      </c>
      <c r="L5" s="9" t="s">
        <v>61</v>
      </c>
    </row>
    <row r="6" spans="1:13" x14ac:dyDescent="0.25">
      <c r="A6" s="5" t="s">
        <v>78</v>
      </c>
      <c r="B6" s="5" t="str">
        <f t="shared" si="0"/>
        <v>TEORI</v>
      </c>
      <c r="C6" s="4" t="str">
        <f t="shared" si="1"/>
        <v>LOGIKA</v>
      </c>
      <c r="D6" s="4" t="str">
        <f t="shared" si="2"/>
        <v>SORE</v>
      </c>
      <c r="F6" s="15" t="s">
        <v>58</v>
      </c>
      <c r="G6" s="15" t="s">
        <v>62</v>
      </c>
      <c r="I6" s="15" t="s">
        <v>58</v>
      </c>
      <c r="J6" s="15" t="s">
        <v>62</v>
      </c>
      <c r="L6" s="15" t="s">
        <v>58</v>
      </c>
      <c r="M6" s="15" t="s">
        <v>62</v>
      </c>
    </row>
    <row r="7" spans="1:13" x14ac:dyDescent="0.25">
      <c r="A7" s="5" t="s">
        <v>79</v>
      </c>
      <c r="B7" s="5" t="str">
        <f t="shared" si="0"/>
        <v>PRAKTEK</v>
      </c>
      <c r="C7" s="4" t="str">
        <f t="shared" si="1"/>
        <v>AGAMA</v>
      </c>
      <c r="D7" s="4" t="str">
        <f t="shared" si="2"/>
        <v>PAGI</v>
      </c>
      <c r="F7" s="5" t="s">
        <v>63</v>
      </c>
      <c r="G7" s="5" t="s">
        <v>64</v>
      </c>
      <c r="I7" s="5">
        <v>123</v>
      </c>
      <c r="J7" s="5" t="s">
        <v>67</v>
      </c>
      <c r="L7" s="5" t="s">
        <v>72</v>
      </c>
      <c r="M7" s="5" t="s">
        <v>73</v>
      </c>
    </row>
    <row r="8" spans="1:13" x14ac:dyDescent="0.25">
      <c r="A8" s="5" t="s">
        <v>80</v>
      </c>
      <c r="B8" s="5" t="str">
        <f t="shared" si="0"/>
        <v>TEORI</v>
      </c>
      <c r="C8" s="4" t="str">
        <f t="shared" si="1"/>
        <v>GRAFIK</v>
      </c>
      <c r="D8" s="4" t="str">
        <f t="shared" si="2"/>
        <v>PAGI</v>
      </c>
      <c r="F8" s="5" t="s">
        <v>65</v>
      </c>
      <c r="G8" s="5" t="s">
        <v>66</v>
      </c>
      <c r="I8" s="5">
        <f>I7+1</f>
        <v>124</v>
      </c>
      <c r="J8" s="5" t="s">
        <v>68</v>
      </c>
      <c r="L8" s="5" t="s">
        <v>74</v>
      </c>
      <c r="M8" s="5" t="s">
        <v>75</v>
      </c>
    </row>
    <row r="9" spans="1:13" x14ac:dyDescent="0.25">
      <c r="A9" s="5" t="s">
        <v>78</v>
      </c>
      <c r="B9" s="5" t="str">
        <f t="shared" si="0"/>
        <v>TEORI</v>
      </c>
      <c r="C9" s="4" t="str">
        <f t="shared" si="1"/>
        <v>LOGIKA</v>
      </c>
      <c r="D9" s="4" t="str">
        <f t="shared" si="2"/>
        <v>SORE</v>
      </c>
      <c r="I9" s="5">
        <f t="shared" ref="I9:I10" si="3">I8+1</f>
        <v>125</v>
      </c>
      <c r="J9" s="5" t="s">
        <v>69</v>
      </c>
    </row>
    <row r="10" spans="1:13" x14ac:dyDescent="0.25">
      <c r="A10" s="5" t="s">
        <v>81</v>
      </c>
      <c r="B10" s="5" t="str">
        <f t="shared" si="0"/>
        <v>PRAKTEK</v>
      </c>
      <c r="C10" s="4" t="str">
        <f t="shared" si="1"/>
        <v>GRAFIK</v>
      </c>
      <c r="D10" s="4" t="str">
        <f t="shared" si="2"/>
        <v>PAGI</v>
      </c>
      <c r="I10" s="5">
        <f t="shared" si="3"/>
        <v>126</v>
      </c>
      <c r="J10" s="5" t="s">
        <v>70</v>
      </c>
    </row>
    <row r="11" spans="1:13" x14ac:dyDescent="0.25">
      <c r="A11" s="5" t="s">
        <v>82</v>
      </c>
      <c r="B11" s="5" t="str">
        <f t="shared" si="0"/>
        <v>TEORI</v>
      </c>
      <c r="C11" s="4" t="str">
        <f t="shared" si="1"/>
        <v>BAHASA</v>
      </c>
      <c r="D11" s="4" t="str">
        <f t="shared" si="2"/>
        <v>SORE</v>
      </c>
      <c r="I11" s="5">
        <f>I10+1</f>
        <v>127</v>
      </c>
      <c r="J11" s="5" t="s">
        <v>71</v>
      </c>
    </row>
    <row r="12" spans="1:13" x14ac:dyDescent="0.25">
      <c r="A12" s="5" t="s">
        <v>83</v>
      </c>
      <c r="B12" s="5" t="str">
        <f t="shared" si="0"/>
        <v>PRAKTEK</v>
      </c>
      <c r="C12" s="4" t="str">
        <f t="shared" si="1"/>
        <v>LOGIKA</v>
      </c>
      <c r="D12" s="4" t="str">
        <f t="shared" si="2"/>
        <v>PAGI</v>
      </c>
    </row>
    <row r="13" spans="1:13" x14ac:dyDescent="0.25">
      <c r="A13" s="5" t="s">
        <v>84</v>
      </c>
      <c r="B13" s="5" t="str">
        <f t="shared" si="0"/>
        <v>PRAKTEK</v>
      </c>
      <c r="C13" s="4" t="str">
        <f t="shared" si="1"/>
        <v>BAHASA</v>
      </c>
      <c r="D13" s="4" t="str">
        <f t="shared" si="2"/>
        <v>SORE</v>
      </c>
    </row>
  </sheetData>
  <mergeCells count="5">
    <mergeCell ref="D2:D3"/>
    <mergeCell ref="C2:C3"/>
    <mergeCell ref="B2:B3"/>
    <mergeCell ref="A2:A3"/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F18" sqref="F18"/>
    </sheetView>
  </sheetViews>
  <sheetFormatPr defaultRowHeight="15" x14ac:dyDescent="0.25"/>
  <cols>
    <col min="1" max="1" width="3.7109375" customWidth="1"/>
    <col min="2" max="2" width="18" bestFit="1" customWidth="1"/>
    <col min="3" max="3" width="16.42578125" bestFit="1" customWidth="1"/>
    <col min="4" max="4" width="15.85546875" customWidth="1"/>
    <col min="5" max="5" width="12.140625" bestFit="1" customWidth="1"/>
    <col min="6" max="6" width="9.7109375" bestFit="1" customWidth="1"/>
    <col min="7" max="7" width="14.28515625" customWidth="1"/>
    <col min="8" max="8" width="13.42578125" bestFit="1" customWidth="1"/>
    <col min="9" max="9" width="13.28515625" bestFit="1" customWidth="1"/>
    <col min="10" max="10" width="11.5703125" bestFit="1" customWidth="1"/>
    <col min="11" max="11" width="12.85546875" bestFit="1" customWidth="1"/>
  </cols>
  <sheetData>
    <row r="1" spans="1:11" x14ac:dyDescent="0.25">
      <c r="A1" t="s">
        <v>85</v>
      </c>
    </row>
    <row r="3" spans="1:11" ht="33.75" customHeight="1" x14ac:dyDescent="0.25">
      <c r="A3" s="18" t="s">
        <v>25</v>
      </c>
      <c r="B3" s="18" t="s">
        <v>86</v>
      </c>
      <c r="C3" s="18" t="s">
        <v>87</v>
      </c>
      <c r="D3" s="21" t="s">
        <v>88</v>
      </c>
      <c r="E3" s="18" t="s">
        <v>89</v>
      </c>
      <c r="F3" s="18" t="s">
        <v>90</v>
      </c>
      <c r="G3" s="21" t="s">
        <v>91</v>
      </c>
      <c r="H3" s="18" t="s">
        <v>92</v>
      </c>
      <c r="I3" s="18" t="s">
        <v>93</v>
      </c>
      <c r="J3" s="18" t="s">
        <v>94</v>
      </c>
      <c r="K3" s="18" t="s">
        <v>95</v>
      </c>
    </row>
    <row r="4" spans="1:11" x14ac:dyDescent="0.25">
      <c r="A4" s="2">
        <v>1</v>
      </c>
      <c r="B4" s="2" t="s">
        <v>105</v>
      </c>
      <c r="C4" s="2" t="s">
        <v>106</v>
      </c>
      <c r="D4" s="19">
        <v>3500000</v>
      </c>
      <c r="E4" s="5">
        <v>16</v>
      </c>
      <c r="F4" s="5" t="s">
        <v>111</v>
      </c>
      <c r="G4" s="19">
        <f>IF(F4="K",D4*1.25, D4)</f>
        <v>4375000</v>
      </c>
      <c r="H4" s="20">
        <f>SUM(E4*G4)</f>
        <v>70000000</v>
      </c>
      <c r="I4" s="19">
        <f>IF(AND(F4="T",E4&gt;10),10%*H4,0)</f>
        <v>0</v>
      </c>
      <c r="J4" s="19">
        <f>IF(OR(C4="AXIOO",C4="ACER"),50000,IF(C4="TOSHIBA",100000,0))</f>
        <v>0</v>
      </c>
      <c r="K4" s="20">
        <f>SUM(H4-I4)</f>
        <v>70000000</v>
      </c>
    </row>
    <row r="5" spans="1:11" x14ac:dyDescent="0.25">
      <c r="A5" s="2">
        <f>A4+1</f>
        <v>2</v>
      </c>
      <c r="B5" s="2" t="s">
        <v>96</v>
      </c>
      <c r="C5" s="2" t="s">
        <v>107</v>
      </c>
      <c r="D5" s="19">
        <v>4000000</v>
      </c>
      <c r="E5" s="5">
        <v>20</v>
      </c>
      <c r="F5" s="5" t="s">
        <v>112</v>
      </c>
      <c r="G5" s="19">
        <f t="shared" ref="G5:G13" si="0">IF(F5="K",D5*1.25, D5)</f>
        <v>4000000</v>
      </c>
      <c r="H5" s="20">
        <f t="shared" ref="H5:H13" si="1">SUM(E5*G5)</f>
        <v>80000000</v>
      </c>
      <c r="I5" s="19">
        <f t="shared" ref="I5:I13" si="2">IF(AND(F5="T",E5&gt;10),10%*H5,0)</f>
        <v>8000000</v>
      </c>
      <c r="J5" s="19">
        <f t="shared" ref="J5:J12" si="3">IF(OR(C5="AXIOO",C5="ACER"),50000,IF(C5="TOSHIBA",100000,0))</f>
        <v>100000</v>
      </c>
      <c r="K5" s="20">
        <f t="shared" ref="K5:K13" si="4">SUM(H5-I5)</f>
        <v>72000000</v>
      </c>
    </row>
    <row r="6" spans="1:11" x14ac:dyDescent="0.25">
      <c r="A6" s="2">
        <f t="shared" ref="A6:A15" si="5">A5+1</f>
        <v>3</v>
      </c>
      <c r="B6" s="2" t="s">
        <v>97</v>
      </c>
      <c r="C6" s="2" t="s">
        <v>108</v>
      </c>
      <c r="D6" s="19">
        <v>3700000</v>
      </c>
      <c r="E6" s="5">
        <v>3</v>
      </c>
      <c r="F6" s="5" t="s">
        <v>111</v>
      </c>
      <c r="G6" s="19">
        <f t="shared" si="0"/>
        <v>4625000</v>
      </c>
      <c r="H6" s="20">
        <f t="shared" si="1"/>
        <v>13875000</v>
      </c>
      <c r="I6" s="19">
        <f t="shared" si="2"/>
        <v>0</v>
      </c>
      <c r="J6" s="19">
        <f t="shared" si="3"/>
        <v>50000</v>
      </c>
      <c r="K6" s="20">
        <f t="shared" si="4"/>
        <v>13875000</v>
      </c>
    </row>
    <row r="7" spans="1:11" x14ac:dyDescent="0.25">
      <c r="A7" s="2">
        <f t="shared" si="5"/>
        <v>4</v>
      </c>
      <c r="B7" s="2" t="s">
        <v>98</v>
      </c>
      <c r="C7" s="2" t="s">
        <v>109</v>
      </c>
      <c r="D7" s="19">
        <v>3800000</v>
      </c>
      <c r="E7" s="5">
        <v>10</v>
      </c>
      <c r="F7" s="5" t="s">
        <v>111</v>
      </c>
      <c r="G7" s="19">
        <f t="shared" si="0"/>
        <v>4750000</v>
      </c>
      <c r="H7" s="20">
        <f t="shared" si="1"/>
        <v>47500000</v>
      </c>
      <c r="I7" s="19">
        <f t="shared" si="2"/>
        <v>0</v>
      </c>
      <c r="J7" s="19">
        <f t="shared" si="3"/>
        <v>50000</v>
      </c>
      <c r="K7" s="20">
        <f t="shared" si="4"/>
        <v>47500000</v>
      </c>
    </row>
    <row r="8" spans="1:11" x14ac:dyDescent="0.25">
      <c r="A8" s="2">
        <f t="shared" si="5"/>
        <v>5</v>
      </c>
      <c r="B8" s="2" t="s">
        <v>99</v>
      </c>
      <c r="C8" s="2" t="s">
        <v>110</v>
      </c>
      <c r="D8" s="19">
        <v>4200000</v>
      </c>
      <c r="E8" s="5">
        <v>17</v>
      </c>
      <c r="F8" s="5" t="s">
        <v>112</v>
      </c>
      <c r="G8" s="19">
        <f t="shared" si="0"/>
        <v>4200000</v>
      </c>
      <c r="H8" s="20">
        <f t="shared" si="1"/>
        <v>71400000</v>
      </c>
      <c r="I8" s="19">
        <f t="shared" si="2"/>
        <v>7140000</v>
      </c>
      <c r="J8" s="19">
        <f t="shared" si="3"/>
        <v>0</v>
      </c>
      <c r="K8" s="20">
        <f t="shared" si="4"/>
        <v>64260000</v>
      </c>
    </row>
    <row r="9" spans="1:11" x14ac:dyDescent="0.25">
      <c r="A9" s="2">
        <f t="shared" si="5"/>
        <v>6</v>
      </c>
      <c r="B9" s="2" t="s">
        <v>100</v>
      </c>
      <c r="C9" s="2" t="s">
        <v>108</v>
      </c>
      <c r="D9" s="19">
        <v>3700000</v>
      </c>
      <c r="E9" s="5">
        <v>9</v>
      </c>
      <c r="F9" s="5" t="s">
        <v>112</v>
      </c>
      <c r="G9" s="19">
        <f t="shared" si="0"/>
        <v>3700000</v>
      </c>
      <c r="H9" s="20">
        <f t="shared" si="1"/>
        <v>33300000</v>
      </c>
      <c r="I9" s="19">
        <f t="shared" si="2"/>
        <v>0</v>
      </c>
      <c r="J9" s="19">
        <f t="shared" si="3"/>
        <v>50000</v>
      </c>
      <c r="K9" s="20">
        <f t="shared" si="4"/>
        <v>33300000</v>
      </c>
    </row>
    <row r="10" spans="1:11" x14ac:dyDescent="0.25">
      <c r="A10" s="2">
        <f t="shared" si="5"/>
        <v>7</v>
      </c>
      <c r="B10" s="2" t="s">
        <v>101</v>
      </c>
      <c r="C10" s="2" t="s">
        <v>107</v>
      </c>
      <c r="D10" s="19">
        <v>4000000</v>
      </c>
      <c r="E10" s="5">
        <v>15</v>
      </c>
      <c r="F10" s="5" t="s">
        <v>112</v>
      </c>
      <c r="G10" s="19">
        <f t="shared" si="0"/>
        <v>4000000</v>
      </c>
      <c r="H10" s="20">
        <f t="shared" si="1"/>
        <v>60000000</v>
      </c>
      <c r="I10" s="19">
        <f t="shared" si="2"/>
        <v>6000000</v>
      </c>
      <c r="J10" s="19">
        <f t="shared" si="3"/>
        <v>100000</v>
      </c>
      <c r="K10" s="20">
        <f t="shared" si="4"/>
        <v>54000000</v>
      </c>
    </row>
    <row r="11" spans="1:11" x14ac:dyDescent="0.25">
      <c r="A11" s="2">
        <f t="shared" si="5"/>
        <v>8</v>
      </c>
      <c r="B11" s="2" t="s">
        <v>102</v>
      </c>
      <c r="C11" s="2" t="s">
        <v>106</v>
      </c>
      <c r="D11" s="19">
        <v>3500000</v>
      </c>
      <c r="E11" s="5">
        <v>8</v>
      </c>
      <c r="F11" s="5" t="s">
        <v>111</v>
      </c>
      <c r="G11" s="19">
        <f t="shared" si="0"/>
        <v>4375000</v>
      </c>
      <c r="H11" s="20">
        <f t="shared" si="1"/>
        <v>35000000</v>
      </c>
      <c r="I11" s="19">
        <f t="shared" si="2"/>
        <v>0</v>
      </c>
      <c r="J11" s="19">
        <f t="shared" si="3"/>
        <v>0</v>
      </c>
      <c r="K11" s="20">
        <f t="shared" si="4"/>
        <v>35000000</v>
      </c>
    </row>
    <row r="12" spans="1:11" x14ac:dyDescent="0.25">
      <c r="A12" s="2">
        <f t="shared" si="5"/>
        <v>9</v>
      </c>
      <c r="B12" s="2" t="s">
        <v>103</v>
      </c>
      <c r="C12" s="2" t="s">
        <v>110</v>
      </c>
      <c r="D12" s="19">
        <v>4200000</v>
      </c>
      <c r="E12" s="5">
        <v>11</v>
      </c>
      <c r="F12" s="5" t="s">
        <v>111</v>
      </c>
      <c r="G12" s="19">
        <f t="shared" si="0"/>
        <v>5250000</v>
      </c>
      <c r="H12" s="20">
        <f t="shared" si="1"/>
        <v>57750000</v>
      </c>
      <c r="I12" s="19">
        <f t="shared" si="2"/>
        <v>0</v>
      </c>
      <c r="J12" s="19">
        <f t="shared" si="3"/>
        <v>0</v>
      </c>
      <c r="K12" s="20">
        <f t="shared" si="4"/>
        <v>57750000</v>
      </c>
    </row>
    <row r="13" spans="1:11" x14ac:dyDescent="0.25">
      <c r="A13" s="2">
        <f t="shared" si="5"/>
        <v>10</v>
      </c>
      <c r="B13" s="2" t="s">
        <v>104</v>
      </c>
      <c r="C13" s="2" t="s">
        <v>109</v>
      </c>
      <c r="D13" s="19">
        <v>3800000</v>
      </c>
      <c r="E13" s="5">
        <v>2</v>
      </c>
      <c r="F13" s="5" t="s">
        <v>112</v>
      </c>
      <c r="G13" s="19">
        <f t="shared" si="0"/>
        <v>3800000</v>
      </c>
      <c r="H13" s="20">
        <f t="shared" si="1"/>
        <v>7600000</v>
      </c>
      <c r="I13" s="19">
        <f t="shared" si="2"/>
        <v>0</v>
      </c>
      <c r="J13" s="19">
        <f>IF(OR(C13="AXIOO",C13="ACER"),50000,IF(C13="TOSHIBA",100000,0))</f>
        <v>50000</v>
      </c>
      <c r="K13" s="20">
        <f t="shared" si="4"/>
        <v>7600000</v>
      </c>
    </row>
    <row r="14" spans="1:11" ht="10.5" customHeight="1" x14ac:dyDescent="0.25"/>
    <row r="15" spans="1:11" x14ac:dyDescent="0.25">
      <c r="A15" s="9" t="s">
        <v>113</v>
      </c>
    </row>
    <row r="16" spans="1:11" x14ac:dyDescent="0.25">
      <c r="A16" t="s">
        <v>114</v>
      </c>
    </row>
    <row r="17" spans="1:2" x14ac:dyDescent="0.25">
      <c r="B17" t="s">
        <v>115</v>
      </c>
    </row>
    <row r="18" spans="1:2" x14ac:dyDescent="0.25">
      <c r="B18" t="s">
        <v>116</v>
      </c>
    </row>
    <row r="20" spans="1:2" x14ac:dyDescent="0.25">
      <c r="A20" t="s">
        <v>117</v>
      </c>
    </row>
    <row r="22" spans="1:2" x14ac:dyDescent="0.25">
      <c r="A22" t="s">
        <v>118</v>
      </c>
    </row>
    <row r="23" spans="1:2" x14ac:dyDescent="0.25">
      <c r="B23" t="s">
        <v>119</v>
      </c>
    </row>
    <row r="24" spans="1:2" x14ac:dyDescent="0.25">
      <c r="B24" t="s">
        <v>120</v>
      </c>
    </row>
    <row r="26" spans="1:2" x14ac:dyDescent="0.25">
      <c r="A26" t="s">
        <v>121</v>
      </c>
    </row>
    <row r="27" spans="1:2" x14ac:dyDescent="0.25">
      <c r="B27" t="s">
        <v>122</v>
      </c>
    </row>
    <row r="28" spans="1:2" x14ac:dyDescent="0.25">
      <c r="B28" t="s">
        <v>123</v>
      </c>
    </row>
    <row r="30" spans="1:2" x14ac:dyDescent="0.25">
      <c r="A30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TUNGGAL</vt:lpstr>
      <vt:lpstr>IF GANDA</vt:lpstr>
      <vt:lpstr>IF KOMBINASI FORMULA 1</vt:lpstr>
      <vt:lpstr>IF KOMBINASI FORMULA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2020-06-02T12:23:59Z</dcterms:modified>
</cp:coreProperties>
</file>