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5" i="1" l="1"/>
  <c r="G154" i="1"/>
  <c r="H138" i="1"/>
  <c r="I137" i="1"/>
  <c r="J121" i="1"/>
  <c r="H101" i="1"/>
  <c r="H102" i="1" s="1"/>
  <c r="I101" i="1"/>
  <c r="I102" i="1" s="1"/>
  <c r="J101" i="1"/>
  <c r="J102" i="1" s="1"/>
  <c r="H99" i="1"/>
  <c r="H100" i="1" s="1"/>
  <c r="I99" i="1"/>
  <c r="I100" i="1" s="1"/>
  <c r="J99" i="1"/>
  <c r="J100" i="1" s="1"/>
  <c r="H97" i="1"/>
  <c r="H98" i="1" s="1"/>
  <c r="I97" i="1"/>
  <c r="I98" i="1" s="1"/>
  <c r="J97" i="1"/>
  <c r="J98" i="1" s="1"/>
  <c r="H183" i="1" s="1"/>
  <c r="H95" i="1"/>
  <c r="H96" i="1" s="1"/>
  <c r="I95" i="1"/>
  <c r="I96" i="1" s="1"/>
  <c r="J95" i="1"/>
  <c r="J96" i="1" s="1"/>
  <c r="H93" i="1"/>
  <c r="H94" i="1" s="1"/>
  <c r="I93" i="1"/>
  <c r="I94" i="1" s="1"/>
  <c r="J93" i="1"/>
  <c r="J94" i="1" s="1"/>
  <c r="F183" i="1" s="1"/>
  <c r="G101" i="1"/>
  <c r="G102" i="1" s="1"/>
  <c r="J182" i="1" s="1"/>
  <c r="G99" i="1"/>
  <c r="G100" i="1" s="1"/>
  <c r="I182" i="1" s="1"/>
  <c r="G97" i="1"/>
  <c r="G98" i="1" s="1"/>
  <c r="H182" i="1" s="1"/>
  <c r="H184" i="1" s="1"/>
  <c r="H202" i="1" s="1"/>
  <c r="G95" i="1"/>
  <c r="G96" i="1" s="1"/>
  <c r="G182" i="1" s="1"/>
  <c r="E95" i="1"/>
  <c r="E97" i="1" s="1"/>
  <c r="E99" i="1" s="1"/>
  <c r="E101" i="1" s="1"/>
  <c r="G93" i="1"/>
  <c r="G94" i="1" s="1"/>
  <c r="L87" i="1"/>
  <c r="L88" i="1" s="1"/>
  <c r="K87" i="1"/>
  <c r="K88" i="1" s="1"/>
  <c r="J87" i="1"/>
  <c r="J88" i="1" s="1"/>
  <c r="I87" i="1"/>
  <c r="I88" i="1" s="1"/>
  <c r="J174" i="1" s="1"/>
  <c r="H87" i="1"/>
  <c r="H88" i="1" s="1"/>
  <c r="G87" i="1"/>
  <c r="G88" i="1" s="1"/>
  <c r="L85" i="1"/>
  <c r="L86" i="1" s="1"/>
  <c r="K85" i="1"/>
  <c r="K86" i="1" s="1"/>
  <c r="J85" i="1"/>
  <c r="J86" i="1" s="1"/>
  <c r="I85" i="1"/>
  <c r="I86" i="1" s="1"/>
  <c r="H85" i="1"/>
  <c r="H86" i="1" s="1"/>
  <c r="G85" i="1"/>
  <c r="G86" i="1" s="1"/>
  <c r="I173" i="1" s="1"/>
  <c r="L83" i="1"/>
  <c r="L84" i="1" s="1"/>
  <c r="K83" i="1"/>
  <c r="K84" i="1" s="1"/>
  <c r="J83" i="1"/>
  <c r="J84" i="1" s="1"/>
  <c r="I83" i="1"/>
  <c r="I84" i="1" s="1"/>
  <c r="H174" i="1" s="1"/>
  <c r="H83" i="1"/>
  <c r="H84" i="1" s="1"/>
  <c r="G83" i="1"/>
  <c r="G84" i="1" s="1"/>
  <c r="L81" i="1"/>
  <c r="L82" i="1" s="1"/>
  <c r="K81" i="1"/>
  <c r="K82" i="1" s="1"/>
  <c r="J81" i="1"/>
  <c r="J82" i="1" s="1"/>
  <c r="I81" i="1"/>
  <c r="I82" i="1" s="1"/>
  <c r="H81" i="1"/>
  <c r="H82" i="1" s="1"/>
  <c r="G81" i="1"/>
  <c r="G82" i="1" s="1"/>
  <c r="G173" i="1" s="1"/>
  <c r="E81" i="1"/>
  <c r="E83" i="1" s="1"/>
  <c r="E85" i="1" s="1"/>
  <c r="E87" i="1" s="1"/>
  <c r="L79" i="1"/>
  <c r="L80" i="1" s="1"/>
  <c r="K79" i="1"/>
  <c r="K80" i="1" s="1"/>
  <c r="J79" i="1"/>
  <c r="J80" i="1" s="1"/>
  <c r="F138" i="1" s="1"/>
  <c r="I79" i="1"/>
  <c r="I80" i="1" s="1"/>
  <c r="F174" i="1" s="1"/>
  <c r="H79" i="1"/>
  <c r="H80" i="1" s="1"/>
  <c r="F173" i="1" s="1"/>
  <c r="G79" i="1"/>
  <c r="G80" i="1" s="1"/>
  <c r="F137" i="1" s="1"/>
  <c r="H73" i="1"/>
  <c r="I73" i="1"/>
  <c r="J73" i="1"/>
  <c r="K73" i="1"/>
  <c r="L73" i="1"/>
  <c r="M73" i="1"/>
  <c r="N73" i="1"/>
  <c r="O73" i="1"/>
  <c r="P73" i="1"/>
  <c r="H71" i="1"/>
  <c r="I71" i="1"/>
  <c r="J71" i="1"/>
  <c r="J72" i="1" s="1"/>
  <c r="K71" i="1"/>
  <c r="K72" i="1" s="1"/>
  <c r="L71" i="1"/>
  <c r="M71" i="1"/>
  <c r="N71" i="1"/>
  <c r="N72" i="1" s="1"/>
  <c r="O71" i="1"/>
  <c r="P71" i="1"/>
  <c r="H69" i="1"/>
  <c r="I69" i="1"/>
  <c r="I70" i="1" s="1"/>
  <c r="J69" i="1"/>
  <c r="J70" i="1" s="1"/>
  <c r="K69" i="1"/>
  <c r="K70" i="1" s="1"/>
  <c r="L69" i="1"/>
  <c r="M69" i="1"/>
  <c r="M70" i="1" s="1"/>
  <c r="N69" i="1"/>
  <c r="N70" i="1" s="1"/>
  <c r="O69" i="1"/>
  <c r="O70" i="1" s="1"/>
  <c r="P69" i="1"/>
  <c r="H67" i="1"/>
  <c r="I67" i="1"/>
  <c r="I68" i="1" s="1"/>
  <c r="J67" i="1"/>
  <c r="J68" i="1" s="1"/>
  <c r="K67" i="1"/>
  <c r="L67" i="1"/>
  <c r="M67" i="1"/>
  <c r="M68" i="1" s="1"/>
  <c r="N67" i="1"/>
  <c r="N68" i="1" s="1"/>
  <c r="O67" i="1"/>
  <c r="O68" i="1" s="1"/>
  <c r="P67" i="1"/>
  <c r="P68" i="1" s="1"/>
  <c r="H65" i="1"/>
  <c r="H66" i="1" s="1"/>
  <c r="I65" i="1"/>
  <c r="I66" i="1" s="1"/>
  <c r="J65" i="1"/>
  <c r="K65" i="1"/>
  <c r="K66" i="1" s="1"/>
  <c r="L65" i="1"/>
  <c r="L66" i="1" s="1"/>
  <c r="M65" i="1"/>
  <c r="M66" i="1" s="1"/>
  <c r="N65" i="1"/>
  <c r="O65" i="1"/>
  <c r="O66" i="1" s="1"/>
  <c r="P65" i="1"/>
  <c r="G73" i="1"/>
  <c r="G71" i="1"/>
  <c r="G69" i="1"/>
  <c r="G25" i="1"/>
  <c r="G26" i="1"/>
  <c r="G27" i="1"/>
  <c r="G28" i="1"/>
  <c r="G29" i="1"/>
  <c r="H25" i="1"/>
  <c r="I25" i="1"/>
  <c r="I72" i="1" s="1"/>
  <c r="J25" i="1"/>
  <c r="K25" i="1"/>
  <c r="L25" i="1"/>
  <c r="M25" i="1"/>
  <c r="N25" i="1"/>
  <c r="O25" i="1"/>
  <c r="O72" i="1" s="1"/>
  <c r="P25" i="1"/>
  <c r="M72" i="1"/>
  <c r="G74" i="1"/>
  <c r="J164" i="1" s="1"/>
  <c r="K68" i="1"/>
  <c r="G67" i="1"/>
  <c r="G68" i="1" s="1"/>
  <c r="G164" i="1" s="1"/>
  <c r="H68" i="1"/>
  <c r="L68" i="1"/>
  <c r="P66" i="1"/>
  <c r="J66" i="1"/>
  <c r="F165" i="1" s="1"/>
  <c r="N66" i="1"/>
  <c r="E67" i="1"/>
  <c r="E69" i="1" s="1"/>
  <c r="E71" i="1" s="1"/>
  <c r="E73" i="1" s="1"/>
  <c r="G72" i="1"/>
  <c r="I164" i="1" s="1"/>
  <c r="H72" i="1"/>
  <c r="L72" i="1"/>
  <c r="P72" i="1"/>
  <c r="H74" i="1"/>
  <c r="I74" i="1"/>
  <c r="J74" i="1"/>
  <c r="K74" i="1"/>
  <c r="L74" i="1"/>
  <c r="M74" i="1"/>
  <c r="N74" i="1"/>
  <c r="O74" i="1"/>
  <c r="P74" i="1"/>
  <c r="G70" i="1"/>
  <c r="H164" i="1" s="1"/>
  <c r="H70" i="1"/>
  <c r="L70" i="1"/>
  <c r="P70" i="1"/>
  <c r="G65" i="1"/>
  <c r="G66" i="1" s="1"/>
  <c r="F164" i="1" s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E54" i="1"/>
  <c r="E55" i="1" s="1"/>
  <c r="E56" i="1" s="1"/>
  <c r="E57" i="1" s="1"/>
  <c r="J53" i="1"/>
  <c r="I53" i="1"/>
  <c r="H53" i="1"/>
  <c r="G53" i="1"/>
  <c r="E48" i="1"/>
  <c r="E49" i="1" s="1"/>
  <c r="E50" i="1" s="1"/>
  <c r="E51" i="1" s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E40" i="1"/>
  <c r="E41" i="1" s="1"/>
  <c r="E42" i="1" s="1"/>
  <c r="E43" i="1" s="1"/>
  <c r="L39" i="1"/>
  <c r="K39" i="1"/>
  <c r="J39" i="1"/>
  <c r="I39" i="1"/>
  <c r="H39" i="1"/>
  <c r="G39" i="1"/>
  <c r="E34" i="1"/>
  <c r="E35" i="1" s="1"/>
  <c r="E36" i="1" s="1"/>
  <c r="E37" i="1" s="1"/>
  <c r="H29" i="1"/>
  <c r="I29" i="1"/>
  <c r="J29" i="1"/>
  <c r="K29" i="1"/>
  <c r="L29" i="1"/>
  <c r="M29" i="1"/>
  <c r="N29" i="1"/>
  <c r="O29" i="1"/>
  <c r="P29" i="1"/>
  <c r="H28" i="1"/>
  <c r="I28" i="1"/>
  <c r="J28" i="1"/>
  <c r="K28" i="1"/>
  <c r="L28" i="1"/>
  <c r="M28" i="1"/>
  <c r="N28" i="1"/>
  <c r="O28" i="1"/>
  <c r="P28" i="1"/>
  <c r="H27" i="1"/>
  <c r="I27" i="1"/>
  <c r="J27" i="1"/>
  <c r="K27" i="1"/>
  <c r="L27" i="1"/>
  <c r="M27" i="1"/>
  <c r="N27" i="1"/>
  <c r="O27" i="1"/>
  <c r="P27" i="1"/>
  <c r="H26" i="1"/>
  <c r="I26" i="1"/>
  <c r="J26" i="1"/>
  <c r="K26" i="1"/>
  <c r="L26" i="1"/>
  <c r="M26" i="1"/>
  <c r="N26" i="1"/>
  <c r="O26" i="1"/>
  <c r="P26" i="1"/>
  <c r="E26" i="1"/>
  <c r="E27" i="1" s="1"/>
  <c r="E28" i="1" s="1"/>
  <c r="E29" i="1" s="1"/>
  <c r="E20" i="1"/>
  <c r="E21" i="1" s="1"/>
  <c r="E22" i="1" s="1"/>
  <c r="E23" i="1" s="1"/>
  <c r="I161" i="1" l="1"/>
  <c r="F166" i="1"/>
  <c r="F200" i="1" s="1"/>
  <c r="G166" i="1"/>
  <c r="F201" i="1" s="1"/>
  <c r="G120" i="1"/>
  <c r="F121" i="1"/>
  <c r="J165" i="1"/>
  <c r="J166" i="1" s="1"/>
  <c r="F199" i="1" s="1"/>
  <c r="I166" i="1"/>
  <c r="F198" i="1" s="1"/>
  <c r="I165" i="1"/>
  <c r="I121" i="1"/>
  <c r="G165" i="1"/>
  <c r="G121" i="1"/>
  <c r="H165" i="1"/>
  <c r="H166" i="1" s="1"/>
  <c r="F202" i="1" s="1"/>
  <c r="I170" i="1"/>
  <c r="F175" i="1"/>
  <c r="G200" i="1" s="1"/>
  <c r="G138" i="1"/>
  <c r="G174" i="1"/>
  <c r="G175" i="1" s="1"/>
  <c r="G201" i="1" s="1"/>
  <c r="H137" i="1"/>
  <c r="H173" i="1"/>
  <c r="H175" i="1" s="1"/>
  <c r="G202" i="1" s="1"/>
  <c r="I138" i="1"/>
  <c r="I174" i="1"/>
  <c r="I175" i="1" s="1"/>
  <c r="G198" i="1" s="1"/>
  <c r="I198" i="1" s="1"/>
  <c r="J137" i="1"/>
  <c r="J173" i="1"/>
  <c r="J175" i="1" s="1"/>
  <c r="G199" i="1" s="1"/>
  <c r="F182" i="1"/>
  <c r="F154" i="1"/>
  <c r="G183" i="1"/>
  <c r="G184" i="1" s="1"/>
  <c r="H201" i="1" s="1"/>
  <c r="G155" i="1"/>
  <c r="I183" i="1"/>
  <c r="I184" i="1" s="1"/>
  <c r="H198" i="1" s="1"/>
  <c r="I155" i="1"/>
  <c r="J183" i="1"/>
  <c r="J184" i="1" s="1"/>
  <c r="H199" i="1" s="1"/>
  <c r="J155" i="1"/>
  <c r="I120" i="1"/>
  <c r="H121" i="1"/>
  <c r="G137" i="1"/>
  <c r="J138" i="1"/>
  <c r="I154" i="1"/>
  <c r="H155" i="1"/>
  <c r="F120" i="1"/>
  <c r="H120" i="1"/>
  <c r="J120" i="1"/>
  <c r="H154" i="1"/>
  <c r="J154" i="1"/>
  <c r="I202" i="1" l="1"/>
  <c r="I199" i="1"/>
  <c r="I201" i="1"/>
  <c r="I179" i="1"/>
  <c r="F184" i="1"/>
  <c r="H200" i="1" s="1"/>
  <c r="I200" i="1" s="1"/>
</calcChain>
</file>

<file path=xl/sharedStrings.xml><?xml version="1.0" encoding="utf-8"?>
<sst xmlns="http://schemas.openxmlformats.org/spreadsheetml/2006/main" count="242" uniqueCount="79">
  <si>
    <t>Menghitung nilai GAP Aspek Kecerdasan</t>
  </si>
  <si>
    <t>No</t>
  </si>
  <si>
    <t>Profil Jabatan</t>
  </si>
  <si>
    <t>Id_Kary</t>
  </si>
  <si>
    <t>K1001</t>
  </si>
  <si>
    <t>K1002</t>
  </si>
  <si>
    <t>K1003</t>
  </si>
  <si>
    <t>K1004</t>
  </si>
  <si>
    <t>K1005</t>
  </si>
  <si>
    <t>Menghitung ilai GAP Aspek Prilaku</t>
  </si>
  <si>
    <t>Menghitung ilai GAP Aspek Kinerja</t>
  </si>
  <si>
    <t>Sub Aspek</t>
  </si>
  <si>
    <t>Keterangan</t>
  </si>
  <si>
    <t>Nilai Gap</t>
  </si>
  <si>
    <t>Hasil Bobot Nilai</t>
  </si>
  <si>
    <t>Selisih GAP</t>
  </si>
  <si>
    <t>Bobot Nilai</t>
  </si>
  <si>
    <t>Tidak ada selisih</t>
  </si>
  <si>
    <t>Kompetensi kelebihan 1 tingkat</t>
  </si>
  <si>
    <t>Kompetensi kekurangan 1 tingkat</t>
  </si>
  <si>
    <t>Kompetensi kelebihan 2 tingkat</t>
  </si>
  <si>
    <t>Kopetensi kekurangan 2 tingkat</t>
  </si>
  <si>
    <t>Kompetensi kelebihan 3 tingkat</t>
  </si>
  <si>
    <t>Kompetensi kekurangan 3 tingkat</t>
  </si>
  <si>
    <t>Kopetensi kelebihan 4 tingkat</t>
  </si>
  <si>
    <t>Kopetensi kekurangan 4 tingkat</t>
  </si>
  <si>
    <t>GAP</t>
  </si>
  <si>
    <t>Tabel 1. Kecerdasan hasil pemetaan gap kompetensi dan hasil bobot nilai gap</t>
  </si>
  <si>
    <t>Tabel 2. Sikap kerja hasil pemetaan gap dan hasil bobot nilai gap</t>
  </si>
  <si>
    <t>Tabel 3. Perilaku hasil pemetaan gap dan hasil bobot nilai gap</t>
  </si>
  <si>
    <t>TABEL PEMBOBOTAN</t>
  </si>
  <si>
    <t>1. Menghitung nilai GAP</t>
  </si>
  <si>
    <t>2. PEMBOBOTAN</t>
  </si>
  <si>
    <t>3. PERHITUNGAN NILAI CORE FACTOR &amp; SECONDARY FACTOR</t>
  </si>
  <si>
    <t>1. Aspek Kecerdasan</t>
  </si>
  <si>
    <t>Perhitungan core factor dan secondary factor untuk aspek kecerdasan dilakukan dengan terlebih dahulu menentukan subaspek mana yang menjadi core factor dari aspek kecerdasan.</t>
  </si>
  <si>
    <t>Misal : 1, 2, 5, 8 dan 9 adalah core factor</t>
  </si>
  <si>
    <t>Maka otomatis 3, 4, 6, 7, 10 menjadi secondary factor.</t>
  </si>
  <si>
    <t>Untuk mencari Nilai Core Factor,</t>
  </si>
  <si>
    <t>Untuk mencari Nilai Secondary Factor,</t>
  </si>
  <si>
    <t>NSF = Ʃ Nsi / Ʃ IS</t>
  </si>
  <si>
    <t>NCF = Ʃ NCi / ƩIC</t>
  </si>
  <si>
    <t>Dari rumus tersebut maka di dapat NCF dan NSF dari Aspek Kecerdasan</t>
  </si>
  <si>
    <t>NCF</t>
  </si>
  <si>
    <t>NSF</t>
  </si>
  <si>
    <t>2. Aspek Sikap Kerja</t>
  </si>
  <si>
    <t>Perhitungan core factor dan secondary factor untuk aspek sikap kerja dilakukan dengan terlebih dahulu menentukan subaspek mana yang menjadi core factor dari aspek kecerdasan.</t>
  </si>
  <si>
    <t>Misal : 1,2 dan 5 adalah core factor</t>
  </si>
  <si>
    <t>Maka otomatis 3,4 dan 6 menjadi secondary factor.</t>
  </si>
  <si>
    <t>3. Aspek Perilaku</t>
  </si>
  <si>
    <t>Misal : 1 dan 2 adalah core factor</t>
  </si>
  <si>
    <t>Maka otomatis 3 dan 4 menjadi secondary factor.</t>
  </si>
  <si>
    <t>Perhitungan core factor dan secondary factor untuk aspek perilaku dilakukan dengan terlebih dahulu menentukan subaspek mana yang menjadi core factor dari aspek kecerdasan.</t>
  </si>
  <si>
    <t>Dari rumus tersebut maka di dapat NCF dan NSF dari Aspek Perilaku</t>
  </si>
  <si>
    <t>Dari rumus tersebut maka di dapat NCF dan NSF dari Aspek Sikap Kerja</t>
  </si>
  <si>
    <t>4. PERHITUNGAN NILAI TOTAL</t>
  </si>
  <si>
    <t>Perhitungan aspek kecerdasan, aspek sikap dan aspek perilaku dengan nilai 60% dan 40% seperti berikut ini:</t>
  </si>
  <si>
    <t>1. Aspek Kecerdasan (Contoh: untuk K1001)</t>
  </si>
  <si>
    <t>Ni = (60% x 3.9) + (40% x 4) =</t>
  </si>
  <si>
    <t>Ni</t>
  </si>
  <si>
    <t>2. Aspek Sikap Kerja (Contoh: untuk K1001)</t>
  </si>
  <si>
    <t>Ni = (60% x 5.0) + (40% x 2.8) =</t>
  </si>
  <si>
    <t>3. Aspek Perilaku (Contoh: untuk K1001)</t>
  </si>
  <si>
    <t>5. PERANGKINGAN</t>
  </si>
  <si>
    <t>Sebagai contoh dari rumus untuk perhitungan ranking di atas, perhatikan hasil akhir dari karyawan dengan Id_kary K1001 dengan nilai persen = 20%, 30% dan 50% sebagai berikut</t>
  </si>
  <si>
    <t>0.78 + 1.24 + 2.25</t>
  </si>
  <si>
    <t>(20% x 3.94) + (30% x 4.12) + (50% x 4.5)</t>
  </si>
  <si>
    <t>=</t>
  </si>
  <si>
    <t>Ranking K1001 =</t>
  </si>
  <si>
    <t>Tabel Hasil akhir proses Profile Matching</t>
  </si>
  <si>
    <t>Id_kary</t>
  </si>
  <si>
    <t>Ni aspek kecerdasan</t>
  </si>
  <si>
    <t>Ni Aspek Nilai Sikap</t>
  </si>
  <si>
    <t>Ni Nilai Perilaku</t>
  </si>
  <si>
    <t>Hasil Akhir</t>
  </si>
  <si>
    <t>Kualifikasi</t>
  </si>
  <si>
    <t>PENENTUAN BOBOT</t>
  </si>
  <si>
    <t>EVALUASI KINERJA KARYAWAN UNTUK PROMOSI JABATAN</t>
  </si>
  <si>
    <t>PENILAIAN PADA ASPEK KECERDASAN, SIKAP KERJA, DAN PERILAKU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</si>
</sst>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536863</xdr:colOff>
      <xdr:row>63</xdr:row>
      <xdr:rowOff>51955</xdr:rowOff>
    </xdr:from>
    <xdr:to>
      <xdr:col>27</xdr:col>
      <xdr:colOff>155864</xdr:colOff>
      <xdr:row>73</xdr:row>
      <xdr:rowOff>138546</xdr:rowOff>
    </xdr:to>
    <xdr:sp macro="" textlink="">
      <xdr:nvSpPr>
        <xdr:cNvPr id="2" name="Rectangle 1"/>
        <xdr:cNvSpPr/>
      </xdr:nvSpPr>
      <xdr:spPr>
        <a:xfrm>
          <a:off x="13092545" y="13490864"/>
          <a:ext cx="5680364" cy="19915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Untuk</a:t>
          </a:r>
          <a:r>
            <a:rPr lang="en-US" sz="3200" baseline="0"/>
            <a:t> konversi Nilai gap menjadi Hasil Bobot Nilai bisa dilihat pada Tabel Pembobotan</a:t>
          </a:r>
          <a:endParaRPr lang="en-US" sz="3200"/>
        </a:p>
      </xdr:txBody>
    </xdr:sp>
    <xdr:clientData/>
  </xdr:twoCellAnchor>
  <xdr:twoCellAnchor>
    <xdr:from>
      <xdr:col>10</xdr:col>
      <xdr:colOff>119062</xdr:colOff>
      <xdr:row>3</xdr:row>
      <xdr:rowOff>261937</xdr:rowOff>
    </xdr:from>
    <xdr:to>
      <xdr:col>22</xdr:col>
      <xdr:colOff>346364</xdr:colOff>
      <xdr:row>63</xdr:row>
      <xdr:rowOff>51955</xdr:rowOff>
    </xdr:to>
    <xdr:cxnSp macro="">
      <xdr:nvCxnSpPr>
        <xdr:cNvPr id="4" name="Elbow Connector 3"/>
        <xdr:cNvCxnSpPr>
          <a:stCxn id="2" idx="0"/>
        </xdr:cNvCxnSpPr>
      </xdr:nvCxnSpPr>
      <xdr:spPr>
        <a:xfrm rot="16200000" flipV="1">
          <a:off x="5397861" y="2769826"/>
          <a:ext cx="12196330" cy="9323677"/>
        </a:xfrm>
        <a:prstGeom prst="bentConnector3">
          <a:avLst>
            <a:gd name="adj1" fmla="val 99982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202"/>
  <sheetViews>
    <sheetView tabSelected="1" topLeftCell="A161" zoomScale="55" zoomScaleNormal="55" workbookViewId="0">
      <selection activeCell="M175" sqref="M175"/>
    </sheetView>
  </sheetViews>
  <sheetFormatPr defaultRowHeight="15" x14ac:dyDescent="0.25"/>
  <cols>
    <col min="5" max="5" width="11.5703125" customWidth="1"/>
    <col min="6" max="6" width="11.85546875" bestFit="1" customWidth="1"/>
    <col min="7" max="7" width="12.5703125" customWidth="1"/>
    <col min="10" max="10" width="9.140625" customWidth="1"/>
    <col min="11" max="11" width="14.85546875" customWidth="1"/>
    <col min="13" max="13" width="14.85546875" customWidth="1"/>
    <col min="17" max="17" width="22.7109375" bestFit="1" customWidth="1"/>
  </cols>
  <sheetData>
    <row r="1" spans="5:15" ht="31.5" x14ac:dyDescent="0.25">
      <c r="E1" s="37" t="s">
        <v>77</v>
      </c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5:15" ht="30" customHeight="1" x14ac:dyDescent="0.25">
      <c r="E2" s="1" t="s">
        <v>78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5:15" ht="23.25" x14ac:dyDescent="0.35">
      <c r="E3" s="21" t="s">
        <v>30</v>
      </c>
      <c r="F3" s="21"/>
      <c r="G3" s="21"/>
    </row>
    <row r="4" spans="5:15" ht="31.5" customHeight="1" x14ac:dyDescent="0.25">
      <c r="E4" s="13" t="s">
        <v>15</v>
      </c>
      <c r="F4" s="13" t="s">
        <v>16</v>
      </c>
      <c r="G4" s="14" t="s">
        <v>12</v>
      </c>
      <c r="H4" s="14"/>
      <c r="I4" s="14"/>
      <c r="J4" s="14"/>
    </row>
    <row r="5" spans="5:15" x14ac:dyDescent="0.25">
      <c r="E5" s="9">
        <v>0</v>
      </c>
      <c r="F5" s="9">
        <v>5</v>
      </c>
      <c r="G5" s="12" t="s">
        <v>17</v>
      </c>
      <c r="H5" s="12"/>
      <c r="I5" s="12"/>
      <c r="J5" s="12"/>
    </row>
    <row r="6" spans="5:15" x14ac:dyDescent="0.25">
      <c r="E6" s="9">
        <v>1</v>
      </c>
      <c r="F6" s="9">
        <v>4.5</v>
      </c>
      <c r="G6" s="12" t="s">
        <v>18</v>
      </c>
      <c r="H6" s="12"/>
      <c r="I6" s="12"/>
      <c r="J6" s="12"/>
    </row>
    <row r="7" spans="5:15" x14ac:dyDescent="0.25">
      <c r="E7" s="9">
        <v>-1</v>
      </c>
      <c r="F7" s="9">
        <v>4</v>
      </c>
      <c r="G7" s="12" t="s">
        <v>19</v>
      </c>
      <c r="H7" s="12"/>
      <c r="I7" s="12"/>
      <c r="J7" s="12"/>
    </row>
    <row r="8" spans="5:15" x14ac:dyDescent="0.25">
      <c r="E8" s="9">
        <v>2</v>
      </c>
      <c r="F8" s="9">
        <v>3.5</v>
      </c>
      <c r="G8" s="12" t="s">
        <v>20</v>
      </c>
      <c r="H8" s="12"/>
      <c r="I8" s="12"/>
      <c r="J8" s="12"/>
    </row>
    <row r="9" spans="5:15" x14ac:dyDescent="0.25">
      <c r="E9" s="9">
        <v>-2</v>
      </c>
      <c r="F9" s="9">
        <v>3</v>
      </c>
      <c r="G9" s="12" t="s">
        <v>21</v>
      </c>
      <c r="H9" s="12"/>
      <c r="I9" s="12"/>
      <c r="J9" s="12"/>
    </row>
    <row r="10" spans="5:15" x14ac:dyDescent="0.25">
      <c r="E10" s="9">
        <v>3</v>
      </c>
      <c r="F10" s="9">
        <v>2.5</v>
      </c>
      <c r="G10" s="12" t="s">
        <v>22</v>
      </c>
      <c r="H10" s="12"/>
      <c r="I10" s="12"/>
      <c r="J10" s="12"/>
    </row>
    <row r="11" spans="5:15" x14ac:dyDescent="0.25">
      <c r="E11" s="9">
        <v>-3</v>
      </c>
      <c r="F11" s="9">
        <v>2</v>
      </c>
      <c r="G11" s="12" t="s">
        <v>23</v>
      </c>
      <c r="H11" s="12"/>
      <c r="I11" s="12"/>
      <c r="J11" s="12"/>
    </row>
    <row r="12" spans="5:15" x14ac:dyDescent="0.25">
      <c r="E12" s="9">
        <v>4</v>
      </c>
      <c r="F12" s="9">
        <v>1.5</v>
      </c>
      <c r="G12" s="12" t="s">
        <v>24</v>
      </c>
      <c r="H12" s="12"/>
      <c r="I12" s="12"/>
      <c r="J12" s="12"/>
    </row>
    <row r="13" spans="5:15" x14ac:dyDescent="0.25">
      <c r="E13" s="9">
        <v>-4</v>
      </c>
      <c r="F13" s="9">
        <v>1</v>
      </c>
      <c r="G13" s="12" t="s">
        <v>25</v>
      </c>
      <c r="H13" s="12"/>
      <c r="I13" s="12"/>
      <c r="J13" s="12"/>
    </row>
    <row r="14" spans="5:15" x14ac:dyDescent="0.25">
      <c r="E14" s="11"/>
      <c r="F14" s="11"/>
      <c r="G14" s="10"/>
      <c r="H14" s="10"/>
      <c r="I14" s="10"/>
      <c r="J14" s="10"/>
    </row>
    <row r="15" spans="5:15" ht="24.75" customHeight="1" x14ac:dyDescent="0.35">
      <c r="E15" s="39" t="s">
        <v>31</v>
      </c>
      <c r="F15" s="39"/>
      <c r="G15" s="39"/>
      <c r="H15" s="39"/>
    </row>
    <row r="17" spans="5:17" x14ac:dyDescent="0.25">
      <c r="E17" s="20" t="s">
        <v>0</v>
      </c>
    </row>
    <row r="18" spans="5:17" x14ac:dyDescent="0.25">
      <c r="E18" s="3" t="s">
        <v>1</v>
      </c>
      <c r="F18" s="3" t="s">
        <v>3</v>
      </c>
      <c r="G18" s="3">
        <v>1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7</v>
      </c>
      <c r="N18" s="3">
        <v>8</v>
      </c>
      <c r="O18" s="3">
        <v>9</v>
      </c>
      <c r="P18" s="3">
        <v>10</v>
      </c>
      <c r="Q18" s="3" t="s">
        <v>12</v>
      </c>
    </row>
    <row r="19" spans="5:17" x14ac:dyDescent="0.25">
      <c r="E19" s="2">
        <v>1</v>
      </c>
      <c r="F19" s="2" t="s">
        <v>4</v>
      </c>
      <c r="G19" s="2">
        <v>2</v>
      </c>
      <c r="H19" s="2">
        <v>4</v>
      </c>
      <c r="I19" s="2">
        <v>3</v>
      </c>
      <c r="J19" s="2">
        <v>3</v>
      </c>
      <c r="K19" s="2">
        <v>2</v>
      </c>
      <c r="L19" s="2">
        <v>2</v>
      </c>
      <c r="M19" s="2">
        <v>4</v>
      </c>
      <c r="N19" s="2">
        <v>3</v>
      </c>
      <c r="O19" s="2">
        <v>2</v>
      </c>
      <c r="P19" s="2">
        <v>3</v>
      </c>
      <c r="Q19" s="34" t="s">
        <v>76</v>
      </c>
    </row>
    <row r="20" spans="5:17" x14ac:dyDescent="0.25">
      <c r="E20" s="2">
        <f>E19+1</f>
        <v>2</v>
      </c>
      <c r="F20" s="2" t="s">
        <v>5</v>
      </c>
      <c r="G20" s="2">
        <v>3</v>
      </c>
      <c r="H20" s="2">
        <v>4</v>
      </c>
      <c r="I20" s="2">
        <v>3</v>
      </c>
      <c r="J20" s="2">
        <v>3</v>
      </c>
      <c r="K20" s="2">
        <v>2</v>
      </c>
      <c r="L20" s="2">
        <v>3</v>
      </c>
      <c r="M20" s="2">
        <v>4</v>
      </c>
      <c r="N20" s="2">
        <v>2</v>
      </c>
      <c r="O20" s="2">
        <v>4</v>
      </c>
      <c r="P20" s="2">
        <v>4</v>
      </c>
      <c r="Q20" s="35"/>
    </row>
    <row r="21" spans="5:17" x14ac:dyDescent="0.25">
      <c r="E21" s="2">
        <f t="shared" ref="E21:E22" si="0">E20+1</f>
        <v>3</v>
      </c>
      <c r="F21" s="2" t="s">
        <v>6</v>
      </c>
      <c r="G21" s="2">
        <v>4</v>
      </c>
      <c r="H21" s="2">
        <v>4</v>
      </c>
      <c r="I21" s="2">
        <v>3</v>
      </c>
      <c r="J21" s="2">
        <v>3</v>
      </c>
      <c r="K21" s="2">
        <v>4</v>
      </c>
      <c r="L21" s="2">
        <v>3</v>
      </c>
      <c r="M21" s="2">
        <v>2</v>
      </c>
      <c r="N21" s="2">
        <v>3</v>
      </c>
      <c r="O21" s="2">
        <v>3</v>
      </c>
      <c r="P21" s="2">
        <v>2</v>
      </c>
      <c r="Q21" s="35"/>
    </row>
    <row r="22" spans="5:17" x14ac:dyDescent="0.25">
      <c r="E22" s="2">
        <f t="shared" si="0"/>
        <v>4</v>
      </c>
      <c r="F22" s="2" t="s">
        <v>7</v>
      </c>
      <c r="G22" s="2">
        <v>3</v>
      </c>
      <c r="H22" s="2">
        <v>5</v>
      </c>
      <c r="I22" s="2">
        <v>4</v>
      </c>
      <c r="J22" s="2">
        <v>3</v>
      </c>
      <c r="K22" s="2">
        <v>4</v>
      </c>
      <c r="L22" s="2">
        <v>4</v>
      </c>
      <c r="M22" s="2">
        <v>3</v>
      </c>
      <c r="N22" s="2">
        <v>5</v>
      </c>
      <c r="O22" s="2">
        <v>4</v>
      </c>
      <c r="P22" s="2">
        <v>3</v>
      </c>
      <c r="Q22" s="35"/>
    </row>
    <row r="23" spans="5:17" x14ac:dyDescent="0.25">
      <c r="E23" s="2">
        <f>E22+1</f>
        <v>5</v>
      </c>
      <c r="F23" s="2" t="s">
        <v>8</v>
      </c>
      <c r="G23" s="2">
        <v>3</v>
      </c>
      <c r="H23" s="2">
        <v>3</v>
      </c>
      <c r="I23" s="2">
        <v>3</v>
      </c>
      <c r="J23" s="2">
        <v>1</v>
      </c>
      <c r="K23" s="2">
        <v>2</v>
      </c>
      <c r="L23" s="2">
        <v>4</v>
      </c>
      <c r="M23" s="2">
        <v>3</v>
      </c>
      <c r="N23" s="2">
        <v>2</v>
      </c>
      <c r="O23" s="2">
        <v>5</v>
      </c>
      <c r="P23" s="2">
        <v>4</v>
      </c>
      <c r="Q23" s="36"/>
    </row>
    <row r="24" spans="5:17" ht="39.75" customHeight="1" x14ac:dyDescent="0.25">
      <c r="E24" s="5" t="s">
        <v>2</v>
      </c>
      <c r="F24" s="5"/>
      <c r="G24" s="4">
        <v>3</v>
      </c>
      <c r="H24" s="4">
        <v>3</v>
      </c>
      <c r="I24" s="4">
        <v>4</v>
      </c>
      <c r="J24" s="4">
        <v>4</v>
      </c>
      <c r="K24" s="4">
        <v>3</v>
      </c>
      <c r="L24" s="4">
        <v>4</v>
      </c>
      <c r="M24" s="4">
        <v>4</v>
      </c>
      <c r="N24" s="4">
        <v>5</v>
      </c>
      <c r="O24" s="4">
        <v>3</v>
      </c>
      <c r="P24" s="4">
        <v>4</v>
      </c>
      <c r="Q24" s="33" t="s">
        <v>75</v>
      </c>
    </row>
    <row r="25" spans="5:17" x14ac:dyDescent="0.25">
      <c r="E25" s="2">
        <v>1</v>
      </c>
      <c r="F25" s="2" t="s">
        <v>4</v>
      </c>
      <c r="G25" s="2">
        <f>G19-G24</f>
        <v>-1</v>
      </c>
      <c r="H25" s="2">
        <f t="shared" ref="H25:P25" si="1">H19-H24</f>
        <v>1</v>
      </c>
      <c r="I25" s="2">
        <f t="shared" si="1"/>
        <v>-1</v>
      </c>
      <c r="J25" s="2">
        <f t="shared" si="1"/>
        <v>-1</v>
      </c>
      <c r="K25" s="2">
        <f t="shared" si="1"/>
        <v>-1</v>
      </c>
      <c r="L25" s="2">
        <f t="shared" si="1"/>
        <v>-2</v>
      </c>
      <c r="M25" s="2">
        <f t="shared" si="1"/>
        <v>0</v>
      </c>
      <c r="N25" s="2">
        <f t="shared" si="1"/>
        <v>-2</v>
      </c>
      <c r="O25" s="2">
        <f t="shared" si="1"/>
        <v>-1</v>
      </c>
      <c r="P25" s="2">
        <f t="shared" si="1"/>
        <v>-1</v>
      </c>
      <c r="Q25" s="15" t="s">
        <v>26</v>
      </c>
    </row>
    <row r="26" spans="5:17" x14ac:dyDescent="0.25">
      <c r="E26" s="2">
        <f>1+E25</f>
        <v>2</v>
      </c>
      <c r="F26" s="2" t="s">
        <v>5</v>
      </c>
      <c r="G26" s="2">
        <f>G20-G24</f>
        <v>0</v>
      </c>
      <c r="H26" s="2">
        <f t="shared" ref="H26:P26" si="2">H20-H24</f>
        <v>1</v>
      </c>
      <c r="I26" s="2">
        <f t="shared" si="2"/>
        <v>-1</v>
      </c>
      <c r="J26" s="2">
        <f t="shared" si="2"/>
        <v>-1</v>
      </c>
      <c r="K26" s="2">
        <f t="shared" si="2"/>
        <v>-1</v>
      </c>
      <c r="L26" s="2">
        <f t="shared" si="2"/>
        <v>-1</v>
      </c>
      <c r="M26" s="2">
        <f t="shared" si="2"/>
        <v>0</v>
      </c>
      <c r="N26" s="2">
        <f t="shared" si="2"/>
        <v>-3</v>
      </c>
      <c r="O26" s="2">
        <f t="shared" si="2"/>
        <v>1</v>
      </c>
      <c r="P26" s="2">
        <f t="shared" si="2"/>
        <v>0</v>
      </c>
      <c r="Q26" s="16"/>
    </row>
    <row r="27" spans="5:17" x14ac:dyDescent="0.25">
      <c r="E27" s="2">
        <f t="shared" ref="E27:E28" si="3">1+E26</f>
        <v>3</v>
      </c>
      <c r="F27" s="2" t="s">
        <v>6</v>
      </c>
      <c r="G27" s="2">
        <f>G21-G24</f>
        <v>1</v>
      </c>
      <c r="H27" s="2">
        <f t="shared" ref="H27:P27" si="4">H21-H24</f>
        <v>1</v>
      </c>
      <c r="I27" s="2">
        <f t="shared" si="4"/>
        <v>-1</v>
      </c>
      <c r="J27" s="2">
        <f t="shared" si="4"/>
        <v>-1</v>
      </c>
      <c r="K27" s="2">
        <f t="shared" si="4"/>
        <v>1</v>
      </c>
      <c r="L27" s="2">
        <f t="shared" si="4"/>
        <v>-1</v>
      </c>
      <c r="M27" s="2">
        <f t="shared" si="4"/>
        <v>-2</v>
      </c>
      <c r="N27" s="2">
        <f t="shared" si="4"/>
        <v>-2</v>
      </c>
      <c r="O27" s="2">
        <f t="shared" si="4"/>
        <v>0</v>
      </c>
      <c r="P27" s="2">
        <f t="shared" si="4"/>
        <v>-2</v>
      </c>
      <c r="Q27" s="16"/>
    </row>
    <row r="28" spans="5:17" x14ac:dyDescent="0.25">
      <c r="E28" s="2">
        <f t="shared" si="3"/>
        <v>4</v>
      </c>
      <c r="F28" s="2" t="s">
        <v>7</v>
      </c>
      <c r="G28" s="2">
        <f>G22-G24</f>
        <v>0</v>
      </c>
      <c r="H28" s="2">
        <f t="shared" ref="H28:P28" si="5">H22-H24</f>
        <v>2</v>
      </c>
      <c r="I28" s="2">
        <f t="shared" si="5"/>
        <v>0</v>
      </c>
      <c r="J28" s="2">
        <f t="shared" si="5"/>
        <v>-1</v>
      </c>
      <c r="K28" s="2">
        <f t="shared" si="5"/>
        <v>1</v>
      </c>
      <c r="L28" s="2">
        <f t="shared" si="5"/>
        <v>0</v>
      </c>
      <c r="M28" s="2">
        <f t="shared" si="5"/>
        <v>-1</v>
      </c>
      <c r="N28" s="2">
        <f t="shared" si="5"/>
        <v>0</v>
      </c>
      <c r="O28" s="2">
        <f t="shared" si="5"/>
        <v>1</v>
      </c>
      <c r="P28" s="2">
        <f t="shared" si="5"/>
        <v>-1</v>
      </c>
      <c r="Q28" s="16"/>
    </row>
    <row r="29" spans="5:17" ht="14.25" customHeight="1" x14ac:dyDescent="0.25">
      <c r="E29" s="2">
        <f>1+E28</f>
        <v>5</v>
      </c>
      <c r="F29" s="2" t="s">
        <v>8</v>
      </c>
      <c r="G29" s="2">
        <f>G23-G24</f>
        <v>0</v>
      </c>
      <c r="H29" s="2">
        <f t="shared" ref="H29:P29" si="6">H23-H24</f>
        <v>0</v>
      </c>
      <c r="I29" s="2">
        <f t="shared" si="6"/>
        <v>-1</v>
      </c>
      <c r="J29" s="2">
        <f t="shared" si="6"/>
        <v>-3</v>
      </c>
      <c r="K29" s="2">
        <f t="shared" si="6"/>
        <v>-1</v>
      </c>
      <c r="L29" s="2">
        <f t="shared" si="6"/>
        <v>0</v>
      </c>
      <c r="M29" s="2">
        <f t="shared" si="6"/>
        <v>-1</v>
      </c>
      <c r="N29" s="2">
        <f t="shared" si="6"/>
        <v>-3</v>
      </c>
      <c r="O29" s="2">
        <f t="shared" si="6"/>
        <v>2</v>
      </c>
      <c r="P29" s="2">
        <f t="shared" si="6"/>
        <v>0</v>
      </c>
      <c r="Q29" s="17"/>
    </row>
    <row r="31" spans="5:17" x14ac:dyDescent="0.25">
      <c r="E31" s="20" t="s">
        <v>10</v>
      </c>
    </row>
    <row r="32" spans="5:17" x14ac:dyDescent="0.25">
      <c r="E32" s="3" t="s">
        <v>1</v>
      </c>
      <c r="F32" s="3" t="s">
        <v>3</v>
      </c>
      <c r="G32" s="3">
        <v>1</v>
      </c>
      <c r="H32" s="3">
        <v>2</v>
      </c>
      <c r="I32" s="3">
        <v>3</v>
      </c>
      <c r="J32" s="3">
        <v>4</v>
      </c>
      <c r="K32" s="3">
        <v>5</v>
      </c>
      <c r="L32" s="3">
        <v>6</v>
      </c>
      <c r="M32" s="3" t="s">
        <v>12</v>
      </c>
    </row>
    <row r="33" spans="5:13" ht="15" customHeight="1" x14ac:dyDescent="0.25">
      <c r="E33" s="2">
        <v>1</v>
      </c>
      <c r="F33" s="2" t="s">
        <v>4</v>
      </c>
      <c r="G33" s="2">
        <v>3</v>
      </c>
      <c r="H33" s="2">
        <v>4</v>
      </c>
      <c r="I33" s="2">
        <v>3</v>
      </c>
      <c r="J33" s="2">
        <v>1</v>
      </c>
      <c r="K33" s="2">
        <v>3</v>
      </c>
      <c r="L33" s="2">
        <v>1</v>
      </c>
      <c r="M33" s="34" t="s">
        <v>76</v>
      </c>
    </row>
    <row r="34" spans="5:13" ht="15" customHeight="1" x14ac:dyDescent="0.25">
      <c r="E34" s="2">
        <f>E33+1</f>
        <v>2</v>
      </c>
      <c r="F34" s="2" t="s">
        <v>5</v>
      </c>
      <c r="G34" s="2">
        <v>4</v>
      </c>
      <c r="H34" s="2">
        <v>5</v>
      </c>
      <c r="I34" s="2">
        <v>5</v>
      </c>
      <c r="J34" s="2">
        <v>1</v>
      </c>
      <c r="K34" s="2">
        <v>4</v>
      </c>
      <c r="L34" s="2">
        <v>1</v>
      </c>
      <c r="M34" s="35"/>
    </row>
    <row r="35" spans="5:13" ht="15" customHeight="1" x14ac:dyDescent="0.25">
      <c r="E35" s="2">
        <f t="shared" ref="E35:E36" si="7">E34+1</f>
        <v>3</v>
      </c>
      <c r="F35" s="2" t="s">
        <v>6</v>
      </c>
      <c r="G35" s="2">
        <v>4</v>
      </c>
      <c r="H35" s="2">
        <v>2</v>
      </c>
      <c r="I35" s="2">
        <v>2</v>
      </c>
      <c r="J35" s="2">
        <v>4</v>
      </c>
      <c r="K35" s="2">
        <v>5</v>
      </c>
      <c r="L35" s="2">
        <v>2</v>
      </c>
      <c r="M35" s="35"/>
    </row>
    <row r="36" spans="5:13" ht="15" customHeight="1" x14ac:dyDescent="0.25">
      <c r="E36" s="2">
        <f t="shared" si="7"/>
        <v>4</v>
      </c>
      <c r="F36" s="2" t="s">
        <v>7</v>
      </c>
      <c r="G36" s="2">
        <v>1</v>
      </c>
      <c r="H36" s="2">
        <v>5</v>
      </c>
      <c r="I36" s="2">
        <v>5</v>
      </c>
      <c r="J36" s="2">
        <v>5</v>
      </c>
      <c r="K36" s="2">
        <v>5</v>
      </c>
      <c r="L36" s="2">
        <v>2</v>
      </c>
      <c r="M36" s="35"/>
    </row>
    <row r="37" spans="5:13" ht="15" customHeight="1" x14ac:dyDescent="0.25">
      <c r="E37" s="2">
        <f>E36+1</f>
        <v>5</v>
      </c>
      <c r="F37" s="2" t="s">
        <v>8</v>
      </c>
      <c r="G37" s="2">
        <v>4</v>
      </c>
      <c r="H37" s="2">
        <v>5</v>
      </c>
      <c r="I37" s="2">
        <v>4</v>
      </c>
      <c r="J37" s="2">
        <v>3</v>
      </c>
      <c r="K37" s="2">
        <v>5</v>
      </c>
      <c r="L37" s="2">
        <v>3</v>
      </c>
      <c r="M37" s="36"/>
    </row>
    <row r="38" spans="5:13" ht="30" customHeight="1" x14ac:dyDescent="0.25">
      <c r="E38" s="5" t="s">
        <v>2</v>
      </c>
      <c r="F38" s="5"/>
      <c r="G38" s="4">
        <v>3</v>
      </c>
      <c r="H38" s="4">
        <v>4</v>
      </c>
      <c r="I38" s="4">
        <v>2</v>
      </c>
      <c r="J38" s="4">
        <v>3</v>
      </c>
      <c r="K38" s="4">
        <v>3</v>
      </c>
      <c r="L38" s="4">
        <v>5</v>
      </c>
      <c r="M38" s="33" t="s">
        <v>75</v>
      </c>
    </row>
    <row r="39" spans="5:13" x14ac:dyDescent="0.25">
      <c r="E39" s="2">
        <v>1</v>
      </c>
      <c r="F39" s="2" t="s">
        <v>4</v>
      </c>
      <c r="G39" s="2">
        <f>G33-G38</f>
        <v>0</v>
      </c>
      <c r="H39" s="2">
        <f t="shared" ref="H39" si="8">H33-H38</f>
        <v>0</v>
      </c>
      <c r="I39" s="2">
        <f t="shared" ref="I39" si="9">I33-I38</f>
        <v>1</v>
      </c>
      <c r="J39" s="2">
        <f t="shared" ref="J39" si="10">J33-J38</f>
        <v>-2</v>
      </c>
      <c r="K39" s="2">
        <f t="shared" ref="K39" si="11">K33-K38</f>
        <v>0</v>
      </c>
      <c r="L39" s="2">
        <f t="shared" ref="L39" si="12">L33-L38</f>
        <v>-4</v>
      </c>
      <c r="M39" s="15" t="s">
        <v>26</v>
      </c>
    </row>
    <row r="40" spans="5:13" x14ac:dyDescent="0.25">
      <c r="E40" s="2">
        <f>1+E39</f>
        <v>2</v>
      </c>
      <c r="F40" s="2" t="s">
        <v>5</v>
      </c>
      <c r="G40" s="2">
        <f>G34-G38</f>
        <v>1</v>
      </c>
      <c r="H40" s="2">
        <f t="shared" ref="H40:L40" si="13">H34-H38</f>
        <v>1</v>
      </c>
      <c r="I40" s="2">
        <f t="shared" si="13"/>
        <v>3</v>
      </c>
      <c r="J40" s="2">
        <f t="shared" si="13"/>
        <v>-2</v>
      </c>
      <c r="K40" s="2">
        <f t="shared" si="13"/>
        <v>1</v>
      </c>
      <c r="L40" s="2">
        <f t="shared" si="13"/>
        <v>-4</v>
      </c>
      <c r="M40" s="16"/>
    </row>
    <row r="41" spans="5:13" x14ac:dyDescent="0.25">
      <c r="E41" s="2">
        <f t="shared" ref="E41:E42" si="14">1+E40</f>
        <v>3</v>
      </c>
      <c r="F41" s="2" t="s">
        <v>6</v>
      </c>
      <c r="G41" s="2">
        <f>G35-G38</f>
        <v>1</v>
      </c>
      <c r="H41" s="2">
        <f t="shared" ref="H41:L41" si="15">H35-H38</f>
        <v>-2</v>
      </c>
      <c r="I41" s="2">
        <f t="shared" si="15"/>
        <v>0</v>
      </c>
      <c r="J41" s="2">
        <f t="shared" si="15"/>
        <v>1</v>
      </c>
      <c r="K41" s="2">
        <f t="shared" si="15"/>
        <v>2</v>
      </c>
      <c r="L41" s="2">
        <f t="shared" si="15"/>
        <v>-3</v>
      </c>
      <c r="M41" s="16"/>
    </row>
    <row r="42" spans="5:13" x14ac:dyDescent="0.25">
      <c r="E42" s="2">
        <f t="shared" si="14"/>
        <v>4</v>
      </c>
      <c r="F42" s="2" t="s">
        <v>7</v>
      </c>
      <c r="G42" s="2">
        <f>G36-G38</f>
        <v>-2</v>
      </c>
      <c r="H42" s="2">
        <f t="shared" ref="H42:L42" si="16">H36-H38</f>
        <v>1</v>
      </c>
      <c r="I42" s="2">
        <f t="shared" si="16"/>
        <v>3</v>
      </c>
      <c r="J42" s="2">
        <f t="shared" si="16"/>
        <v>2</v>
      </c>
      <c r="K42" s="2">
        <f t="shared" si="16"/>
        <v>2</v>
      </c>
      <c r="L42" s="2">
        <f t="shared" si="16"/>
        <v>-3</v>
      </c>
      <c r="M42" s="16"/>
    </row>
    <row r="43" spans="5:13" x14ac:dyDescent="0.25">
      <c r="E43" s="2">
        <f>1+E42</f>
        <v>5</v>
      </c>
      <c r="F43" s="2" t="s">
        <v>8</v>
      </c>
      <c r="G43" s="2">
        <f>G37-G38</f>
        <v>1</v>
      </c>
      <c r="H43" s="2">
        <f t="shared" ref="H43:L43" si="17">H37-H38</f>
        <v>1</v>
      </c>
      <c r="I43" s="2">
        <f t="shared" si="17"/>
        <v>2</v>
      </c>
      <c r="J43" s="2">
        <f t="shared" si="17"/>
        <v>0</v>
      </c>
      <c r="K43" s="2">
        <f t="shared" si="17"/>
        <v>2</v>
      </c>
      <c r="L43" s="2">
        <f t="shared" si="17"/>
        <v>-2</v>
      </c>
      <c r="M43" s="17"/>
    </row>
    <row r="45" spans="5:13" x14ac:dyDescent="0.25">
      <c r="E45" s="20" t="s">
        <v>9</v>
      </c>
    </row>
    <row r="46" spans="5:13" x14ac:dyDescent="0.25">
      <c r="E46" s="3" t="s">
        <v>1</v>
      </c>
      <c r="F46" s="3" t="s">
        <v>3</v>
      </c>
      <c r="G46" s="3">
        <v>1</v>
      </c>
      <c r="H46" s="3">
        <v>2</v>
      </c>
      <c r="I46" s="3">
        <v>3</v>
      </c>
      <c r="J46" s="3">
        <v>4</v>
      </c>
      <c r="K46" s="3" t="s">
        <v>12</v>
      </c>
    </row>
    <row r="47" spans="5:13" ht="15" customHeight="1" x14ac:dyDescent="0.25">
      <c r="E47" s="2">
        <v>1</v>
      </c>
      <c r="F47" s="2" t="s">
        <v>4</v>
      </c>
      <c r="G47" s="2">
        <v>4</v>
      </c>
      <c r="H47" s="2">
        <v>4</v>
      </c>
      <c r="I47" s="2">
        <v>4</v>
      </c>
      <c r="J47" s="2">
        <v>4</v>
      </c>
      <c r="K47" s="34" t="s">
        <v>76</v>
      </c>
    </row>
    <row r="48" spans="5:13" ht="15" customHeight="1" x14ac:dyDescent="0.25">
      <c r="E48" s="2">
        <f>E47+1</f>
        <v>2</v>
      </c>
      <c r="F48" s="2" t="s">
        <v>5</v>
      </c>
      <c r="G48" s="2">
        <v>4</v>
      </c>
      <c r="H48" s="2">
        <v>3</v>
      </c>
      <c r="I48" s="2">
        <v>4</v>
      </c>
      <c r="J48" s="2">
        <v>4</v>
      </c>
      <c r="K48" s="35"/>
    </row>
    <row r="49" spans="5:17" ht="15" customHeight="1" x14ac:dyDescent="0.25">
      <c r="E49" s="2">
        <f t="shared" ref="E49:E50" si="18">E48+1</f>
        <v>3</v>
      </c>
      <c r="F49" s="2" t="s">
        <v>6</v>
      </c>
      <c r="G49" s="2">
        <v>4</v>
      </c>
      <c r="H49" s="2">
        <v>5</v>
      </c>
      <c r="I49" s="2">
        <v>5</v>
      </c>
      <c r="J49" s="2">
        <v>2</v>
      </c>
      <c r="K49" s="35"/>
    </row>
    <row r="50" spans="5:17" ht="15" customHeight="1" x14ac:dyDescent="0.25">
      <c r="E50" s="2">
        <f t="shared" si="18"/>
        <v>4</v>
      </c>
      <c r="F50" s="2" t="s">
        <v>7</v>
      </c>
      <c r="G50" s="2">
        <v>3</v>
      </c>
      <c r="H50" s="2">
        <v>3</v>
      </c>
      <c r="I50" s="2">
        <v>4</v>
      </c>
      <c r="J50" s="2">
        <v>5</v>
      </c>
      <c r="K50" s="35"/>
    </row>
    <row r="51" spans="5:17" ht="15" customHeight="1" x14ac:dyDescent="0.25">
      <c r="E51" s="2">
        <f>E50+1</f>
        <v>5</v>
      </c>
      <c r="F51" s="2" t="s">
        <v>8</v>
      </c>
      <c r="G51" s="2">
        <v>4</v>
      </c>
      <c r="H51" s="2">
        <v>3</v>
      </c>
      <c r="I51" s="2">
        <v>3</v>
      </c>
      <c r="J51" s="2">
        <v>5</v>
      </c>
      <c r="K51" s="36"/>
    </row>
    <row r="52" spans="5:17" ht="26.25" customHeight="1" x14ac:dyDescent="0.25">
      <c r="E52" s="5" t="s">
        <v>2</v>
      </c>
      <c r="F52" s="5"/>
      <c r="G52" s="4">
        <v>3</v>
      </c>
      <c r="H52" s="4">
        <v>3</v>
      </c>
      <c r="I52" s="4">
        <v>4</v>
      </c>
      <c r="J52" s="4">
        <v>5</v>
      </c>
      <c r="K52" s="33" t="s">
        <v>75</v>
      </c>
    </row>
    <row r="53" spans="5:17" x14ac:dyDescent="0.25">
      <c r="E53" s="2">
        <v>1</v>
      </c>
      <c r="F53" s="2" t="s">
        <v>4</v>
      </c>
      <c r="G53" s="2">
        <f>G47-G52</f>
        <v>1</v>
      </c>
      <c r="H53" s="2">
        <f t="shared" ref="H53" si="19">H47-H52</f>
        <v>1</v>
      </c>
      <c r="I53" s="2">
        <f t="shared" ref="I53" si="20">I47-I52</f>
        <v>0</v>
      </c>
      <c r="J53" s="2">
        <f t="shared" ref="J53" si="21">J47-J52</f>
        <v>-1</v>
      </c>
      <c r="K53" s="15" t="s">
        <v>26</v>
      </c>
    </row>
    <row r="54" spans="5:17" x14ac:dyDescent="0.25">
      <c r="E54" s="2">
        <f>1+E53</f>
        <v>2</v>
      </c>
      <c r="F54" s="2" t="s">
        <v>5</v>
      </c>
      <c r="G54" s="2">
        <f>G48-G52</f>
        <v>1</v>
      </c>
      <c r="H54" s="2">
        <f t="shared" ref="H54:J54" si="22">H48-H52</f>
        <v>0</v>
      </c>
      <c r="I54" s="2">
        <f t="shared" si="22"/>
        <v>0</v>
      </c>
      <c r="J54" s="2">
        <f t="shared" si="22"/>
        <v>-1</v>
      </c>
      <c r="K54" s="16"/>
    </row>
    <row r="55" spans="5:17" x14ac:dyDescent="0.25">
      <c r="E55" s="2">
        <f t="shared" ref="E55:E56" si="23">1+E54</f>
        <v>3</v>
      </c>
      <c r="F55" s="2" t="s">
        <v>6</v>
      </c>
      <c r="G55" s="2">
        <f>G49-G52</f>
        <v>1</v>
      </c>
      <c r="H55" s="2">
        <f t="shared" ref="H55:J55" si="24">H49-H52</f>
        <v>2</v>
      </c>
      <c r="I55" s="2">
        <f t="shared" si="24"/>
        <v>1</v>
      </c>
      <c r="J55" s="2">
        <f t="shared" si="24"/>
        <v>-3</v>
      </c>
      <c r="K55" s="16"/>
    </row>
    <row r="56" spans="5:17" x14ac:dyDescent="0.25">
      <c r="E56" s="2">
        <f t="shared" si="23"/>
        <v>4</v>
      </c>
      <c r="F56" s="2" t="s">
        <v>7</v>
      </c>
      <c r="G56" s="2">
        <f>G50-G52</f>
        <v>0</v>
      </c>
      <c r="H56" s="2">
        <f t="shared" ref="H56:J56" si="25">H50-H52</f>
        <v>0</v>
      </c>
      <c r="I56" s="2">
        <f t="shared" si="25"/>
        <v>0</v>
      </c>
      <c r="J56" s="2">
        <f t="shared" si="25"/>
        <v>0</v>
      </c>
      <c r="K56" s="16"/>
    </row>
    <row r="57" spans="5:17" x14ac:dyDescent="0.25">
      <c r="E57" s="2">
        <f>1+E56</f>
        <v>5</v>
      </c>
      <c r="F57" s="2" t="s">
        <v>8</v>
      </c>
      <c r="G57" s="2">
        <f>G51-G52</f>
        <v>1</v>
      </c>
      <c r="H57" s="2">
        <f t="shared" ref="H57:J57" si="26">H51-H52</f>
        <v>0</v>
      </c>
      <c r="I57" s="2">
        <f t="shared" si="26"/>
        <v>-1</v>
      </c>
      <c r="J57" s="2">
        <f t="shared" si="26"/>
        <v>0</v>
      </c>
      <c r="K57" s="17"/>
    </row>
    <row r="59" spans="5:17" ht="3" customHeight="1" x14ac:dyDescent="0.25"/>
    <row r="60" spans="5:17" ht="18" customHeight="1" x14ac:dyDescent="0.25"/>
    <row r="61" spans="5:17" ht="23.25" x14ac:dyDescent="0.25">
      <c r="E61" s="38" t="s">
        <v>32</v>
      </c>
      <c r="F61" s="38"/>
      <c r="G61" s="38"/>
      <c r="H61" s="38"/>
    </row>
    <row r="63" spans="5:17" x14ac:dyDescent="0.25">
      <c r="E63" s="20" t="s">
        <v>27</v>
      </c>
    </row>
    <row r="64" spans="5:17" x14ac:dyDescent="0.25">
      <c r="E64" s="3" t="s">
        <v>1</v>
      </c>
      <c r="F64" s="3" t="s">
        <v>11</v>
      </c>
      <c r="G64" s="3">
        <v>1</v>
      </c>
      <c r="H64" s="3">
        <v>2</v>
      </c>
      <c r="I64" s="3">
        <v>3</v>
      </c>
      <c r="J64" s="3">
        <v>4</v>
      </c>
      <c r="K64" s="3">
        <v>5</v>
      </c>
      <c r="L64" s="3">
        <v>6</v>
      </c>
      <c r="M64" s="3">
        <v>7</v>
      </c>
      <c r="N64" s="3">
        <v>8</v>
      </c>
      <c r="O64" s="3">
        <v>9</v>
      </c>
      <c r="P64" s="3">
        <v>10</v>
      </c>
      <c r="Q64" s="3" t="s">
        <v>12</v>
      </c>
    </row>
    <row r="65" spans="5:17" x14ac:dyDescent="0.25">
      <c r="E65" s="2">
        <v>1</v>
      </c>
      <c r="F65" s="2" t="s">
        <v>4</v>
      </c>
      <c r="G65" s="2">
        <f>G19-G24</f>
        <v>-1</v>
      </c>
      <c r="H65" s="2">
        <f t="shared" ref="H65:P65" si="27">H19-H24</f>
        <v>1</v>
      </c>
      <c r="I65" s="2">
        <f t="shared" si="27"/>
        <v>-1</v>
      </c>
      <c r="J65" s="2">
        <f t="shared" si="27"/>
        <v>-1</v>
      </c>
      <c r="K65" s="2">
        <f t="shared" si="27"/>
        <v>-1</v>
      </c>
      <c r="L65" s="2">
        <f t="shared" si="27"/>
        <v>-2</v>
      </c>
      <c r="M65" s="2">
        <f t="shared" si="27"/>
        <v>0</v>
      </c>
      <c r="N65" s="2">
        <f t="shared" si="27"/>
        <v>-2</v>
      </c>
      <c r="O65" s="2">
        <f t="shared" si="27"/>
        <v>-1</v>
      </c>
      <c r="P65" s="2">
        <f t="shared" si="27"/>
        <v>-1</v>
      </c>
      <c r="Q65" s="7" t="s">
        <v>13</v>
      </c>
    </row>
    <row r="66" spans="5:17" x14ac:dyDescent="0.25">
      <c r="E66" s="6"/>
      <c r="F66" s="6" t="s">
        <v>4</v>
      </c>
      <c r="G66" s="6">
        <f>IF(G65=0,5,IF(G65=1,4.5,IF(G65=-1,4,IF(G65=2,3.5,IF(G65=-2,3,IF(G65=3,2.5,IF(G65=-3,2,IF(G65=4,1.5,IF(G65=-4,1)))))))))</f>
        <v>4</v>
      </c>
      <c r="H66" s="6">
        <f t="shared" ref="H66:O66" si="28">IF(H65=0,5,IF(H65=1,4.5,IF(H65=-1,4,IF(H65=2,3.5,IF(H65=-2,3,IF(H65=3,2.5,IF(H65=-3,2,IF(H65=4,1.5,IF(H65=-4,1)))))))))</f>
        <v>4.5</v>
      </c>
      <c r="I66" s="6">
        <f t="shared" si="28"/>
        <v>4</v>
      </c>
      <c r="J66" s="6">
        <f t="shared" si="28"/>
        <v>4</v>
      </c>
      <c r="K66" s="6">
        <f t="shared" si="28"/>
        <v>4</v>
      </c>
      <c r="L66" s="6">
        <f t="shared" si="28"/>
        <v>3</v>
      </c>
      <c r="M66" s="6">
        <f t="shared" si="28"/>
        <v>5</v>
      </c>
      <c r="N66" s="6">
        <f t="shared" si="28"/>
        <v>3</v>
      </c>
      <c r="O66" s="6">
        <f t="shared" si="28"/>
        <v>4</v>
      </c>
      <c r="P66" s="6">
        <f>IF(P65=0,5,IF(P65=1,4.5,IF(P65=-1,4,IF(P65=2,3.5,IF(P65=-2,3,IF(P65=3,2.5,IF(P65=-3,2,IF(P65=4,1.5,IF(P65=-4,1)))))))))</f>
        <v>4</v>
      </c>
      <c r="Q66" s="7" t="s">
        <v>14</v>
      </c>
    </row>
    <row r="67" spans="5:17" x14ac:dyDescent="0.25">
      <c r="E67" s="2">
        <f>E65+1</f>
        <v>2</v>
      </c>
      <c r="F67" s="2" t="s">
        <v>5</v>
      </c>
      <c r="G67" s="2">
        <f>G20-G24</f>
        <v>0</v>
      </c>
      <c r="H67" s="2">
        <f t="shared" ref="H67:P67" si="29">H20-H24</f>
        <v>1</v>
      </c>
      <c r="I67" s="2">
        <f t="shared" si="29"/>
        <v>-1</v>
      </c>
      <c r="J67" s="2">
        <f t="shared" si="29"/>
        <v>-1</v>
      </c>
      <c r="K67" s="2">
        <f t="shared" si="29"/>
        <v>-1</v>
      </c>
      <c r="L67" s="2">
        <f t="shared" si="29"/>
        <v>-1</v>
      </c>
      <c r="M67" s="2">
        <f t="shared" si="29"/>
        <v>0</v>
      </c>
      <c r="N67" s="2">
        <f t="shared" si="29"/>
        <v>-3</v>
      </c>
      <c r="O67" s="2">
        <f t="shared" si="29"/>
        <v>1</v>
      </c>
      <c r="P67" s="2">
        <f t="shared" si="29"/>
        <v>0</v>
      </c>
      <c r="Q67" s="7" t="s">
        <v>13</v>
      </c>
    </row>
    <row r="68" spans="5:17" x14ac:dyDescent="0.25">
      <c r="E68" s="6"/>
      <c r="F68" s="6" t="s">
        <v>5</v>
      </c>
      <c r="G68" s="6">
        <f>IF(G67=0,5,IF(G67=1,4.5,IF(G67=-1,4,IF(G67=2,3.5,IF(G67=-2,3,IF(G67=3,2.5,IF(G67=-3,2,IF(G67=4,1.5,IF(G67=-4,1)))))))))</f>
        <v>5</v>
      </c>
      <c r="H68" s="6">
        <f t="shared" ref="H68:P68" si="30">IF(H67=0,5,IF(H67=1,4.5,IF(H67=-1,4,IF(H67=2,3.5,IF(H67=-2,3,IF(H67=3,2.5,IF(H67=-3,2,IF(H67=4,1.5,IF(H67=-4,1)))))))))</f>
        <v>4.5</v>
      </c>
      <c r="I68" s="6">
        <f t="shared" si="30"/>
        <v>4</v>
      </c>
      <c r="J68" s="6">
        <f t="shared" si="30"/>
        <v>4</v>
      </c>
      <c r="K68" s="6">
        <f t="shared" si="30"/>
        <v>4</v>
      </c>
      <c r="L68" s="6">
        <f t="shared" si="30"/>
        <v>4</v>
      </c>
      <c r="M68" s="6">
        <f t="shared" si="30"/>
        <v>5</v>
      </c>
      <c r="N68" s="6">
        <f t="shared" si="30"/>
        <v>2</v>
      </c>
      <c r="O68" s="6">
        <f t="shared" si="30"/>
        <v>4.5</v>
      </c>
      <c r="P68" s="6">
        <f t="shared" si="30"/>
        <v>5</v>
      </c>
      <c r="Q68" s="7" t="s">
        <v>14</v>
      </c>
    </row>
    <row r="69" spans="5:17" x14ac:dyDescent="0.25">
      <c r="E69" s="2">
        <f t="shared" ref="E69:E73" si="31">E67+1</f>
        <v>3</v>
      </c>
      <c r="F69" s="2" t="s">
        <v>6</v>
      </c>
      <c r="G69" s="2">
        <f>G21-G24</f>
        <v>1</v>
      </c>
      <c r="H69" s="2">
        <f t="shared" ref="H69:P69" si="32">H21-H24</f>
        <v>1</v>
      </c>
      <c r="I69" s="2">
        <f t="shared" si="32"/>
        <v>-1</v>
      </c>
      <c r="J69" s="2">
        <f t="shared" si="32"/>
        <v>-1</v>
      </c>
      <c r="K69" s="2">
        <f t="shared" si="32"/>
        <v>1</v>
      </c>
      <c r="L69" s="2">
        <f t="shared" si="32"/>
        <v>-1</v>
      </c>
      <c r="M69" s="2">
        <f t="shared" si="32"/>
        <v>-2</v>
      </c>
      <c r="N69" s="2">
        <f t="shared" si="32"/>
        <v>-2</v>
      </c>
      <c r="O69" s="2">
        <f t="shared" si="32"/>
        <v>0</v>
      </c>
      <c r="P69" s="2">
        <f t="shared" si="32"/>
        <v>-2</v>
      </c>
      <c r="Q69" s="7" t="s">
        <v>13</v>
      </c>
    </row>
    <row r="70" spans="5:17" x14ac:dyDescent="0.25">
      <c r="E70" s="6"/>
      <c r="F70" s="6" t="s">
        <v>6</v>
      </c>
      <c r="G70" s="6">
        <f>IF(G69=0,5,IF(G69=1,4.5,IF(G69=-1,4,IF(G69=2,3.5,IF(G69=-2,3,IF(G69=3,2.5,IF(G69=-3,2,IF(G69=4,1.5,IF(G69=-4,1)))))))))</f>
        <v>4.5</v>
      </c>
      <c r="H70" s="6">
        <f t="shared" ref="H70:P70" si="33">IF(H69=0,5,IF(H69=1,4.5,IF(H69=-1,4,IF(H69=2,3.5,IF(H69=-2,3,IF(H69=3,2.5,IF(H69=-3,2,IF(H69=4,1.5,IF(H69=-4,1)))))))))</f>
        <v>4.5</v>
      </c>
      <c r="I70" s="6">
        <f t="shared" si="33"/>
        <v>4</v>
      </c>
      <c r="J70" s="6">
        <f t="shared" si="33"/>
        <v>4</v>
      </c>
      <c r="K70" s="6">
        <f t="shared" si="33"/>
        <v>4.5</v>
      </c>
      <c r="L70" s="6">
        <f t="shared" si="33"/>
        <v>4</v>
      </c>
      <c r="M70" s="6">
        <f t="shared" si="33"/>
        <v>3</v>
      </c>
      <c r="N70" s="6">
        <f t="shared" si="33"/>
        <v>3</v>
      </c>
      <c r="O70" s="6">
        <f t="shared" si="33"/>
        <v>5</v>
      </c>
      <c r="P70" s="6">
        <f t="shared" si="33"/>
        <v>3</v>
      </c>
      <c r="Q70" s="7" t="s">
        <v>14</v>
      </c>
    </row>
    <row r="71" spans="5:17" x14ac:dyDescent="0.25">
      <c r="E71" s="2">
        <f t="shared" si="31"/>
        <v>4</v>
      </c>
      <c r="F71" s="2" t="s">
        <v>7</v>
      </c>
      <c r="G71" s="2">
        <f>G22-G24</f>
        <v>0</v>
      </c>
      <c r="H71" s="2">
        <f t="shared" ref="H71:P71" si="34">H22-H24</f>
        <v>2</v>
      </c>
      <c r="I71" s="2">
        <f t="shared" si="34"/>
        <v>0</v>
      </c>
      <c r="J71" s="2">
        <f t="shared" si="34"/>
        <v>-1</v>
      </c>
      <c r="K71" s="2">
        <f t="shared" si="34"/>
        <v>1</v>
      </c>
      <c r="L71" s="2">
        <f t="shared" si="34"/>
        <v>0</v>
      </c>
      <c r="M71" s="2">
        <f t="shared" si="34"/>
        <v>-1</v>
      </c>
      <c r="N71" s="2">
        <f t="shared" si="34"/>
        <v>0</v>
      </c>
      <c r="O71" s="2">
        <f t="shared" si="34"/>
        <v>1</v>
      </c>
      <c r="P71" s="2">
        <f t="shared" si="34"/>
        <v>-1</v>
      </c>
      <c r="Q71" s="7" t="s">
        <v>13</v>
      </c>
    </row>
    <row r="72" spans="5:17" x14ac:dyDescent="0.25">
      <c r="E72" s="6"/>
      <c r="F72" s="6" t="s">
        <v>7</v>
      </c>
      <c r="G72" s="6">
        <f>IF(G71=0,5,IF(G71=1,4.5,IF(G71=-1,4,IF(G71=2,3.5,IF(G71=-2,3,IF(G71=3,2.5,IF(G71=-3,2,IF(G71=4,1.5,IF(G71=-4,1)))))))))</f>
        <v>5</v>
      </c>
      <c r="H72" s="6">
        <f t="shared" ref="H72:P72" si="35">IF(H71=0,5,IF(H71=1,4.5,IF(H71=-1,4,IF(H71=2,3.5,IF(H71=-2,3,IF(H71=3,2.5,IF(H71=-3,2,IF(H71=4,1.5,IF(H71=-4,1)))))))))</f>
        <v>3.5</v>
      </c>
      <c r="I72" s="6">
        <f t="shared" si="35"/>
        <v>5</v>
      </c>
      <c r="J72" s="6">
        <f t="shared" si="35"/>
        <v>4</v>
      </c>
      <c r="K72" s="6">
        <f t="shared" si="35"/>
        <v>4.5</v>
      </c>
      <c r="L72" s="6">
        <f t="shared" si="35"/>
        <v>5</v>
      </c>
      <c r="M72" s="6">
        <f t="shared" si="35"/>
        <v>4</v>
      </c>
      <c r="N72" s="6">
        <f t="shared" si="35"/>
        <v>5</v>
      </c>
      <c r="O72" s="6">
        <f t="shared" si="35"/>
        <v>4.5</v>
      </c>
      <c r="P72" s="6">
        <f t="shared" si="35"/>
        <v>4</v>
      </c>
      <c r="Q72" s="7" t="s">
        <v>14</v>
      </c>
    </row>
    <row r="73" spans="5:17" x14ac:dyDescent="0.25">
      <c r="E73" s="2">
        <f t="shared" si="31"/>
        <v>5</v>
      </c>
      <c r="F73" s="2" t="s">
        <v>8</v>
      </c>
      <c r="G73" s="2">
        <f>G23-G24</f>
        <v>0</v>
      </c>
      <c r="H73" s="2">
        <f t="shared" ref="H73:P73" si="36">H23-H24</f>
        <v>0</v>
      </c>
      <c r="I73" s="2">
        <f t="shared" si="36"/>
        <v>-1</v>
      </c>
      <c r="J73" s="2">
        <f t="shared" si="36"/>
        <v>-3</v>
      </c>
      <c r="K73" s="2">
        <f t="shared" si="36"/>
        <v>-1</v>
      </c>
      <c r="L73" s="2">
        <f t="shared" si="36"/>
        <v>0</v>
      </c>
      <c r="M73" s="2">
        <f t="shared" si="36"/>
        <v>-1</v>
      </c>
      <c r="N73" s="2">
        <f t="shared" si="36"/>
        <v>-3</v>
      </c>
      <c r="O73" s="2">
        <f t="shared" si="36"/>
        <v>2</v>
      </c>
      <c r="P73" s="2">
        <f t="shared" si="36"/>
        <v>0</v>
      </c>
      <c r="Q73" s="7" t="s">
        <v>13</v>
      </c>
    </row>
    <row r="74" spans="5:17" x14ac:dyDescent="0.25">
      <c r="E74" s="6"/>
      <c r="F74" s="6" t="s">
        <v>8</v>
      </c>
      <c r="G74" s="6">
        <f>IF(G73=0,5,IF(G73=1,4.5,IF(G73=-1,4,IF(G73=2,3.5,IF(G73=-2,3,IF(G73=3,2.5,IF(G73=-3,2,IF(G73=4,1.5,IF(G73=-4,1)))))))))</f>
        <v>5</v>
      </c>
      <c r="H74" s="6">
        <f t="shared" ref="H74:P74" si="37">IF(H73=0,5,IF(H73=1,4.5,IF(H73=-1,4,IF(H73=2,3.5,IF(H73=-2,3,IF(H73=3,2.5,IF(H73=-3,2,IF(H73=4,1.5,IF(H73=-4,1)))))))))</f>
        <v>5</v>
      </c>
      <c r="I74" s="6">
        <f t="shared" si="37"/>
        <v>4</v>
      </c>
      <c r="J74" s="6">
        <f t="shared" si="37"/>
        <v>2</v>
      </c>
      <c r="K74" s="6">
        <f t="shared" si="37"/>
        <v>4</v>
      </c>
      <c r="L74" s="6">
        <f t="shared" si="37"/>
        <v>5</v>
      </c>
      <c r="M74" s="6">
        <f t="shared" si="37"/>
        <v>4</v>
      </c>
      <c r="N74" s="6">
        <f t="shared" si="37"/>
        <v>2</v>
      </c>
      <c r="O74" s="6">
        <f t="shared" si="37"/>
        <v>3.5</v>
      </c>
      <c r="P74" s="6">
        <f t="shared" si="37"/>
        <v>5</v>
      </c>
      <c r="Q74" s="7" t="s">
        <v>14</v>
      </c>
    </row>
    <row r="77" spans="5:17" x14ac:dyDescent="0.25">
      <c r="E77" s="20" t="s">
        <v>28</v>
      </c>
    </row>
    <row r="78" spans="5:17" x14ac:dyDescent="0.25">
      <c r="E78" s="3" t="s">
        <v>1</v>
      </c>
      <c r="F78" s="3" t="s">
        <v>11</v>
      </c>
      <c r="G78" s="3">
        <v>1</v>
      </c>
      <c r="H78" s="3">
        <v>2</v>
      </c>
      <c r="I78" s="3">
        <v>3</v>
      </c>
      <c r="J78" s="3">
        <v>4</v>
      </c>
      <c r="K78" s="3">
        <v>5</v>
      </c>
      <c r="L78" s="3">
        <v>6</v>
      </c>
      <c r="M78" s="19" t="s">
        <v>12</v>
      </c>
      <c r="N78" s="19"/>
    </row>
    <row r="79" spans="5:17" x14ac:dyDescent="0.25">
      <c r="E79" s="2">
        <v>1</v>
      </c>
      <c r="F79" s="2" t="s">
        <v>4</v>
      </c>
      <c r="G79" s="2">
        <f>G33-G38</f>
        <v>0</v>
      </c>
      <c r="H79" s="2">
        <f t="shared" ref="H79:L79" si="38">H33-H38</f>
        <v>0</v>
      </c>
      <c r="I79" s="2">
        <f t="shared" si="38"/>
        <v>1</v>
      </c>
      <c r="J79" s="2">
        <f t="shared" si="38"/>
        <v>-2</v>
      </c>
      <c r="K79" s="2">
        <f t="shared" si="38"/>
        <v>0</v>
      </c>
      <c r="L79" s="2">
        <f t="shared" si="38"/>
        <v>-4</v>
      </c>
      <c r="M79" s="18" t="s">
        <v>13</v>
      </c>
      <c r="N79" s="18"/>
    </row>
    <row r="80" spans="5:17" x14ac:dyDescent="0.25">
      <c r="E80" s="6"/>
      <c r="F80" s="6" t="s">
        <v>4</v>
      </c>
      <c r="G80" s="6">
        <f>IF(G79=0,5,IF(G79=1,4.5,IF(G79=-1,4,IF(G79=2,3.5,IF(G79=-2,3,IF(G79=3,2.5,IF(G79=-3,2,IF(G79=4,1.5,IF(G79=-4,1)))))))))</f>
        <v>5</v>
      </c>
      <c r="H80" s="6">
        <f t="shared" ref="H80" si="39">IF(H79=0,5,IF(H79=1,4.5,IF(H79=-1,4,IF(H79=2,3.5,IF(H79=-2,3,IF(H79=3,2.5,IF(H79=-3,2,IF(H79=4,1.5,IF(H79=-4,1)))))))))</f>
        <v>5</v>
      </c>
      <c r="I80" s="6">
        <f t="shared" ref="I80" si="40">IF(I79=0,5,IF(I79=1,4.5,IF(I79=-1,4,IF(I79=2,3.5,IF(I79=-2,3,IF(I79=3,2.5,IF(I79=-3,2,IF(I79=4,1.5,IF(I79=-4,1)))))))))</f>
        <v>4.5</v>
      </c>
      <c r="J80" s="6">
        <f t="shared" ref="J80" si="41">IF(J79=0,5,IF(J79=1,4.5,IF(J79=-1,4,IF(J79=2,3.5,IF(J79=-2,3,IF(J79=3,2.5,IF(J79=-3,2,IF(J79=4,1.5,IF(J79=-4,1)))))))))</f>
        <v>3</v>
      </c>
      <c r="K80" s="6">
        <f t="shared" ref="K80" si="42">IF(K79=0,5,IF(K79=1,4.5,IF(K79=-1,4,IF(K79=2,3.5,IF(K79=-2,3,IF(K79=3,2.5,IF(K79=-3,2,IF(K79=4,1.5,IF(K79=-4,1)))))))))</f>
        <v>5</v>
      </c>
      <c r="L80" s="6">
        <f t="shared" ref="L80" si="43">IF(L79=0,5,IF(L79=1,4.5,IF(L79=-1,4,IF(L79=2,3.5,IF(L79=-2,3,IF(L79=3,2.5,IF(L79=-3,2,IF(L79=4,1.5,IF(L79=-4,1)))))))))</f>
        <v>1</v>
      </c>
      <c r="M80" s="18" t="s">
        <v>14</v>
      </c>
      <c r="N80" s="18"/>
    </row>
    <row r="81" spans="5:14" x14ac:dyDescent="0.25">
      <c r="E81" s="2">
        <f>E79+1</f>
        <v>2</v>
      </c>
      <c r="F81" s="2" t="s">
        <v>5</v>
      </c>
      <c r="G81" s="2">
        <f>G34-G38</f>
        <v>1</v>
      </c>
      <c r="H81" s="2">
        <f t="shared" ref="H81:L81" si="44">H34-H38</f>
        <v>1</v>
      </c>
      <c r="I81" s="2">
        <f t="shared" si="44"/>
        <v>3</v>
      </c>
      <c r="J81" s="2">
        <f t="shared" si="44"/>
        <v>-2</v>
      </c>
      <c r="K81" s="2">
        <f t="shared" si="44"/>
        <v>1</v>
      </c>
      <c r="L81" s="2">
        <f t="shared" si="44"/>
        <v>-4</v>
      </c>
      <c r="M81" s="18" t="s">
        <v>13</v>
      </c>
      <c r="N81" s="18"/>
    </row>
    <row r="82" spans="5:14" x14ac:dyDescent="0.25">
      <c r="E82" s="6"/>
      <c r="F82" s="6" t="s">
        <v>5</v>
      </c>
      <c r="G82" s="6">
        <f>IF(G81=0,5,IF(G81=1,4.5,IF(G81=-1,4,IF(G81=2,3.5,IF(G81=-2,3,IF(G81=3,2.5,IF(G81=-3,2,IF(G81=4,1.5,IF(G81=-4,1)))))))))</f>
        <v>4.5</v>
      </c>
      <c r="H82" s="6">
        <f t="shared" ref="H82" si="45">IF(H81=0,5,IF(H81=1,4.5,IF(H81=-1,4,IF(H81=2,3.5,IF(H81=-2,3,IF(H81=3,2.5,IF(H81=-3,2,IF(H81=4,1.5,IF(H81=-4,1)))))))))</f>
        <v>4.5</v>
      </c>
      <c r="I82" s="6">
        <f t="shared" ref="I82" si="46">IF(I81=0,5,IF(I81=1,4.5,IF(I81=-1,4,IF(I81=2,3.5,IF(I81=-2,3,IF(I81=3,2.5,IF(I81=-3,2,IF(I81=4,1.5,IF(I81=-4,1)))))))))</f>
        <v>2.5</v>
      </c>
      <c r="J82" s="6">
        <f t="shared" ref="J82" si="47">IF(J81=0,5,IF(J81=1,4.5,IF(J81=-1,4,IF(J81=2,3.5,IF(J81=-2,3,IF(J81=3,2.5,IF(J81=-3,2,IF(J81=4,1.5,IF(J81=-4,1)))))))))</f>
        <v>3</v>
      </c>
      <c r="K82" s="6">
        <f t="shared" ref="K82" si="48">IF(K81=0,5,IF(K81=1,4.5,IF(K81=-1,4,IF(K81=2,3.5,IF(K81=-2,3,IF(K81=3,2.5,IF(K81=-3,2,IF(K81=4,1.5,IF(K81=-4,1)))))))))</f>
        <v>4.5</v>
      </c>
      <c r="L82" s="6">
        <f t="shared" ref="L82" si="49">IF(L81=0,5,IF(L81=1,4.5,IF(L81=-1,4,IF(L81=2,3.5,IF(L81=-2,3,IF(L81=3,2.5,IF(L81=-3,2,IF(L81=4,1.5,IF(L81=-4,1)))))))))</f>
        <v>1</v>
      </c>
      <c r="M82" s="18" t="s">
        <v>14</v>
      </c>
      <c r="N82" s="18"/>
    </row>
    <row r="83" spans="5:14" x14ac:dyDescent="0.25">
      <c r="E83" s="2">
        <f t="shared" ref="E83:E87" si="50">E81+1</f>
        <v>3</v>
      </c>
      <c r="F83" s="2" t="s">
        <v>6</v>
      </c>
      <c r="G83" s="2">
        <f>G35-G38</f>
        <v>1</v>
      </c>
      <c r="H83" s="2">
        <f t="shared" ref="H83:L83" si="51">H35-H38</f>
        <v>-2</v>
      </c>
      <c r="I83" s="2">
        <f t="shared" si="51"/>
        <v>0</v>
      </c>
      <c r="J83" s="2">
        <f t="shared" si="51"/>
        <v>1</v>
      </c>
      <c r="K83" s="2">
        <f t="shared" si="51"/>
        <v>2</v>
      </c>
      <c r="L83" s="2">
        <f t="shared" si="51"/>
        <v>-3</v>
      </c>
      <c r="M83" s="18" t="s">
        <v>13</v>
      </c>
      <c r="N83" s="18"/>
    </row>
    <row r="84" spans="5:14" x14ac:dyDescent="0.25">
      <c r="E84" s="6"/>
      <c r="F84" s="6" t="s">
        <v>6</v>
      </c>
      <c r="G84" s="6">
        <f>IF(G83=0,5,IF(G83=1,4.5,IF(G83=-1,4,IF(G83=2,3.5,IF(G83=-2,3,IF(G83=3,2.5,IF(G83=-3,2,IF(G83=4,1.5,IF(G83=-4,1)))))))))</f>
        <v>4.5</v>
      </c>
      <c r="H84" s="6">
        <f t="shared" ref="H84" si="52">IF(H83=0,5,IF(H83=1,4.5,IF(H83=-1,4,IF(H83=2,3.5,IF(H83=-2,3,IF(H83=3,2.5,IF(H83=-3,2,IF(H83=4,1.5,IF(H83=-4,1)))))))))</f>
        <v>3</v>
      </c>
      <c r="I84" s="6">
        <f t="shared" ref="I84" si="53">IF(I83=0,5,IF(I83=1,4.5,IF(I83=-1,4,IF(I83=2,3.5,IF(I83=-2,3,IF(I83=3,2.5,IF(I83=-3,2,IF(I83=4,1.5,IF(I83=-4,1)))))))))</f>
        <v>5</v>
      </c>
      <c r="J84" s="6">
        <f t="shared" ref="J84" si="54">IF(J83=0,5,IF(J83=1,4.5,IF(J83=-1,4,IF(J83=2,3.5,IF(J83=-2,3,IF(J83=3,2.5,IF(J83=-3,2,IF(J83=4,1.5,IF(J83=-4,1)))))))))</f>
        <v>4.5</v>
      </c>
      <c r="K84" s="6">
        <f t="shared" ref="K84" si="55">IF(K83=0,5,IF(K83=1,4.5,IF(K83=-1,4,IF(K83=2,3.5,IF(K83=-2,3,IF(K83=3,2.5,IF(K83=-3,2,IF(K83=4,1.5,IF(K83=-4,1)))))))))</f>
        <v>3.5</v>
      </c>
      <c r="L84" s="6">
        <f t="shared" ref="L84" si="56">IF(L83=0,5,IF(L83=1,4.5,IF(L83=-1,4,IF(L83=2,3.5,IF(L83=-2,3,IF(L83=3,2.5,IF(L83=-3,2,IF(L83=4,1.5,IF(L83=-4,1)))))))))</f>
        <v>2</v>
      </c>
      <c r="M84" s="18" t="s">
        <v>14</v>
      </c>
      <c r="N84" s="18"/>
    </row>
    <row r="85" spans="5:14" x14ac:dyDescent="0.25">
      <c r="E85" s="2">
        <f t="shared" si="50"/>
        <v>4</v>
      </c>
      <c r="F85" s="2" t="s">
        <v>7</v>
      </c>
      <c r="G85" s="2">
        <f>G36-G38</f>
        <v>-2</v>
      </c>
      <c r="H85" s="2">
        <f t="shared" ref="H85:L85" si="57">H36-H38</f>
        <v>1</v>
      </c>
      <c r="I85" s="2">
        <f t="shared" si="57"/>
        <v>3</v>
      </c>
      <c r="J85" s="2">
        <f t="shared" si="57"/>
        <v>2</v>
      </c>
      <c r="K85" s="2">
        <f t="shared" si="57"/>
        <v>2</v>
      </c>
      <c r="L85" s="2">
        <f t="shared" si="57"/>
        <v>-3</v>
      </c>
      <c r="M85" s="18" t="s">
        <v>13</v>
      </c>
      <c r="N85" s="18"/>
    </row>
    <row r="86" spans="5:14" x14ac:dyDescent="0.25">
      <c r="E86" s="6"/>
      <c r="F86" s="6" t="s">
        <v>7</v>
      </c>
      <c r="G86" s="6">
        <f>IF(G85=0,5,IF(G85=1,4.5,IF(G85=-1,4,IF(G85=2,3.5,IF(G85=-2,3,IF(G85=3,2.5,IF(G85=-3,2,IF(G85=4,1.5,IF(G85=-4,1)))))))))</f>
        <v>3</v>
      </c>
      <c r="H86" s="6">
        <f t="shared" ref="H86" si="58">IF(H85=0,5,IF(H85=1,4.5,IF(H85=-1,4,IF(H85=2,3.5,IF(H85=-2,3,IF(H85=3,2.5,IF(H85=-3,2,IF(H85=4,1.5,IF(H85=-4,1)))))))))</f>
        <v>4.5</v>
      </c>
      <c r="I86" s="6">
        <f t="shared" ref="I86" si="59">IF(I85=0,5,IF(I85=1,4.5,IF(I85=-1,4,IF(I85=2,3.5,IF(I85=-2,3,IF(I85=3,2.5,IF(I85=-3,2,IF(I85=4,1.5,IF(I85=-4,1)))))))))</f>
        <v>2.5</v>
      </c>
      <c r="J86" s="6">
        <f t="shared" ref="J86" si="60">IF(J85=0,5,IF(J85=1,4.5,IF(J85=-1,4,IF(J85=2,3.5,IF(J85=-2,3,IF(J85=3,2.5,IF(J85=-3,2,IF(J85=4,1.5,IF(J85=-4,1)))))))))</f>
        <v>3.5</v>
      </c>
      <c r="K86" s="6">
        <f t="shared" ref="K86" si="61">IF(K85=0,5,IF(K85=1,4.5,IF(K85=-1,4,IF(K85=2,3.5,IF(K85=-2,3,IF(K85=3,2.5,IF(K85=-3,2,IF(K85=4,1.5,IF(K85=-4,1)))))))))</f>
        <v>3.5</v>
      </c>
      <c r="L86" s="6">
        <f t="shared" ref="L86" si="62">IF(L85=0,5,IF(L85=1,4.5,IF(L85=-1,4,IF(L85=2,3.5,IF(L85=-2,3,IF(L85=3,2.5,IF(L85=-3,2,IF(L85=4,1.5,IF(L85=-4,1)))))))))</f>
        <v>2</v>
      </c>
      <c r="M86" s="18" t="s">
        <v>14</v>
      </c>
      <c r="N86" s="18"/>
    </row>
    <row r="87" spans="5:14" x14ac:dyDescent="0.25">
      <c r="E87" s="2">
        <f t="shared" si="50"/>
        <v>5</v>
      </c>
      <c r="F87" s="2" t="s">
        <v>8</v>
      </c>
      <c r="G87" s="2">
        <f>G37-G38</f>
        <v>1</v>
      </c>
      <c r="H87" s="2">
        <f t="shared" ref="H87:L87" si="63">H37-H38</f>
        <v>1</v>
      </c>
      <c r="I87" s="2">
        <f t="shared" si="63"/>
        <v>2</v>
      </c>
      <c r="J87" s="2">
        <f t="shared" si="63"/>
        <v>0</v>
      </c>
      <c r="K87" s="2">
        <f t="shared" si="63"/>
        <v>2</v>
      </c>
      <c r="L87" s="2">
        <f t="shared" si="63"/>
        <v>-2</v>
      </c>
      <c r="M87" s="18" t="s">
        <v>13</v>
      </c>
      <c r="N87" s="18"/>
    </row>
    <row r="88" spans="5:14" x14ac:dyDescent="0.25">
      <c r="E88" s="6"/>
      <c r="F88" s="6" t="s">
        <v>8</v>
      </c>
      <c r="G88" s="6">
        <f>IF(G87=0,5,IF(G87=1,4.5,IF(G87=-1,4,IF(G87=2,3.5,IF(G87=-2,3,IF(G87=3,2.5,IF(G87=-3,2,IF(G87=4,1.5,IF(G87=-4,1)))))))))</f>
        <v>4.5</v>
      </c>
      <c r="H88" s="6">
        <f t="shared" ref="H88" si="64">IF(H87=0,5,IF(H87=1,4.5,IF(H87=-1,4,IF(H87=2,3.5,IF(H87=-2,3,IF(H87=3,2.5,IF(H87=-3,2,IF(H87=4,1.5,IF(H87=-4,1)))))))))</f>
        <v>4.5</v>
      </c>
      <c r="I88" s="6">
        <f t="shared" ref="I88" si="65">IF(I87=0,5,IF(I87=1,4.5,IF(I87=-1,4,IF(I87=2,3.5,IF(I87=-2,3,IF(I87=3,2.5,IF(I87=-3,2,IF(I87=4,1.5,IF(I87=-4,1)))))))))</f>
        <v>3.5</v>
      </c>
      <c r="J88" s="6">
        <f t="shared" ref="J88" si="66">IF(J87=0,5,IF(J87=1,4.5,IF(J87=-1,4,IF(J87=2,3.5,IF(J87=-2,3,IF(J87=3,2.5,IF(J87=-3,2,IF(J87=4,1.5,IF(J87=-4,1)))))))))</f>
        <v>5</v>
      </c>
      <c r="K88" s="6">
        <f t="shared" ref="K88" si="67">IF(K87=0,5,IF(K87=1,4.5,IF(K87=-1,4,IF(K87=2,3.5,IF(K87=-2,3,IF(K87=3,2.5,IF(K87=-3,2,IF(K87=4,1.5,IF(K87=-4,1)))))))))</f>
        <v>3.5</v>
      </c>
      <c r="L88" s="6">
        <f t="shared" ref="L88" si="68">IF(L87=0,5,IF(L87=1,4.5,IF(L87=-1,4,IF(L87=2,3.5,IF(L87=-2,3,IF(L87=3,2.5,IF(L87=-3,2,IF(L87=4,1.5,IF(L87=-4,1)))))))))</f>
        <v>3</v>
      </c>
      <c r="M88" s="18" t="s">
        <v>14</v>
      </c>
      <c r="N88" s="18"/>
    </row>
    <row r="91" spans="5:14" x14ac:dyDescent="0.25">
      <c r="E91" s="20" t="s">
        <v>29</v>
      </c>
    </row>
    <row r="92" spans="5:14" x14ac:dyDescent="0.25">
      <c r="E92" s="3" t="s">
        <v>1</v>
      </c>
      <c r="F92" s="3" t="s">
        <v>11</v>
      </c>
      <c r="G92" s="3">
        <v>1</v>
      </c>
      <c r="H92" s="3">
        <v>2</v>
      </c>
      <c r="I92" s="3">
        <v>3</v>
      </c>
      <c r="J92" s="3">
        <v>4</v>
      </c>
      <c r="K92" s="14" t="s">
        <v>12</v>
      </c>
      <c r="L92" s="14"/>
    </row>
    <row r="93" spans="5:14" x14ac:dyDescent="0.25">
      <c r="E93" s="2">
        <v>1</v>
      </c>
      <c r="F93" s="2" t="s">
        <v>4</v>
      </c>
      <c r="G93" s="2">
        <f>G47-G52</f>
        <v>1</v>
      </c>
      <c r="H93" s="2">
        <f t="shared" ref="H93:J93" si="69">H47-H52</f>
        <v>1</v>
      </c>
      <c r="I93" s="2">
        <f t="shared" si="69"/>
        <v>0</v>
      </c>
      <c r="J93" s="2">
        <f t="shared" si="69"/>
        <v>-1</v>
      </c>
      <c r="K93" s="18" t="s">
        <v>13</v>
      </c>
      <c r="L93" s="18"/>
    </row>
    <row r="94" spans="5:14" x14ac:dyDescent="0.25">
      <c r="E94" s="6"/>
      <c r="F94" s="6" t="s">
        <v>4</v>
      </c>
      <c r="G94" s="6">
        <f>IF(G93=0,5,IF(G93=1,4.5,IF(G93=-1,4,IF(G93=2,3.5,IF(G93=-2,3,IF(G93=3,2.5,IF(G93=-3,2,IF(G93=4,1.5,IF(G93=-4,1)))))))))</f>
        <v>4.5</v>
      </c>
      <c r="H94" s="6">
        <f t="shared" ref="H94:J94" si="70">IF(H93=0,5,IF(H93=1,4.5,IF(H93=-1,4,IF(H93=2,3.5,IF(H93=-2,3,IF(H93=3,2.5,IF(H93=-3,2,IF(H93=4,1.5,IF(H93=-4,1)))))))))</f>
        <v>4.5</v>
      </c>
      <c r="I94" s="6">
        <f t="shared" si="70"/>
        <v>5</v>
      </c>
      <c r="J94" s="6">
        <f t="shared" si="70"/>
        <v>4</v>
      </c>
      <c r="K94" s="18" t="s">
        <v>14</v>
      </c>
      <c r="L94" s="18"/>
    </row>
    <row r="95" spans="5:14" x14ac:dyDescent="0.25">
      <c r="E95" s="2">
        <f>E93+1</f>
        <v>2</v>
      </c>
      <c r="F95" s="2" t="s">
        <v>5</v>
      </c>
      <c r="G95" s="2">
        <f>G48-G52</f>
        <v>1</v>
      </c>
      <c r="H95" s="2">
        <f t="shared" ref="H95:J95" si="71">H48-H52</f>
        <v>0</v>
      </c>
      <c r="I95" s="2">
        <f t="shared" si="71"/>
        <v>0</v>
      </c>
      <c r="J95" s="2">
        <f t="shared" si="71"/>
        <v>-1</v>
      </c>
      <c r="K95" s="18" t="s">
        <v>13</v>
      </c>
      <c r="L95" s="18"/>
    </row>
    <row r="96" spans="5:14" x14ac:dyDescent="0.25">
      <c r="E96" s="6"/>
      <c r="F96" s="6" t="s">
        <v>5</v>
      </c>
      <c r="G96" s="6">
        <f>IF(G95=0,5,IF(G95=1,4.5,IF(G95=-1,4,IF(G95=2,3.5,IF(G95=-2,3,IF(G95=3,2.5,IF(G95=-3,2,IF(G95=4,1.5,IF(G95=-4,1)))))))))</f>
        <v>4.5</v>
      </c>
      <c r="H96" s="6">
        <f t="shared" ref="H96:J96" si="72">IF(H95=0,5,IF(H95=1,4.5,IF(H95=-1,4,IF(H95=2,3.5,IF(H95=-2,3,IF(H95=3,2.5,IF(H95=-3,2,IF(H95=4,1.5,IF(H95=-4,1)))))))))</f>
        <v>5</v>
      </c>
      <c r="I96" s="6">
        <f t="shared" si="72"/>
        <v>5</v>
      </c>
      <c r="J96" s="6">
        <f t="shared" si="72"/>
        <v>4</v>
      </c>
      <c r="K96" s="18" t="s">
        <v>14</v>
      </c>
      <c r="L96" s="18"/>
    </row>
    <row r="97" spans="5:14" x14ac:dyDescent="0.25">
      <c r="E97" s="2">
        <f t="shared" ref="E97:E101" si="73">E95+1</f>
        <v>3</v>
      </c>
      <c r="F97" s="2" t="s">
        <v>6</v>
      </c>
      <c r="G97" s="2">
        <f>G49-G52</f>
        <v>1</v>
      </c>
      <c r="H97" s="2">
        <f t="shared" ref="H97:J97" si="74">H49-H52</f>
        <v>2</v>
      </c>
      <c r="I97" s="2">
        <f t="shared" si="74"/>
        <v>1</v>
      </c>
      <c r="J97" s="2">
        <f t="shared" si="74"/>
        <v>-3</v>
      </c>
      <c r="K97" s="18" t="s">
        <v>13</v>
      </c>
      <c r="L97" s="18"/>
    </row>
    <row r="98" spans="5:14" x14ac:dyDescent="0.25">
      <c r="E98" s="6"/>
      <c r="F98" s="6" t="s">
        <v>6</v>
      </c>
      <c r="G98" s="6">
        <f>IF(G97=0,5,IF(G97=1,4.5,IF(G97=-1,4,IF(G97=2,3.5,IF(G97=-2,3,IF(G97=3,2.5,IF(G97=-3,2,IF(G97=4,1.5,IF(G97=-4,1)))))))))</f>
        <v>4.5</v>
      </c>
      <c r="H98" s="6">
        <f t="shared" ref="H98:J98" si="75">IF(H97=0,5,IF(H97=1,4.5,IF(H97=-1,4,IF(H97=2,3.5,IF(H97=-2,3,IF(H97=3,2.5,IF(H97=-3,2,IF(H97=4,1.5,IF(H97=-4,1)))))))))</f>
        <v>3.5</v>
      </c>
      <c r="I98" s="6">
        <f t="shared" si="75"/>
        <v>4.5</v>
      </c>
      <c r="J98" s="6">
        <f t="shared" si="75"/>
        <v>2</v>
      </c>
      <c r="K98" s="18" t="s">
        <v>14</v>
      </c>
      <c r="L98" s="18"/>
    </row>
    <row r="99" spans="5:14" x14ac:dyDescent="0.25">
      <c r="E99" s="2">
        <f t="shared" si="73"/>
        <v>4</v>
      </c>
      <c r="F99" s="2" t="s">
        <v>7</v>
      </c>
      <c r="G99" s="2">
        <f>G50-G52</f>
        <v>0</v>
      </c>
      <c r="H99" s="2">
        <f t="shared" ref="H99:J99" si="76">H50-H52</f>
        <v>0</v>
      </c>
      <c r="I99" s="2">
        <f t="shared" si="76"/>
        <v>0</v>
      </c>
      <c r="J99" s="2">
        <f t="shared" si="76"/>
        <v>0</v>
      </c>
      <c r="K99" s="18" t="s">
        <v>13</v>
      </c>
      <c r="L99" s="18"/>
    </row>
    <row r="100" spans="5:14" x14ac:dyDescent="0.25">
      <c r="E100" s="6"/>
      <c r="F100" s="6" t="s">
        <v>7</v>
      </c>
      <c r="G100" s="6">
        <f>IF(G99=0,5,IF(G99=1,4.5,IF(G99=-1,4,IF(G99=2,3.5,IF(G99=-2,3,IF(G99=3,2.5,IF(G99=-3,2,IF(G99=4,1.5,IF(G99=-4,1)))))))))</f>
        <v>5</v>
      </c>
      <c r="H100" s="6">
        <f t="shared" ref="H100:J100" si="77">IF(H99=0,5,IF(H99=1,4.5,IF(H99=-1,4,IF(H99=2,3.5,IF(H99=-2,3,IF(H99=3,2.5,IF(H99=-3,2,IF(H99=4,1.5,IF(H99=-4,1)))))))))</f>
        <v>5</v>
      </c>
      <c r="I100" s="6">
        <f t="shared" si="77"/>
        <v>5</v>
      </c>
      <c r="J100" s="6">
        <f t="shared" si="77"/>
        <v>5</v>
      </c>
      <c r="K100" s="18" t="s">
        <v>14</v>
      </c>
      <c r="L100" s="18"/>
    </row>
    <row r="101" spans="5:14" x14ac:dyDescent="0.25">
      <c r="E101" s="2">
        <f t="shared" si="73"/>
        <v>5</v>
      </c>
      <c r="F101" s="2" t="s">
        <v>8</v>
      </c>
      <c r="G101" s="2">
        <f>G51-G52</f>
        <v>1</v>
      </c>
      <c r="H101" s="2">
        <f t="shared" ref="H101:J101" si="78">H51-H52</f>
        <v>0</v>
      </c>
      <c r="I101" s="2">
        <f t="shared" si="78"/>
        <v>-1</v>
      </c>
      <c r="J101" s="2">
        <f t="shared" si="78"/>
        <v>0</v>
      </c>
      <c r="K101" s="18" t="s">
        <v>13</v>
      </c>
      <c r="L101" s="18"/>
    </row>
    <row r="102" spans="5:14" x14ac:dyDescent="0.25">
      <c r="E102" s="6"/>
      <c r="F102" s="6" t="s">
        <v>8</v>
      </c>
      <c r="G102" s="6">
        <f>IF(G101=0,5,IF(G101=1,4.5,IF(G101=-1,4,IF(G101=2,3.5,IF(G101=-2,3,IF(G101=3,2.5,IF(G101=-3,2,IF(G101=4,1.5,IF(G101=-4,1)))))))))</f>
        <v>4.5</v>
      </c>
      <c r="H102" s="6">
        <f t="shared" ref="H102:J102" si="79">IF(H101=0,5,IF(H101=1,4.5,IF(H101=-1,4,IF(H101=2,3.5,IF(H101=-2,3,IF(H101=3,2.5,IF(H101=-3,2,IF(H101=4,1.5,IF(H101=-4,1)))))))))</f>
        <v>5</v>
      </c>
      <c r="I102" s="6">
        <f t="shared" si="79"/>
        <v>4</v>
      </c>
      <c r="J102" s="6">
        <f t="shared" si="79"/>
        <v>5</v>
      </c>
      <c r="K102" s="18" t="s">
        <v>14</v>
      </c>
      <c r="L102" s="18"/>
    </row>
    <row r="105" spans="5:14" ht="84.75" customHeight="1" x14ac:dyDescent="0.25">
      <c r="E105" s="22" t="s">
        <v>33</v>
      </c>
      <c r="F105" s="22"/>
      <c r="G105" s="22"/>
      <c r="H105" s="22"/>
    </row>
    <row r="106" spans="5:14" ht="21" x14ac:dyDescent="0.35">
      <c r="E106" s="28" t="s">
        <v>34</v>
      </c>
    </row>
    <row r="107" spans="5:14" ht="28.5" customHeight="1" x14ac:dyDescent="0.25">
      <c r="E107" s="23" t="s">
        <v>35</v>
      </c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5:14" x14ac:dyDescent="0.25">
      <c r="E108" t="s">
        <v>36</v>
      </c>
    </row>
    <row r="109" spans="5:14" x14ac:dyDescent="0.25">
      <c r="E109" t="s">
        <v>37</v>
      </c>
    </row>
    <row r="110" spans="5:14" x14ac:dyDescent="0.25">
      <c r="E110" s="8"/>
    </row>
    <row r="111" spans="5:14" x14ac:dyDescent="0.25">
      <c r="E111" t="s">
        <v>38</v>
      </c>
    </row>
    <row r="112" spans="5:14" ht="26.25" x14ac:dyDescent="0.4">
      <c r="E112" s="25" t="s">
        <v>41</v>
      </c>
    </row>
    <row r="114" spans="5:14" x14ac:dyDescent="0.25">
      <c r="E114" t="s">
        <v>39</v>
      </c>
    </row>
    <row r="115" spans="5:14" ht="26.25" x14ac:dyDescent="0.4">
      <c r="E115" s="25" t="s">
        <v>40</v>
      </c>
    </row>
    <row r="117" spans="5:14" x14ac:dyDescent="0.25">
      <c r="E117" t="s">
        <v>42</v>
      </c>
    </row>
    <row r="119" spans="5:14" x14ac:dyDescent="0.25">
      <c r="E119" s="2"/>
      <c r="F119" s="3" t="s">
        <v>4</v>
      </c>
      <c r="G119" s="3" t="s">
        <v>5</v>
      </c>
      <c r="H119" s="3" t="s">
        <v>6</v>
      </c>
      <c r="I119" s="3" t="s">
        <v>7</v>
      </c>
      <c r="J119" s="3" t="s">
        <v>8</v>
      </c>
    </row>
    <row r="120" spans="5:14" x14ac:dyDescent="0.25">
      <c r="E120" s="3" t="s">
        <v>43</v>
      </c>
      <c r="F120" s="2">
        <f>SUM($G$66,$H$66,$K$66,$N$66,$O$66)/COUNT($G$64,$H$64,$K$64,$N$64,$O$64)</f>
        <v>3.9</v>
      </c>
      <c r="G120" s="2">
        <f>SUM($G$68,$H$68,$K$68,$N$68,$O$68)/COUNT($G$64,$H$64,$K$64,$N$64,$O$64)</f>
        <v>4</v>
      </c>
      <c r="H120" s="2">
        <f>SUM($G$70,$H$70,$K$70,$N$70,$O$70)/COUNT($G$64,$H$64,$K$64,$N$64,$O$64)</f>
        <v>4.3</v>
      </c>
      <c r="I120" s="2">
        <f>SUM($G$72,$H$72,$K$72,$N$72,$O$72)/COUNT($G$64,$H$64,$K$64,$N$64,$O$64)</f>
        <v>4.5</v>
      </c>
      <c r="J120" s="2">
        <f>SUM($G$74,$H$74,$K$74,$N$74,$O$74)/COUNT($G$64,$H$64,$K$64,$N$64,$O$64)</f>
        <v>3.9</v>
      </c>
    </row>
    <row r="121" spans="5:14" x14ac:dyDescent="0.25">
      <c r="E121" s="3" t="s">
        <v>44</v>
      </c>
      <c r="F121" s="2">
        <f>SUM($I$66,$J$66,$L$66,$M$66,$P$66)/COUNT($I$64,$J$64,$L$64,$M$64,$P$64)</f>
        <v>4</v>
      </c>
      <c r="G121" s="2">
        <f>SUM($I$68,$J$68,$L$68,$M$68,$P$68)/COUNT($I$64,$J$64,$L$64,$M$64,$P$64)</f>
        <v>4.4000000000000004</v>
      </c>
      <c r="H121" s="2">
        <f>SUM($I$70,$J$70,$L$70,$M$70,$P$70)/COUNT($I$64,$J$64,$L$64,$M$64,$P$64)</f>
        <v>3.6</v>
      </c>
      <c r="I121" s="2">
        <f>SUM($I$72,$J$72,$L$72,$M$72,$P$72)/COUNT($I$64,$J$64,$L$64,$M$64,$P$64)</f>
        <v>4.4000000000000004</v>
      </c>
      <c r="J121" s="2">
        <f>SUM($I$74,$J$74,$L$74,$M$74,$P$74)/COUNT($I$64,$J$64,$L$64,$M$64,$P$64)</f>
        <v>4</v>
      </c>
    </row>
    <row r="123" spans="5:14" ht="21" x14ac:dyDescent="0.35">
      <c r="E123" s="28" t="s">
        <v>45</v>
      </c>
    </row>
    <row r="124" spans="5:14" x14ac:dyDescent="0.25">
      <c r="E124" s="23" t="s">
        <v>46</v>
      </c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5:14" x14ac:dyDescent="0.25">
      <c r="E125" t="s">
        <v>47</v>
      </c>
    </row>
    <row r="126" spans="5:14" x14ac:dyDescent="0.25">
      <c r="E126" t="s">
        <v>48</v>
      </c>
    </row>
    <row r="127" spans="5:14" x14ac:dyDescent="0.25">
      <c r="E127" s="8"/>
    </row>
    <row r="128" spans="5:14" x14ac:dyDescent="0.25">
      <c r="E128" t="s">
        <v>38</v>
      </c>
    </row>
    <row r="129" spans="5:14" ht="26.25" x14ac:dyDescent="0.4">
      <c r="E129" s="25" t="s">
        <v>41</v>
      </c>
    </row>
    <row r="131" spans="5:14" x14ac:dyDescent="0.25">
      <c r="E131" t="s">
        <v>39</v>
      </c>
    </row>
    <row r="132" spans="5:14" ht="26.25" x14ac:dyDescent="0.4">
      <c r="E132" s="25" t="s">
        <v>40</v>
      </c>
    </row>
    <row r="134" spans="5:14" x14ac:dyDescent="0.25">
      <c r="E134" t="s">
        <v>54</v>
      </c>
    </row>
    <row r="136" spans="5:14" x14ac:dyDescent="0.25">
      <c r="E136" s="2"/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</row>
    <row r="137" spans="5:14" x14ac:dyDescent="0.25">
      <c r="E137" s="3" t="s">
        <v>43</v>
      </c>
      <c r="F137" s="27">
        <f>SUM($G$80,$H$80,$K$80)/COUNT($G$78,$H$78,$K$78)</f>
        <v>5</v>
      </c>
      <c r="G137" s="27">
        <f>SUM($G$82,$H$82,$K$82)/COUNT($G$78,$H$78,$K$78)</f>
        <v>4.5</v>
      </c>
      <c r="H137" s="27">
        <f>SUM($G$84,$H$84,$K$84)/COUNT($G$78,$H$78,$K$78)</f>
        <v>3.6666666666666665</v>
      </c>
      <c r="I137" s="27">
        <f>SUM($G$86,$H$86,$K$86)/COUNT($G$78,$H$78,$K$78)</f>
        <v>3.6666666666666665</v>
      </c>
      <c r="J137" s="27">
        <f>SUM($G$88,$H$88,$K$88)/COUNT($G$78,$H$78,$K$78)</f>
        <v>4.166666666666667</v>
      </c>
    </row>
    <row r="138" spans="5:14" x14ac:dyDescent="0.25">
      <c r="E138" s="3" t="s">
        <v>44</v>
      </c>
      <c r="F138" s="27">
        <f>SUM($I$80,$J$80,$L$80)/COUNT($I$78,$J$78,$L$78)</f>
        <v>2.8333333333333335</v>
      </c>
      <c r="G138" s="27">
        <f>SUM($I$82,$J$82,$L$82)/COUNT($I$78,$J$78,$L$78)</f>
        <v>2.1666666666666665</v>
      </c>
      <c r="H138" s="27">
        <f>SUM($I$84,$J$84,$L$84)/COUNT($I$78,$J$78,$L$78)</f>
        <v>3.8333333333333335</v>
      </c>
      <c r="I138" s="27">
        <f>SUM($I$86,$J$86,$L$86)/COUNT($I$78,$J$78,$L$78)</f>
        <v>2.6666666666666665</v>
      </c>
      <c r="J138" s="27">
        <f>SUM($I$88,$J$88,$L$88)/COUNT($I$78,$J$78,$L$78)</f>
        <v>3.8333333333333335</v>
      </c>
    </row>
    <row r="140" spans="5:14" ht="21" x14ac:dyDescent="0.35">
      <c r="E140" s="28" t="s">
        <v>49</v>
      </c>
    </row>
    <row r="141" spans="5:14" x14ac:dyDescent="0.25">
      <c r="E141" s="23" t="s">
        <v>52</v>
      </c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5:14" x14ac:dyDescent="0.25">
      <c r="E142" t="s">
        <v>50</v>
      </c>
    </row>
    <row r="143" spans="5:14" x14ac:dyDescent="0.25">
      <c r="E143" t="s">
        <v>51</v>
      </c>
    </row>
    <row r="144" spans="5:14" x14ac:dyDescent="0.25">
      <c r="E144" s="8"/>
    </row>
    <row r="145" spans="5:10" x14ac:dyDescent="0.25">
      <c r="E145" t="s">
        <v>38</v>
      </c>
    </row>
    <row r="146" spans="5:10" ht="26.25" x14ac:dyDescent="0.4">
      <c r="E146" s="25" t="s">
        <v>41</v>
      </c>
    </row>
    <row r="148" spans="5:10" x14ac:dyDescent="0.25">
      <c r="E148" t="s">
        <v>39</v>
      </c>
    </row>
    <row r="149" spans="5:10" ht="26.25" x14ac:dyDescent="0.4">
      <c r="E149" s="25" t="s">
        <v>40</v>
      </c>
    </row>
    <row r="151" spans="5:10" x14ac:dyDescent="0.25">
      <c r="E151" t="s">
        <v>53</v>
      </c>
    </row>
    <row r="153" spans="5:10" x14ac:dyDescent="0.25">
      <c r="E153" s="2"/>
      <c r="F153" s="3" t="s">
        <v>4</v>
      </c>
      <c r="G153" s="3" t="s">
        <v>5</v>
      </c>
      <c r="H153" s="3" t="s">
        <v>6</v>
      </c>
      <c r="I153" s="3" t="s">
        <v>7</v>
      </c>
      <c r="J153" s="3" t="s">
        <v>8</v>
      </c>
    </row>
    <row r="154" spans="5:10" x14ac:dyDescent="0.25">
      <c r="E154" s="3" t="s">
        <v>43</v>
      </c>
      <c r="F154" s="27">
        <f>SUM($G$94,$H$94)/COUNT($G$92,$H$92)</f>
        <v>4.5</v>
      </c>
      <c r="G154" s="27">
        <f>SUM($G$96,$H$96)/COUNT($G$92,$H$92)</f>
        <v>4.75</v>
      </c>
      <c r="H154" s="27">
        <f>SUM($G$98,$H$98)/COUNT($G$92,$H$92)</f>
        <v>4</v>
      </c>
      <c r="I154" s="27">
        <f>SUM($G$100,$H$100)/COUNT($G$92,$H$92)</f>
        <v>5</v>
      </c>
      <c r="J154" s="27">
        <f>SUM($G$102,$H$102)/COUNT($G$92,$H$92)</f>
        <v>4.75</v>
      </c>
    </row>
    <row r="155" spans="5:10" x14ac:dyDescent="0.25">
      <c r="E155" s="3" t="s">
        <v>44</v>
      </c>
      <c r="F155" s="27">
        <f>SUM($I$94,$J$94)/COUNT($I$92,$J$92)</f>
        <v>4.5</v>
      </c>
      <c r="G155" s="27">
        <f>SUM($I$96,$J$96)/COUNT($I$92,$J$92)</f>
        <v>4.5</v>
      </c>
      <c r="H155" s="27">
        <f>SUM($I$98,$J$98)/COUNT($I$92,$J$92)</f>
        <v>3.25</v>
      </c>
      <c r="I155" s="27">
        <f>SUM($I$100,$J$100)/COUNT($I$92,$J$92)</f>
        <v>5</v>
      </c>
      <c r="J155" s="27">
        <f>SUM($I$102,$J$102)/COUNT($I$92,$J$92)</f>
        <v>4.5</v>
      </c>
    </row>
    <row r="158" spans="5:10" ht="70.5" customHeight="1" x14ac:dyDescent="0.25">
      <c r="E158" s="22" t="s">
        <v>55</v>
      </c>
      <c r="F158" s="22"/>
      <c r="G158" s="22"/>
      <c r="H158" s="22"/>
    </row>
    <row r="159" spans="5:10" x14ac:dyDescent="0.25">
      <c r="E159" t="s">
        <v>56</v>
      </c>
    </row>
    <row r="160" spans="5:10" ht="21" x14ac:dyDescent="0.35">
      <c r="E160" s="28" t="s">
        <v>57</v>
      </c>
    </row>
    <row r="161" spans="5:10" ht="23.25" x14ac:dyDescent="0.35">
      <c r="E161" s="24" t="s">
        <v>58</v>
      </c>
      <c r="F161" s="24"/>
      <c r="G161" s="24"/>
      <c r="I161" s="29">
        <f>SUM(60% *F164) + (40% *F165)</f>
        <v>3.94</v>
      </c>
    </row>
    <row r="163" spans="5:10" x14ac:dyDescent="0.25">
      <c r="E163" s="2"/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</row>
    <row r="164" spans="5:10" x14ac:dyDescent="0.25">
      <c r="E164" s="3" t="s">
        <v>43</v>
      </c>
      <c r="F164" s="2">
        <f>SUM($G$66,$H$66,$K$66,$N$66,$O$66)/COUNT($G$64,$H$64,$K$64,$N$64,$O$64)</f>
        <v>3.9</v>
      </c>
      <c r="G164" s="2">
        <f>SUM($G$68,$H$68,$K$68,$N$68,$O$68)/COUNT($G$64,$H$64,$K$64,$N$64,$O$64)</f>
        <v>4</v>
      </c>
      <c r="H164" s="2">
        <f>SUM($G$70,$H$70,$K$70,$N$70,$O$70)/COUNT($G$64,$H$64,$K$64,$N$64,$O$64)</f>
        <v>4.3</v>
      </c>
      <c r="I164" s="2">
        <f>SUM($G$72,$H$72,$K$72,$N$72,$O$72)/COUNT($G$64,$H$64,$K$64,$N$64,$O$64)</f>
        <v>4.5</v>
      </c>
      <c r="J164" s="2">
        <f>SUM($G$74,$H$74,$K$74,$N$74,$O$74)/COUNT($G$64,$H$64,$K$64,$N$64,$O$64)</f>
        <v>3.9</v>
      </c>
    </row>
    <row r="165" spans="5:10" x14ac:dyDescent="0.25">
      <c r="E165" s="3" t="s">
        <v>44</v>
      </c>
      <c r="F165" s="2">
        <f>SUM($I$66,$J$66,$L$66,$M$66,$P$66)/COUNT($I$64,$J$64,$L$64,$M$64,$P$64)</f>
        <v>4</v>
      </c>
      <c r="G165" s="2">
        <f>SUM($I$68,$J$68,$L$68,$M$68,$P$68)/COUNT($I$64,$J$64,$L$64,$M$64,$P$64)</f>
        <v>4.4000000000000004</v>
      </c>
      <c r="H165" s="2">
        <f>SUM($I$70,$J$70,$L$70,$M$70,$P$70)/COUNT($I$64,$J$64,$L$64,$M$64,$P$64)</f>
        <v>3.6</v>
      </c>
      <c r="I165" s="2">
        <f>SUM($I$72,$J$72,$L$72,$M$72,$P$72)/COUNT($I$64,$J$64,$L$64,$M$64,$P$64)</f>
        <v>4.4000000000000004</v>
      </c>
      <c r="J165" s="2">
        <f>SUM($I$74,$J$74,$L$74,$M$74,$P$74)/COUNT($I$64,$J$64,$L$64,$M$64,$P$64)</f>
        <v>4</v>
      </c>
    </row>
    <row r="166" spans="5:10" x14ac:dyDescent="0.25">
      <c r="E166" s="3" t="s">
        <v>59</v>
      </c>
      <c r="F166" s="2">
        <f>SUM(60%*F164)+(40%*F165)</f>
        <v>3.94</v>
      </c>
      <c r="G166" s="2">
        <f t="shared" ref="G166:J166" si="80">SUM(60%*G164)+(40%*G165)</f>
        <v>4.16</v>
      </c>
      <c r="H166" s="2">
        <f t="shared" si="80"/>
        <v>4.0199999999999996</v>
      </c>
      <c r="I166" s="2">
        <f t="shared" si="80"/>
        <v>4.46</v>
      </c>
      <c r="J166" s="2">
        <f t="shared" si="80"/>
        <v>3.94</v>
      </c>
    </row>
    <row r="169" spans="5:10" ht="21" x14ac:dyDescent="0.35">
      <c r="E169" s="28" t="s">
        <v>60</v>
      </c>
    </row>
    <row r="170" spans="5:10" ht="23.25" x14ac:dyDescent="0.35">
      <c r="E170" s="24" t="s">
        <v>61</v>
      </c>
      <c r="F170" s="24"/>
      <c r="G170" s="24"/>
      <c r="I170" s="30">
        <f>SUM(60% *F173) + (40% *F174)</f>
        <v>4.1333333333333337</v>
      </c>
    </row>
    <row r="172" spans="5:10" x14ac:dyDescent="0.25">
      <c r="E172" s="2"/>
      <c r="F172" s="3" t="s">
        <v>4</v>
      </c>
      <c r="G172" s="3" t="s">
        <v>5</v>
      </c>
      <c r="H172" s="3" t="s">
        <v>6</v>
      </c>
      <c r="I172" s="3" t="s">
        <v>7</v>
      </c>
      <c r="J172" s="3" t="s">
        <v>8</v>
      </c>
    </row>
    <row r="173" spans="5:10" x14ac:dyDescent="0.25">
      <c r="E173" s="3" t="s">
        <v>43</v>
      </c>
      <c r="F173" s="27">
        <f>SUM($G$80,$H$80,$K$80)/COUNT($G$78,$H$78,$K$78)</f>
        <v>5</v>
      </c>
      <c r="G173" s="27">
        <f>SUM($G$82,$H$82,$K$82)/COUNT($G$78,$H$78,$K$78)</f>
        <v>4.5</v>
      </c>
      <c r="H173" s="27">
        <f>SUM($G$84,$H$84,$K$84)/COUNT($G$78,$H$78,$K$78)</f>
        <v>3.6666666666666665</v>
      </c>
      <c r="I173" s="27">
        <f>SUM($G$86,$H$86,$K$86)/COUNT($G$78,$H$78,$K$78)</f>
        <v>3.6666666666666665</v>
      </c>
      <c r="J173" s="27">
        <f>SUM($G$88,$H$88,$K$88)/COUNT($G$78,$H$78,$K$78)</f>
        <v>4.166666666666667</v>
      </c>
    </row>
    <row r="174" spans="5:10" x14ac:dyDescent="0.25">
      <c r="E174" s="3" t="s">
        <v>44</v>
      </c>
      <c r="F174" s="27">
        <f>SUM($I$80,$J$80,$L$80)/COUNT($I$78,$J$78,$L$78)</f>
        <v>2.8333333333333335</v>
      </c>
      <c r="G174" s="27">
        <f>SUM($I$82,$J$82,$L$82)/COUNT($I$78,$J$78,$L$78)</f>
        <v>2.1666666666666665</v>
      </c>
      <c r="H174" s="27">
        <f>SUM($I$84,$J$84,$L$84)/COUNT($I$78,$J$78,$L$78)</f>
        <v>3.8333333333333335</v>
      </c>
      <c r="I174" s="27">
        <f>SUM($I$86,$J$86,$L$86)/COUNT($I$78,$J$78,$L$78)</f>
        <v>2.6666666666666665</v>
      </c>
      <c r="J174" s="27">
        <f>SUM($I$88,$J$88,$L$88)/COUNT($I$78,$J$78,$L$78)</f>
        <v>3.8333333333333335</v>
      </c>
    </row>
    <row r="175" spans="5:10" x14ac:dyDescent="0.25">
      <c r="E175" s="3" t="s">
        <v>59</v>
      </c>
      <c r="F175" s="26">
        <f>SUM(60%*F173) + (40%*F174)</f>
        <v>4.1333333333333337</v>
      </c>
      <c r="G175" s="26">
        <f t="shared" ref="G175:J175" si="81">SUM(60%*G173) + (40%*G174)</f>
        <v>3.5666666666666664</v>
      </c>
      <c r="H175" s="26">
        <f t="shared" si="81"/>
        <v>3.7333333333333334</v>
      </c>
      <c r="I175" s="26">
        <f t="shared" si="81"/>
        <v>3.2666666666666666</v>
      </c>
      <c r="J175" s="26">
        <f t="shared" si="81"/>
        <v>4.0333333333333332</v>
      </c>
    </row>
    <row r="178" spans="5:11" ht="21" x14ac:dyDescent="0.35">
      <c r="E178" s="28" t="s">
        <v>62</v>
      </c>
    </row>
    <row r="179" spans="5:11" ht="23.25" x14ac:dyDescent="0.35">
      <c r="E179" s="24" t="s">
        <v>61</v>
      </c>
      <c r="F179" s="24"/>
      <c r="G179" s="24"/>
      <c r="I179" s="30">
        <f>SUM(60% *F182) + (40% *F183)</f>
        <v>4.5</v>
      </c>
    </row>
    <row r="181" spans="5:11" x14ac:dyDescent="0.25">
      <c r="E181" s="2"/>
      <c r="F181" s="3" t="s">
        <v>4</v>
      </c>
      <c r="G181" s="3" t="s">
        <v>5</v>
      </c>
      <c r="H181" s="3" t="s">
        <v>6</v>
      </c>
      <c r="I181" s="3" t="s">
        <v>7</v>
      </c>
      <c r="J181" s="3" t="s">
        <v>8</v>
      </c>
    </row>
    <row r="182" spans="5:11" x14ac:dyDescent="0.25">
      <c r="E182" s="3" t="s">
        <v>43</v>
      </c>
      <c r="F182" s="27">
        <f>SUM($G$94,$H$94)/COUNT($G$92,$H$92)</f>
        <v>4.5</v>
      </c>
      <c r="G182" s="27">
        <f>SUM($G$96,$H$96)/COUNT($G$92,$H$92)</f>
        <v>4.75</v>
      </c>
      <c r="H182" s="27">
        <f>SUM($G$98,$H$98)/COUNT($G$92,$H$92)</f>
        <v>4</v>
      </c>
      <c r="I182" s="27">
        <f>SUM($G$100,$H$100)/COUNT($G$92,$H$92)</f>
        <v>5</v>
      </c>
      <c r="J182" s="27">
        <f>SUM($G$102,$H$102)/COUNT($G$92,$H$92)</f>
        <v>4.75</v>
      </c>
    </row>
    <row r="183" spans="5:11" x14ac:dyDescent="0.25">
      <c r="E183" s="3" t="s">
        <v>44</v>
      </c>
      <c r="F183" s="27">
        <f>SUM($I$94,$J$94)/COUNT($I$92,$J$92)</f>
        <v>4.5</v>
      </c>
      <c r="G183" s="27">
        <f>SUM($I$96,$J$96)/COUNT($I$92,$J$92)</f>
        <v>4.5</v>
      </c>
      <c r="H183" s="27">
        <f>SUM($I$98,$J$98)/COUNT($I$92,$J$92)</f>
        <v>3.25</v>
      </c>
      <c r="I183" s="27">
        <f>SUM($I$100,$J$100)/COUNT($I$92,$J$92)</f>
        <v>5</v>
      </c>
      <c r="J183" s="27">
        <f>SUM($I$102,$J$102)/COUNT($I$92,$J$92)</f>
        <v>4.5</v>
      </c>
    </row>
    <row r="184" spans="5:11" x14ac:dyDescent="0.25">
      <c r="E184" s="3" t="s">
        <v>59</v>
      </c>
      <c r="F184" s="26">
        <f>SUM(60%*F182)+(40%*F183)</f>
        <v>4.5</v>
      </c>
      <c r="G184" s="26">
        <f t="shared" ref="G184:J184" si="82">SUM(60%*G182)+(40%*G183)</f>
        <v>4.6500000000000004</v>
      </c>
      <c r="H184" s="26">
        <f t="shared" si="82"/>
        <v>3.7</v>
      </c>
      <c r="I184" s="26">
        <f t="shared" si="82"/>
        <v>5</v>
      </c>
      <c r="J184" s="26">
        <f t="shared" si="82"/>
        <v>4.6500000000000004</v>
      </c>
    </row>
    <row r="188" spans="5:11" ht="46.5" customHeight="1" x14ac:dyDescent="0.25">
      <c r="E188" s="22" t="s">
        <v>63</v>
      </c>
      <c r="F188" s="22"/>
      <c r="G188" s="22"/>
      <c r="H188" s="22"/>
    </row>
    <row r="189" spans="5:11" ht="61.5" customHeight="1" x14ac:dyDescent="0.25">
      <c r="E189" s="23" t="s">
        <v>64</v>
      </c>
      <c r="F189" s="23"/>
      <c r="G189" s="23"/>
      <c r="H189" s="23"/>
      <c r="I189" s="23"/>
      <c r="J189" s="23"/>
      <c r="K189" s="23"/>
    </row>
    <row r="191" spans="5:11" x14ac:dyDescent="0.25">
      <c r="E191" s="32" t="s">
        <v>68</v>
      </c>
      <c r="F191" t="s">
        <v>66</v>
      </c>
    </row>
    <row r="192" spans="5:11" x14ac:dyDescent="0.25">
      <c r="E192" s="32" t="s">
        <v>67</v>
      </c>
      <c r="F192" t="s">
        <v>65</v>
      </c>
    </row>
    <row r="193" spans="5:9" x14ac:dyDescent="0.25">
      <c r="E193" s="32" t="s">
        <v>67</v>
      </c>
      <c r="F193" s="31">
        <v>4.2759999999999998</v>
      </c>
    </row>
    <row r="195" spans="5:9" x14ac:dyDescent="0.25">
      <c r="E195" s="31" t="s">
        <v>69</v>
      </c>
    </row>
    <row r="197" spans="5:9" ht="73.5" customHeight="1" x14ac:dyDescent="0.25">
      <c r="E197" s="13" t="s">
        <v>70</v>
      </c>
      <c r="F197" s="13" t="s">
        <v>71</v>
      </c>
      <c r="G197" s="13" t="s">
        <v>72</v>
      </c>
      <c r="H197" s="13" t="s">
        <v>73</v>
      </c>
      <c r="I197" s="13" t="s">
        <v>74</v>
      </c>
    </row>
    <row r="198" spans="5:9" x14ac:dyDescent="0.25">
      <c r="E198" s="2" t="s">
        <v>7</v>
      </c>
      <c r="F198" s="2">
        <f>HLOOKUP(E198,$F$163:$J$166,4,FALSE)</f>
        <v>4.46</v>
      </c>
      <c r="G198" s="26">
        <f>HLOOKUP(E198,$F$172:$J$175,4,FALSE)</f>
        <v>3.2666666666666666</v>
      </c>
      <c r="H198" s="2">
        <f>HLOOKUP(E198,$F$181:$J$184,4,FALSE)</f>
        <v>5</v>
      </c>
      <c r="I198" s="2">
        <f>SUM(20%*F198)+(30%*G198)+(50%*H198)</f>
        <v>4.3719999999999999</v>
      </c>
    </row>
    <row r="199" spans="5:9" x14ac:dyDescent="0.25">
      <c r="E199" s="2" t="s">
        <v>8</v>
      </c>
      <c r="F199" s="2">
        <f>HLOOKUP(E199,$F$163:$J$166,4,FALSE)</f>
        <v>3.94</v>
      </c>
      <c r="G199" s="26">
        <f>HLOOKUP(E199,$F$172:$J$175,4,FALSE)</f>
        <v>4.0333333333333332</v>
      </c>
      <c r="H199" s="2">
        <f>HLOOKUP(E199,$F$181:$J$184,4,FALSE)</f>
        <v>4.6500000000000004</v>
      </c>
      <c r="I199" s="2">
        <f>SUM(20%*F199)+(30%*G199)+(50%*H199)</f>
        <v>4.3230000000000004</v>
      </c>
    </row>
    <row r="200" spans="5:9" x14ac:dyDescent="0.25">
      <c r="E200" s="2" t="s">
        <v>4</v>
      </c>
      <c r="F200" s="2">
        <f>HLOOKUP(E200,$F$163:$J$166,4,FALSE)</f>
        <v>3.94</v>
      </c>
      <c r="G200" s="26">
        <f>HLOOKUP(E200,$F$172:$J$175,4,FALSE)</f>
        <v>4.1333333333333337</v>
      </c>
      <c r="H200" s="2">
        <f>HLOOKUP(E200,$F$181:$J$184,4,FALSE)</f>
        <v>4.5</v>
      </c>
      <c r="I200" s="2">
        <f>SUM(20%*F200)+(30%*G200)+(50%*H200)</f>
        <v>4.2780000000000005</v>
      </c>
    </row>
    <row r="201" spans="5:9" x14ac:dyDescent="0.25">
      <c r="E201" s="2" t="s">
        <v>5</v>
      </c>
      <c r="F201" s="2">
        <f>HLOOKUP(E201,$F$163:$J$166,4,FALSE)</f>
        <v>4.16</v>
      </c>
      <c r="G201" s="26">
        <f>HLOOKUP(E201,$F$172:$J$175,4,FALSE)</f>
        <v>3.5666666666666664</v>
      </c>
      <c r="H201" s="2">
        <f>HLOOKUP(E201,$F$181:$J$184,4,FALSE)</f>
        <v>4.6500000000000004</v>
      </c>
      <c r="I201" s="2">
        <f>SUM(20%*F201)+(30%*G201)+(50%*H201)</f>
        <v>4.2270000000000003</v>
      </c>
    </row>
    <row r="202" spans="5:9" x14ac:dyDescent="0.25">
      <c r="E202" s="2" t="s">
        <v>6</v>
      </c>
      <c r="F202" s="2">
        <f>HLOOKUP(E202,$F$163:$J$166,4,FALSE)</f>
        <v>4.0199999999999996</v>
      </c>
      <c r="G202" s="26">
        <f>HLOOKUP(E202,$F$172:$J$175,4,FALSE)</f>
        <v>3.7333333333333334</v>
      </c>
      <c r="H202" s="2">
        <f>HLOOKUP(E202,$F$181:$J$184,4,FALSE)</f>
        <v>3.7</v>
      </c>
      <c r="I202" s="2">
        <f>SUM(20%*F202)+(30%*G202)+(50%*H202)</f>
        <v>3.774</v>
      </c>
    </row>
  </sheetData>
  <sortState ref="E198:J202">
    <sortCondition descending="1" ref="J198:J202"/>
  </sortState>
  <mergeCells count="54">
    <mergeCell ref="E2:O2"/>
    <mergeCell ref="E1:O1"/>
    <mergeCell ref="E107:N107"/>
    <mergeCell ref="E124:N124"/>
    <mergeCell ref="E141:N141"/>
    <mergeCell ref="E158:H158"/>
    <mergeCell ref="E188:H188"/>
    <mergeCell ref="E189:K189"/>
    <mergeCell ref="K102:L102"/>
    <mergeCell ref="E15:H15"/>
    <mergeCell ref="E61:H61"/>
    <mergeCell ref="E3:G3"/>
    <mergeCell ref="E105:H105"/>
    <mergeCell ref="K47:K51"/>
    <mergeCell ref="K96:L96"/>
    <mergeCell ref="K97:L97"/>
    <mergeCell ref="K98:L98"/>
    <mergeCell ref="K99:L99"/>
    <mergeCell ref="K100:L100"/>
    <mergeCell ref="K101:L101"/>
    <mergeCell ref="M79:N79"/>
    <mergeCell ref="M78:N78"/>
    <mergeCell ref="K92:L92"/>
    <mergeCell ref="K93:L93"/>
    <mergeCell ref="K94:L94"/>
    <mergeCell ref="K95:L95"/>
    <mergeCell ref="K53:K57"/>
    <mergeCell ref="M88:N88"/>
    <mergeCell ref="M87:N87"/>
    <mergeCell ref="M86:N86"/>
    <mergeCell ref="M85:N85"/>
    <mergeCell ref="M84:N84"/>
    <mergeCell ref="M83:N83"/>
    <mergeCell ref="M82:N82"/>
    <mergeCell ref="M81:N81"/>
    <mergeCell ref="M80:N80"/>
    <mergeCell ref="G8:J8"/>
    <mergeCell ref="G7:J7"/>
    <mergeCell ref="G6:J6"/>
    <mergeCell ref="G5:J5"/>
    <mergeCell ref="Q25:Q29"/>
    <mergeCell ref="M39:M43"/>
    <mergeCell ref="Q19:Q23"/>
    <mergeCell ref="M33:M37"/>
    <mergeCell ref="E24:F24"/>
    <mergeCell ref="E38:F38"/>
    <mergeCell ref="E52:F52"/>
    <mergeCell ref="G4:J4"/>
    <mergeCell ref="G14:J14"/>
    <mergeCell ref="G13:J13"/>
    <mergeCell ref="G12:J12"/>
    <mergeCell ref="G11:J11"/>
    <mergeCell ref="G10:J10"/>
    <mergeCell ref="G9:J9"/>
  </mergeCells>
  <pageMargins left="0.7" right="0.7" top="0.75" bottom="0.75" header="0.3" footer="0.3"/>
  <pageSetup orientation="portrait" r:id="rId1"/>
  <ignoredErrors>
    <ignoredError sqref="G81:L87 G67:P73 G95:J10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2020-06-06T18:54:53Z</dcterms:modified>
</cp:coreProperties>
</file>