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MT 6\Decission Support System\Assigments\"/>
    </mc:Choice>
  </mc:AlternateContent>
  <bookViews>
    <workbookView xWindow="0" yWindow="0" windowWidth="22260" windowHeight="12645"/>
  </bookViews>
  <sheets>
    <sheet name="assignment 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60" i="1"/>
  <c r="F61" i="1"/>
  <c r="F58" i="1"/>
  <c r="E59" i="1"/>
  <c r="E60" i="1"/>
  <c r="E61" i="1"/>
  <c r="E58" i="1"/>
  <c r="I67" i="1" l="1"/>
  <c r="I66" i="1"/>
  <c r="I65" i="1"/>
  <c r="I68" i="1"/>
  <c r="E65" i="1"/>
  <c r="E66" i="1"/>
  <c r="E67" i="1"/>
  <c r="E68" i="1"/>
  <c r="G53" i="1" l="1"/>
  <c r="H53" i="1"/>
  <c r="I53" i="1"/>
  <c r="J53" i="1"/>
  <c r="G52" i="1"/>
  <c r="H52" i="1"/>
  <c r="I52" i="1"/>
  <c r="J52" i="1"/>
  <c r="F53" i="1"/>
  <c r="F52" i="1"/>
  <c r="J47" i="1"/>
  <c r="J48" i="1"/>
  <c r="J49" i="1"/>
  <c r="I49" i="1"/>
  <c r="I47" i="1"/>
  <c r="I48" i="1"/>
  <c r="H47" i="1"/>
  <c r="H48" i="1"/>
  <c r="H49" i="1"/>
  <c r="G47" i="1"/>
  <c r="G48" i="1"/>
  <c r="G49" i="1"/>
  <c r="J46" i="1"/>
  <c r="I46" i="1"/>
  <c r="H46" i="1"/>
  <c r="G46" i="1"/>
  <c r="F47" i="1"/>
  <c r="F48" i="1"/>
  <c r="F49" i="1"/>
  <c r="F46" i="1"/>
  <c r="J40" i="1"/>
  <c r="J41" i="1"/>
  <c r="J42" i="1"/>
  <c r="J39" i="1"/>
  <c r="I40" i="1"/>
  <c r="I41" i="1"/>
  <c r="I42" i="1"/>
  <c r="H40" i="1"/>
  <c r="H41" i="1"/>
  <c r="H42" i="1"/>
  <c r="G40" i="1"/>
  <c r="G41" i="1"/>
  <c r="G42" i="1"/>
  <c r="I39" i="1"/>
  <c r="H39" i="1"/>
  <c r="G39" i="1"/>
  <c r="F40" i="1"/>
  <c r="F41" i="1"/>
  <c r="F42" i="1"/>
  <c r="F39" i="1"/>
  <c r="G34" i="1"/>
  <c r="H34" i="1"/>
  <c r="I34" i="1"/>
  <c r="J34" i="1"/>
  <c r="F34" i="1"/>
</calcChain>
</file>

<file path=xl/sharedStrings.xml><?xml version="1.0" encoding="utf-8"?>
<sst xmlns="http://schemas.openxmlformats.org/spreadsheetml/2006/main" count="81" uniqueCount="41">
  <si>
    <t>Kriteria</t>
  </si>
  <si>
    <t>Portofolio</t>
  </si>
  <si>
    <t>Tes tertulis</t>
  </si>
  <si>
    <t>Wawancara</t>
  </si>
  <si>
    <t>Membuat makalah</t>
  </si>
  <si>
    <t>Tes kepribadian</t>
  </si>
  <si>
    <t>Kepentingan atau Bobot</t>
  </si>
  <si>
    <t>Kepentingan</t>
  </si>
  <si>
    <t>Rendah</t>
  </si>
  <si>
    <t>Cukup</t>
  </si>
  <si>
    <t>Tinggi</t>
  </si>
  <si>
    <t>Sangat Tinggi</t>
  </si>
  <si>
    <t>Sangat Rendah</t>
  </si>
  <si>
    <t>Alternatif/ Kriteria</t>
  </si>
  <si>
    <t>Bapak A</t>
  </si>
  <si>
    <t>Ibu B</t>
  </si>
  <si>
    <t>Ibu C</t>
  </si>
  <si>
    <t>Bapak D</t>
  </si>
  <si>
    <t>Grade</t>
  </si>
  <si>
    <t>Sangat Buruk</t>
  </si>
  <si>
    <t>Buruk</t>
  </si>
  <si>
    <t>Baik</t>
  </si>
  <si>
    <t>Sangat Baik</t>
  </si>
  <si>
    <t>Pembagi</t>
  </si>
  <si>
    <t>Tabel keputusan ternormalisasi dan terbobot</t>
  </si>
  <si>
    <t>A+ (Solusi Ideal Positif)</t>
  </si>
  <si>
    <t>A- (Solusi Ideal Negatif)</t>
  </si>
  <si>
    <t>S+</t>
  </si>
  <si>
    <t>S-</t>
  </si>
  <si>
    <t>langkah 4</t>
  </si>
  <si>
    <t>RC</t>
  </si>
  <si>
    <t>Hasil</t>
  </si>
  <si>
    <t>Rangking</t>
  </si>
  <si>
    <t>Bapak  A</t>
  </si>
  <si>
    <t>Banefit</t>
  </si>
  <si>
    <t>MATRIKS Xij</t>
  </si>
  <si>
    <t>NORMALIZED DECISION MATRIX</t>
  </si>
  <si>
    <t>NILAI BOBOT TERNORMALISASI</t>
  </si>
  <si>
    <t>Menghitung besar jarak</t>
  </si>
  <si>
    <t>x</t>
  </si>
  <si>
    <t>Case Study : Pemilihan Guru Berprestasi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</si>
</sst>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31</xdr:row>
      <xdr:rowOff>310860</xdr:rowOff>
    </xdr:from>
    <xdr:to>
      <xdr:col>3</xdr:col>
      <xdr:colOff>4297966</xdr:colOff>
      <xdr:row>42</xdr:row>
      <xdr:rowOff>121227</xdr:rowOff>
    </xdr:to>
    <xdr:sp macro="" textlink="">
      <xdr:nvSpPr>
        <xdr:cNvPr id="4" name="Rectangle 3"/>
        <xdr:cNvSpPr/>
      </xdr:nvSpPr>
      <xdr:spPr>
        <a:xfrm>
          <a:off x="1301921" y="8069405"/>
          <a:ext cx="4814454" cy="2304186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Langkah ke 2 :</a:t>
          </a:r>
        </a:p>
        <a:p>
          <a:pPr algn="l"/>
          <a:r>
            <a:rPr lang="en-US" sz="1200"/>
            <a:t>Untuk</a:t>
          </a:r>
          <a:r>
            <a:rPr lang="en-US" sz="1200" baseline="0"/>
            <a:t> menormalisasi matrik, digunakan rumus sebagai berikut :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Contoh :</a:t>
          </a:r>
        </a:p>
        <a:p>
          <a:pPr algn="l"/>
          <a:r>
            <a:rPr lang="en-US" sz="1200" baseline="0"/>
            <a:t>Diketahuii matriks x(1,1) = 3</a:t>
          </a:r>
        </a:p>
        <a:p>
          <a:pPr algn="l"/>
          <a:r>
            <a:rPr lang="en-US" sz="1200" baseline="0"/>
            <a:t>pembagian diperoleh dengan : </a:t>
          </a:r>
        </a:p>
        <a:p>
          <a:pPr algn="l"/>
          <a:r>
            <a:rPr lang="en-US" sz="1200" baseline="0"/>
            <a:t>sehingga matriks ternormalisasinya adalah : 3/7.6811 = 0.3906</a:t>
          </a:r>
          <a:endParaRPr lang="en-US" sz="1200"/>
        </a:p>
      </xdr:txBody>
    </xdr:sp>
    <xdr:clientData/>
  </xdr:twoCellAnchor>
  <xdr:twoCellAnchor>
    <xdr:from>
      <xdr:col>2</xdr:col>
      <xdr:colOff>86590</xdr:colOff>
      <xdr:row>4</xdr:row>
      <xdr:rowOff>17318</xdr:rowOff>
    </xdr:from>
    <xdr:to>
      <xdr:col>3</xdr:col>
      <xdr:colOff>4208317</xdr:colOff>
      <xdr:row>7</xdr:row>
      <xdr:rowOff>17318</xdr:rowOff>
    </xdr:to>
    <xdr:sp macro="" textlink="">
      <xdr:nvSpPr>
        <xdr:cNvPr id="2" name="Rectangle 1"/>
        <xdr:cNvSpPr/>
      </xdr:nvSpPr>
      <xdr:spPr>
        <a:xfrm>
          <a:off x="1298863" y="779318"/>
          <a:ext cx="4727863" cy="1125682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800"/>
            <a:t>Menentukan</a:t>
          </a:r>
          <a:r>
            <a:rPr lang="en-US" sz="2800" baseline="0"/>
            <a:t> bobot setiap kriteria</a:t>
          </a:r>
          <a:endParaRPr lang="en-US" sz="2800"/>
        </a:p>
      </xdr:txBody>
    </xdr:sp>
    <xdr:clientData/>
  </xdr:twoCellAnchor>
  <xdr:twoCellAnchor editAs="oneCell">
    <xdr:from>
      <xdr:col>2</xdr:col>
      <xdr:colOff>325406</xdr:colOff>
      <xdr:row>32</xdr:row>
      <xdr:rowOff>517985</xdr:rowOff>
    </xdr:from>
    <xdr:to>
      <xdr:col>3</xdr:col>
      <xdr:colOff>3211517</xdr:colOff>
      <xdr:row>37</xdr:row>
      <xdr:rowOff>303562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143" t="45223" r="17869" b="34888"/>
        <a:stretch/>
      </xdr:blipFill>
      <xdr:spPr>
        <a:xfrm>
          <a:off x="1537679" y="8588258"/>
          <a:ext cx="3492247" cy="807349"/>
        </a:xfrm>
        <a:prstGeom prst="rect">
          <a:avLst/>
        </a:prstGeom>
      </xdr:spPr>
    </xdr:pic>
    <xdr:clientData/>
  </xdr:twoCellAnchor>
  <xdr:twoCellAnchor editAs="oneCell">
    <xdr:from>
      <xdr:col>3</xdr:col>
      <xdr:colOff>1509011</xdr:colOff>
      <xdr:row>39</xdr:row>
      <xdr:rowOff>81643</xdr:rowOff>
    </xdr:from>
    <xdr:to>
      <xdr:col>3</xdr:col>
      <xdr:colOff>3121640</xdr:colOff>
      <xdr:row>40</xdr:row>
      <xdr:rowOff>127859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068" t="63455" r="59422" b="32757"/>
        <a:stretch/>
      </xdr:blipFill>
      <xdr:spPr>
        <a:xfrm>
          <a:off x="3345975" y="10436679"/>
          <a:ext cx="1612629" cy="236716"/>
        </a:xfrm>
        <a:prstGeom prst="rect">
          <a:avLst/>
        </a:prstGeom>
      </xdr:spPr>
    </xdr:pic>
    <xdr:clientData/>
  </xdr:twoCellAnchor>
  <xdr:twoCellAnchor>
    <xdr:from>
      <xdr:col>2</xdr:col>
      <xdr:colOff>102018</xdr:colOff>
      <xdr:row>43</xdr:row>
      <xdr:rowOff>70878</xdr:rowOff>
    </xdr:from>
    <xdr:to>
      <xdr:col>3</xdr:col>
      <xdr:colOff>4310336</xdr:colOff>
      <xdr:row>49</xdr:row>
      <xdr:rowOff>272143</xdr:rowOff>
    </xdr:to>
    <xdr:sp macro="" textlink="">
      <xdr:nvSpPr>
        <xdr:cNvPr id="7" name="Rectangle 6"/>
        <xdr:cNvSpPr/>
      </xdr:nvSpPr>
      <xdr:spPr>
        <a:xfrm>
          <a:off x="1326661" y="11201521"/>
          <a:ext cx="4820639" cy="2296765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Langkah ke 3 : Hitung weighted normalized decision matrix</a:t>
          </a:r>
        </a:p>
        <a:p>
          <a:pPr algn="l"/>
          <a:r>
            <a:rPr lang="en-US" sz="1200"/>
            <a:t>Untuk</a:t>
          </a:r>
          <a:r>
            <a:rPr lang="en-US" sz="1200" baseline="0"/>
            <a:t> mendapatkan nilai bobot ternormalisasi dengan cara :</a:t>
          </a:r>
        </a:p>
        <a:p>
          <a:pPr algn="l"/>
          <a:endParaRPr lang="en-US" sz="1200"/>
        </a:p>
        <a:p>
          <a:pPr algn="l"/>
          <a:endParaRPr lang="en-US" sz="1200"/>
        </a:p>
        <a:p>
          <a:pPr algn="l"/>
          <a:endParaRPr lang="en-US" sz="1200"/>
        </a:p>
        <a:p>
          <a:pPr algn="l"/>
          <a:endParaRPr lang="en-US" sz="1200"/>
        </a:p>
        <a:p>
          <a:pPr algn="l"/>
          <a:endParaRPr lang="en-US" sz="1200"/>
        </a:p>
        <a:p>
          <a:pPr algn="l"/>
          <a:endParaRPr lang="en-US" sz="1200"/>
        </a:p>
        <a:p>
          <a:pPr algn="l"/>
          <a:r>
            <a:rPr lang="en-US" sz="1200"/>
            <a:t>Untuk</a:t>
          </a:r>
          <a:r>
            <a:rPr lang="en-US" sz="1200" baseline="0"/>
            <a:t> mendapatkan bobot portofolio pada Bapak A dengan cara :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Ternormalisasi dan terbobot (v) = Ternormalisasi (r) * Bobot (w)</a:t>
          </a:r>
        </a:p>
        <a:p>
          <a:pPr algn="l"/>
          <a:r>
            <a:rPr lang="en-US" sz="1200" baseline="0"/>
            <a:t>(v) = 0.3906 * 5</a:t>
          </a:r>
        </a:p>
        <a:p>
          <a:pPr algn="l"/>
          <a:r>
            <a:rPr lang="en-US" sz="1200" baseline="0"/>
            <a:t>(v) = 1.9528</a:t>
          </a:r>
          <a:endParaRPr lang="en-US" sz="1200"/>
        </a:p>
      </xdr:txBody>
    </xdr:sp>
    <xdr:clientData/>
  </xdr:twoCellAnchor>
  <xdr:twoCellAnchor editAs="oneCell">
    <xdr:from>
      <xdr:col>2</xdr:col>
      <xdr:colOff>227611</xdr:colOff>
      <xdr:row>44</xdr:row>
      <xdr:rowOff>163286</xdr:rowOff>
    </xdr:from>
    <xdr:to>
      <xdr:col>3</xdr:col>
      <xdr:colOff>3295403</xdr:colOff>
      <xdr:row>45</xdr:row>
      <xdr:rowOff>128962</xdr:rowOff>
    </xdr:to>
    <xdr:pic>
      <xdr:nvPicPr>
        <xdr:cNvPr id="8" name="Picture 7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97" t="43297" r="14309" b="26333"/>
        <a:stretch/>
      </xdr:blipFill>
      <xdr:spPr bwMode="auto">
        <a:xfrm>
          <a:off x="1439884" y="11004468"/>
          <a:ext cx="3673928" cy="9008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  <a:ext uri="{FAA26D3D-D897-4be2-8F04-BA451C77F1D7}"/>
        </a:extLst>
      </xdr:spPr>
    </xdr:pic>
    <xdr:clientData/>
  </xdr:twoCellAnchor>
  <xdr:twoCellAnchor>
    <xdr:from>
      <xdr:col>2</xdr:col>
      <xdr:colOff>104740</xdr:colOff>
      <xdr:row>50</xdr:row>
      <xdr:rowOff>19172</xdr:rowOff>
    </xdr:from>
    <xdr:to>
      <xdr:col>3</xdr:col>
      <xdr:colOff>4313058</xdr:colOff>
      <xdr:row>54</xdr:row>
      <xdr:rowOff>557893</xdr:rowOff>
    </xdr:to>
    <xdr:sp macro="" textlink="">
      <xdr:nvSpPr>
        <xdr:cNvPr id="9" name="Rectangle 8"/>
        <xdr:cNvSpPr/>
      </xdr:nvSpPr>
      <xdr:spPr>
        <a:xfrm>
          <a:off x="1329383" y="13163672"/>
          <a:ext cx="4820639" cy="1681721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Langkah 4 : Tentukan solusi ideal positif (A*) dan solusi ideal negatif (A-).</a:t>
          </a:r>
        </a:p>
        <a:p>
          <a:pPr algn="l"/>
          <a:r>
            <a:rPr lang="en-US" sz="1200"/>
            <a:t>A* merupakan solusi ideal positif yang diharapkan, sedangkan A- merupakan solusi ideal negatif. Makin kecil nilai A* dan</a:t>
          </a:r>
          <a:r>
            <a:rPr lang="en-US" sz="1200" baseline="0"/>
            <a:t> makin besar nilai A- nya, maka makin besar kemungkinan sebuah alternatif untuk terpilih.</a:t>
          </a:r>
          <a:endParaRPr lang="en-US" sz="1200"/>
        </a:p>
      </xdr:txBody>
    </xdr:sp>
    <xdr:clientData/>
  </xdr:twoCellAnchor>
  <xdr:twoCellAnchor editAs="oneCell">
    <xdr:from>
      <xdr:col>2</xdr:col>
      <xdr:colOff>231322</xdr:colOff>
      <xdr:row>52</xdr:row>
      <xdr:rowOff>315271</xdr:rowOff>
    </xdr:from>
    <xdr:to>
      <xdr:col>3</xdr:col>
      <xdr:colOff>3442609</xdr:colOff>
      <xdr:row>54</xdr:row>
      <xdr:rowOff>353787</xdr:rowOff>
    </xdr:to>
    <xdr:pic>
      <xdr:nvPicPr>
        <xdr:cNvPr id="10" name="Picture 9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45" t="52813" r="14181" b="28074"/>
        <a:stretch/>
      </xdr:blipFill>
      <xdr:spPr bwMode="auto">
        <a:xfrm>
          <a:off x="1455965" y="14031271"/>
          <a:ext cx="3823608" cy="6100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  <a:ext uri="{FAA26D3D-D897-4be2-8F04-BA451C77F1D7}"/>
        </a:extLst>
      </xdr:spPr>
    </xdr:pic>
    <xdr:clientData/>
  </xdr:twoCellAnchor>
  <xdr:twoCellAnchor>
    <xdr:from>
      <xdr:col>10</xdr:col>
      <xdr:colOff>297871</xdr:colOff>
      <xdr:row>49</xdr:row>
      <xdr:rowOff>419100</xdr:rowOff>
    </xdr:from>
    <xdr:to>
      <xdr:col>24</xdr:col>
      <xdr:colOff>123824</xdr:colOff>
      <xdr:row>54</xdr:row>
      <xdr:rowOff>1685925</xdr:rowOff>
    </xdr:to>
    <xdr:sp macro="" textlink="">
      <xdr:nvSpPr>
        <xdr:cNvPr id="11" name="Rectangle 10"/>
        <xdr:cNvSpPr/>
      </xdr:nvSpPr>
      <xdr:spPr>
        <a:xfrm>
          <a:off x="13518571" y="13030200"/>
          <a:ext cx="8588953" cy="3019425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Penjelasan</a:t>
          </a:r>
          <a:r>
            <a:rPr lang="en-US" sz="1200" baseline="0"/>
            <a:t> :</a:t>
          </a:r>
        </a:p>
        <a:p>
          <a:pPr algn="l"/>
          <a:r>
            <a:rPr lang="en-US" sz="1200" baseline="0"/>
            <a:t>Untuk A + (Solusi Ideal Positif) : Nilai 3.2347 di dapat dari nilai terbesar (MAX) dari tabel --&gt;</a:t>
          </a:r>
        </a:p>
        <a:p>
          <a:pPr algn="l"/>
          <a:r>
            <a:rPr lang="en-US" sz="1200" baseline="0"/>
            <a:t>Dikarenakan kriteria portofolio(banefit), kebalikannya jika seandainya pada soal/objek nilai</a:t>
          </a:r>
        </a:p>
        <a:p>
          <a:pPr algn="l"/>
          <a:r>
            <a:rPr lang="en-US" sz="1200" baseline="0"/>
            <a:t>kriteria portofolio(cost) maka untuk A+ (solusi ideal positif)</a:t>
          </a:r>
        </a:p>
        <a:p>
          <a:pPr algn="l"/>
          <a:r>
            <a:rPr lang="en-US" sz="1200" baseline="0"/>
            <a:t>Dinyatakan nilai terkecil (MIN) yaitu 1.9528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Untuk A - (Solusi Ideal negatif) : Nilai 1.9528 di dapat dari nilai terkecil (MIN) dari tabel --&gt;</a:t>
          </a:r>
        </a:p>
        <a:p>
          <a:pPr algn="l"/>
          <a:r>
            <a:rPr lang="en-US" sz="1200" baseline="0"/>
            <a:t>Dikarenakan kriteria portofolio(banefit), kebalikannya jika seandainya pada soal / objek</a:t>
          </a:r>
        </a:p>
        <a:p>
          <a:pPr algn="l"/>
          <a:r>
            <a:rPr lang="en-US" sz="1200" baseline="0"/>
            <a:t>nilai kriteria portofolio(cost) maka untuk A + (solusi ideal negatif)</a:t>
          </a:r>
        </a:p>
        <a:p>
          <a:pPr algn="l"/>
          <a:r>
            <a:rPr lang="en-US" sz="1200" baseline="0"/>
            <a:t>Dinyatakan nilai terbesar (MAX) yaitu 3.2547</a:t>
          </a:r>
          <a:endParaRPr lang="en-US" sz="1200"/>
        </a:p>
      </xdr:txBody>
    </xdr:sp>
    <xdr:clientData/>
  </xdr:twoCellAnchor>
  <xdr:twoCellAnchor editAs="oneCell">
    <xdr:from>
      <xdr:col>20</xdr:col>
      <xdr:colOff>120591</xdr:colOff>
      <xdr:row>49</xdr:row>
      <xdr:rowOff>517252</xdr:rowOff>
    </xdr:from>
    <xdr:to>
      <xdr:col>22</xdr:col>
      <xdr:colOff>539409</xdr:colOff>
      <xdr:row>54</xdr:row>
      <xdr:rowOff>23684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5786" t="35133" r="11596" b="47583"/>
        <a:stretch/>
      </xdr:blipFill>
      <xdr:spPr>
        <a:xfrm>
          <a:off x="19789716" y="13018815"/>
          <a:ext cx="1657068" cy="1268557"/>
        </a:xfrm>
        <a:prstGeom prst="rect">
          <a:avLst/>
        </a:prstGeom>
      </xdr:spPr>
    </xdr:pic>
    <xdr:clientData/>
  </xdr:twoCellAnchor>
  <xdr:twoCellAnchor editAs="oneCell">
    <xdr:from>
      <xdr:col>20</xdr:col>
      <xdr:colOff>110633</xdr:colOff>
      <xdr:row>54</xdr:row>
      <xdr:rowOff>212884</xdr:rowOff>
    </xdr:from>
    <xdr:to>
      <xdr:col>22</xdr:col>
      <xdr:colOff>529451</xdr:colOff>
      <xdr:row>54</xdr:row>
      <xdr:rowOff>1481441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5786" t="35133" r="11596" b="47583"/>
        <a:stretch/>
      </xdr:blipFill>
      <xdr:spPr>
        <a:xfrm>
          <a:off x="19779758" y="14476572"/>
          <a:ext cx="1657068" cy="1268557"/>
        </a:xfrm>
        <a:prstGeom prst="rect">
          <a:avLst/>
        </a:prstGeom>
      </xdr:spPr>
    </xdr:pic>
    <xdr:clientData/>
  </xdr:twoCellAnchor>
  <xdr:twoCellAnchor>
    <xdr:from>
      <xdr:col>19</xdr:col>
      <xdr:colOff>236285</xdr:colOff>
      <xdr:row>53</xdr:row>
      <xdr:rowOff>49026</xdr:rowOff>
    </xdr:from>
    <xdr:to>
      <xdr:col>19</xdr:col>
      <xdr:colOff>611866</xdr:colOff>
      <xdr:row>53</xdr:row>
      <xdr:rowOff>172290</xdr:rowOff>
    </xdr:to>
    <xdr:sp macro="" textlink="">
      <xdr:nvSpPr>
        <xdr:cNvPr id="14" name="Right Arrow 13"/>
        <xdr:cNvSpPr/>
      </xdr:nvSpPr>
      <xdr:spPr>
        <a:xfrm>
          <a:off x="19286285" y="14122214"/>
          <a:ext cx="375581" cy="1232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301716</xdr:colOff>
      <xdr:row>54</xdr:row>
      <xdr:rowOff>919621</xdr:rowOff>
    </xdr:from>
    <xdr:to>
      <xdr:col>20</xdr:col>
      <xdr:colOff>58172</xdr:colOff>
      <xdr:row>54</xdr:row>
      <xdr:rowOff>1042885</xdr:rowOff>
    </xdr:to>
    <xdr:sp macro="" textlink="">
      <xdr:nvSpPr>
        <xdr:cNvPr id="15" name="Right Arrow 14"/>
        <xdr:cNvSpPr/>
      </xdr:nvSpPr>
      <xdr:spPr>
        <a:xfrm>
          <a:off x="19351716" y="15183309"/>
          <a:ext cx="375581" cy="1232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563673</xdr:colOff>
      <xdr:row>55</xdr:row>
      <xdr:rowOff>97104</xdr:rowOff>
    </xdr:from>
    <xdr:to>
      <xdr:col>3</xdr:col>
      <xdr:colOff>4165854</xdr:colOff>
      <xdr:row>61</xdr:row>
      <xdr:rowOff>2122715</xdr:rowOff>
    </xdr:to>
    <xdr:sp macro="" textlink="">
      <xdr:nvSpPr>
        <xdr:cNvPr id="16" name="Rectangle 15"/>
        <xdr:cNvSpPr/>
      </xdr:nvSpPr>
      <xdr:spPr>
        <a:xfrm>
          <a:off x="1175994" y="16398461"/>
          <a:ext cx="4826824" cy="3753718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Langkah ke 5 : menghitung besar jarak menggunakan perhitungan jarak Euclidean.</a:t>
          </a:r>
        </a:p>
        <a:p>
          <a:pPr algn="l"/>
          <a:endParaRPr lang="en-US" sz="1200"/>
        </a:p>
        <a:p>
          <a:pPr algn="l"/>
          <a:r>
            <a:rPr lang="en-US" sz="1200"/>
            <a:t>Rumus</a:t>
          </a:r>
          <a:r>
            <a:rPr lang="en-US" sz="1200" baseline="0"/>
            <a:t> untuk memperoleh nilai separation meansure untuk solusi ideal positif S* i dan nilai separation meansure untuk solusi ideal negatif S-i adalah sebagai berikut :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Jarak antara Nilai Terbobot setiap alternatif solusi ideal positif :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Jarak antara Nilai Terbobot setiap Alternatif terhadap solusi ideal negatif :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/>
        </a:p>
      </xdr:txBody>
    </xdr:sp>
    <xdr:clientData/>
  </xdr:twoCellAnchor>
  <xdr:twoCellAnchor editAs="oneCell">
    <xdr:from>
      <xdr:col>2</xdr:col>
      <xdr:colOff>165354</xdr:colOff>
      <xdr:row>61</xdr:row>
      <xdr:rowOff>22884</xdr:rowOff>
    </xdr:from>
    <xdr:to>
      <xdr:col>3</xdr:col>
      <xdr:colOff>2435679</xdr:colOff>
      <xdr:row>61</xdr:row>
      <xdr:rowOff>655940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997" y="18052348"/>
          <a:ext cx="2882646" cy="6330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182672</xdr:colOff>
      <xdr:row>61</xdr:row>
      <xdr:rowOff>1252473</xdr:rowOff>
    </xdr:from>
    <xdr:to>
      <xdr:col>3</xdr:col>
      <xdr:colOff>2753590</xdr:colOff>
      <xdr:row>61</xdr:row>
      <xdr:rowOff>2103638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315" y="19281937"/>
          <a:ext cx="3183239" cy="8511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404345</xdr:colOff>
      <xdr:row>55</xdr:row>
      <xdr:rowOff>128276</xdr:rowOff>
    </xdr:from>
    <xdr:to>
      <xdr:col>13</xdr:col>
      <xdr:colOff>217714</xdr:colOff>
      <xdr:row>61</xdr:row>
      <xdr:rowOff>1725706</xdr:rowOff>
    </xdr:to>
    <xdr:sp macro="" textlink="">
      <xdr:nvSpPr>
        <xdr:cNvPr id="19" name="Rectangle 18"/>
        <xdr:cNvSpPr/>
      </xdr:nvSpPr>
      <xdr:spPr>
        <a:xfrm>
          <a:off x="8965639" y="17116394"/>
          <a:ext cx="6492075" cy="3334341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Untuk</a:t>
          </a:r>
          <a:r>
            <a:rPr lang="en-US" sz="1200" baseline="0"/>
            <a:t> menerapkan rumus Jarak antara Nilai Terbobot Setiap Alternatif terhadap solusi ideal positif (S+ / D+) :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D + =</a:t>
          </a:r>
        </a:p>
        <a:p>
          <a:pPr algn="l"/>
          <a:r>
            <a:rPr lang="en-US" sz="1200" baseline="0"/>
            <a:t>D + = 1.7907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Untuk menerapkan rumus Jarak antara Nilai Terbobot setiap Alternatif terhadap solusi ideal negatif (S- / D-) :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D- =</a:t>
          </a:r>
        </a:p>
        <a:p>
          <a:pPr algn="l"/>
          <a:r>
            <a:rPr lang="en-US" sz="1200" baseline="0"/>
            <a:t>D- = 0.5883 </a:t>
          </a:r>
        </a:p>
        <a:p>
          <a:pPr algn="l"/>
          <a:r>
            <a:rPr lang="en-US" sz="1200" baseline="0"/>
            <a:t> </a:t>
          </a:r>
        </a:p>
      </xdr:txBody>
    </xdr:sp>
    <xdr:clientData/>
  </xdr:twoCellAnchor>
  <xdr:twoCellAnchor editAs="oneCell">
    <xdr:from>
      <xdr:col>6</xdr:col>
      <xdr:colOff>560209</xdr:colOff>
      <xdr:row>55</xdr:row>
      <xdr:rowOff>630504</xdr:rowOff>
    </xdr:from>
    <xdr:to>
      <xdr:col>8</xdr:col>
      <xdr:colOff>826043</xdr:colOff>
      <xdr:row>58</xdr:row>
      <xdr:rowOff>8349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2709" y="17619640"/>
          <a:ext cx="2447925" cy="5381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863434</xdr:colOff>
      <xdr:row>58</xdr:row>
      <xdr:rowOff>141955</xdr:rowOff>
    </xdr:from>
    <xdr:to>
      <xdr:col>12</xdr:col>
      <xdr:colOff>468579</xdr:colOff>
      <xdr:row>59</xdr:row>
      <xdr:rowOff>108855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0297" t="68800" r="9460" b="27564"/>
        <a:stretch/>
      </xdr:blipFill>
      <xdr:spPr>
        <a:xfrm>
          <a:off x="9435934" y="18293884"/>
          <a:ext cx="5687538" cy="157400"/>
        </a:xfrm>
        <a:prstGeom prst="rect">
          <a:avLst/>
        </a:prstGeom>
      </xdr:spPr>
    </xdr:pic>
    <xdr:clientData/>
  </xdr:twoCellAnchor>
  <xdr:twoCellAnchor editAs="oneCell">
    <xdr:from>
      <xdr:col>6</xdr:col>
      <xdr:colOff>567631</xdr:colOff>
      <xdr:row>61</xdr:row>
      <xdr:rowOff>536489</xdr:rowOff>
    </xdr:from>
    <xdr:to>
      <xdr:col>8</xdr:col>
      <xdr:colOff>571500</xdr:colOff>
      <xdr:row>61</xdr:row>
      <xdr:rowOff>1125706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0131" y="19259918"/>
          <a:ext cx="2194619" cy="5892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852055</xdr:colOff>
      <xdr:row>61</xdr:row>
      <xdr:rowOff>1261367</xdr:rowOff>
    </xdr:from>
    <xdr:to>
      <xdr:col>12</xdr:col>
      <xdr:colOff>224119</xdr:colOff>
      <xdr:row>61</xdr:row>
      <xdr:rowOff>1411942</xdr:rowOff>
    </xdr:to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599" t="82842" r="15476" b="14370"/>
        <a:stretch/>
      </xdr:blipFill>
      <xdr:spPr>
        <a:xfrm>
          <a:off x="9413349" y="19986396"/>
          <a:ext cx="5445652" cy="150575"/>
        </a:xfrm>
        <a:prstGeom prst="rect">
          <a:avLst/>
        </a:prstGeom>
      </xdr:spPr>
    </xdr:pic>
    <xdr:clientData/>
  </xdr:twoCellAnchor>
  <xdr:twoCellAnchor>
    <xdr:from>
      <xdr:col>2</xdr:col>
      <xdr:colOff>57426</xdr:colOff>
      <xdr:row>62</xdr:row>
      <xdr:rowOff>114730</xdr:rowOff>
    </xdr:from>
    <xdr:to>
      <xdr:col>3</xdr:col>
      <xdr:colOff>4278732</xdr:colOff>
      <xdr:row>76</xdr:row>
      <xdr:rowOff>95250</xdr:rowOff>
    </xdr:to>
    <xdr:sp macro="" textlink="">
      <xdr:nvSpPr>
        <xdr:cNvPr id="27" name="Rectangle 26"/>
        <xdr:cNvSpPr/>
      </xdr:nvSpPr>
      <xdr:spPr>
        <a:xfrm>
          <a:off x="1282069" y="20702337"/>
          <a:ext cx="4833627" cy="2647520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Langkah 6 : Hitung kedekatan relatif terhadap solusi yang paling ideal.</a:t>
          </a:r>
        </a:p>
        <a:p>
          <a:pPr algn="l"/>
          <a:r>
            <a:rPr lang="en-US" sz="1200"/>
            <a:t>Rumus</a:t>
          </a:r>
          <a:r>
            <a:rPr lang="en-US" sz="1200" baseline="0"/>
            <a:t> untuk menghitung kedekatan relatif (relative closeness) terhadap solusi yang paling ideal :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Maka :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RC = 0.05883 / 0.5883 + 1.7907</a:t>
          </a:r>
        </a:p>
        <a:p>
          <a:pPr algn="l"/>
          <a:r>
            <a:rPr lang="en-US" sz="1200" baseline="0"/>
            <a:t>RC = 0.2473</a:t>
          </a:r>
        </a:p>
        <a:p>
          <a:pPr algn="l"/>
          <a:endParaRPr lang="en-US" sz="1200"/>
        </a:p>
      </xdr:txBody>
    </xdr:sp>
    <xdr:clientData/>
  </xdr:twoCellAnchor>
  <xdr:twoCellAnchor editAs="oneCell">
    <xdr:from>
      <xdr:col>2</xdr:col>
      <xdr:colOff>170397</xdr:colOff>
      <xdr:row>66</xdr:row>
      <xdr:rowOff>149586</xdr:rowOff>
    </xdr:from>
    <xdr:to>
      <xdr:col>3</xdr:col>
      <xdr:colOff>3623210</xdr:colOff>
      <xdr:row>70</xdr:row>
      <xdr:rowOff>110712</xdr:rowOff>
    </xdr:to>
    <xdr:pic>
      <xdr:nvPicPr>
        <xdr:cNvPr id="28" name="Picture 27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74" t="48201" r="21312" b="33668"/>
        <a:stretch/>
      </xdr:blipFill>
      <xdr:spPr bwMode="auto">
        <a:xfrm>
          <a:off x="1395040" y="21499193"/>
          <a:ext cx="4065134" cy="7231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  <a:ext uri="{FAA26D3D-D897-4be2-8F04-BA451C77F1D7}"/>
        </a:extLst>
      </xdr:spPr>
    </xdr:pic>
    <xdr:clientData/>
  </xdr:twoCellAnchor>
  <xdr:twoCellAnchor>
    <xdr:from>
      <xdr:col>11</xdr:col>
      <xdr:colOff>207819</xdr:colOff>
      <xdr:row>63</xdr:row>
      <xdr:rowOff>17318</xdr:rowOff>
    </xdr:from>
    <xdr:to>
      <xdr:col>19</xdr:col>
      <xdr:colOff>186170</xdr:colOff>
      <xdr:row>70</xdr:row>
      <xdr:rowOff>110435</xdr:rowOff>
    </xdr:to>
    <xdr:sp macro="" textlink="">
      <xdr:nvSpPr>
        <xdr:cNvPr id="29" name="Rectangle 28"/>
        <xdr:cNvSpPr/>
      </xdr:nvSpPr>
      <xdr:spPr>
        <a:xfrm>
          <a:off x="14260645" y="20958514"/>
          <a:ext cx="4837482" cy="1445943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langkah 7 : Merangking alternatif berdasarkan nilai RC*i.</a:t>
          </a:r>
        </a:p>
        <a:p>
          <a:pPr algn="l"/>
          <a:r>
            <a:rPr lang="en-US" sz="1200"/>
            <a:t>Lakukan pengurutan berdasarkan Ranking</a:t>
          </a:r>
          <a:r>
            <a:rPr lang="en-US" sz="1200" baseline="0"/>
            <a:t> .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Maka Hasil Akhirnya,</a:t>
          </a:r>
        </a:p>
        <a:p>
          <a:pPr algn="l"/>
          <a:r>
            <a:rPr lang="en-US" sz="1200" baseline="0"/>
            <a:t>Semakin besar nilai RC (Relatie Closenes), maka semakin tinggi rankingnya. Oleh karena itu, Bapak D terpilih sebagai guru paling beprestasi dengan nilai RC tertinggi sebesar 0.5879</a:t>
          </a:r>
        </a:p>
      </xdr:txBody>
    </xdr:sp>
    <xdr:clientData/>
  </xdr:twoCellAnchor>
  <xdr:twoCellAnchor>
    <xdr:from>
      <xdr:col>2</xdr:col>
      <xdr:colOff>86591</xdr:colOff>
      <xdr:row>8</xdr:row>
      <xdr:rowOff>394855</xdr:rowOff>
    </xdr:from>
    <xdr:to>
      <xdr:col>3</xdr:col>
      <xdr:colOff>4256809</xdr:colOff>
      <xdr:row>13</xdr:row>
      <xdr:rowOff>187037</xdr:rowOff>
    </xdr:to>
    <xdr:sp macro="" textlink="">
      <xdr:nvSpPr>
        <xdr:cNvPr id="30" name="Rectangle 29"/>
        <xdr:cNvSpPr/>
      </xdr:nvSpPr>
      <xdr:spPr>
        <a:xfrm>
          <a:off x="1298864" y="2663537"/>
          <a:ext cx="4776354" cy="1125682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Keterangan</a:t>
          </a:r>
          <a:r>
            <a:rPr lang="en-US" sz="2800" baseline="0"/>
            <a:t> dari nilai</a:t>
          </a:r>
          <a:endParaRPr lang="en-US" sz="2800"/>
        </a:p>
      </xdr:txBody>
    </xdr:sp>
    <xdr:clientData/>
  </xdr:twoCellAnchor>
  <xdr:twoCellAnchor>
    <xdr:from>
      <xdr:col>2</xdr:col>
      <xdr:colOff>86590</xdr:colOff>
      <xdr:row>17</xdr:row>
      <xdr:rowOff>311728</xdr:rowOff>
    </xdr:from>
    <xdr:to>
      <xdr:col>3</xdr:col>
      <xdr:colOff>4346863</xdr:colOff>
      <xdr:row>22</xdr:row>
      <xdr:rowOff>155865</xdr:rowOff>
    </xdr:to>
    <xdr:sp macro="" textlink="">
      <xdr:nvSpPr>
        <xdr:cNvPr id="31" name="Rectangle 30"/>
        <xdr:cNvSpPr/>
      </xdr:nvSpPr>
      <xdr:spPr>
        <a:xfrm>
          <a:off x="1298863" y="4727864"/>
          <a:ext cx="4866409" cy="1281546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Langkah 1 :</a:t>
          </a:r>
        </a:p>
        <a:p>
          <a:pPr algn="l"/>
          <a:r>
            <a:rPr lang="en-US" sz="1400"/>
            <a:t>Buat sebuah matriks Xij yang terdiri atas m alternatif dan n kriteria.</a:t>
          </a:r>
        </a:p>
        <a:p>
          <a:pPr algn="l"/>
          <a:endParaRPr lang="en-US" sz="1400"/>
        </a:p>
        <a:p>
          <a:pPr algn="l"/>
          <a:r>
            <a:rPr lang="en-US" sz="1400"/>
            <a:t>Matriks ini berisi bobot dari masing-masing</a:t>
          </a:r>
          <a:r>
            <a:rPr lang="en-US" sz="1400" baseline="0"/>
            <a:t> alternatif terhadap tiap kriteria yang ada.</a:t>
          </a:r>
          <a:endParaRPr lang="en-US" sz="1400"/>
        </a:p>
      </xdr:txBody>
    </xdr:sp>
    <xdr:clientData/>
  </xdr:twoCellAnchor>
  <xdr:twoCellAnchor>
    <xdr:from>
      <xdr:col>2</xdr:col>
      <xdr:colOff>86591</xdr:colOff>
      <xdr:row>25</xdr:row>
      <xdr:rowOff>13855</xdr:rowOff>
    </xdr:from>
    <xdr:to>
      <xdr:col>3</xdr:col>
      <xdr:colOff>4364181</xdr:colOff>
      <xdr:row>30</xdr:row>
      <xdr:rowOff>187037</xdr:rowOff>
    </xdr:to>
    <xdr:sp macro="" textlink="">
      <xdr:nvSpPr>
        <xdr:cNvPr id="32" name="Rectangle 31"/>
        <xdr:cNvSpPr/>
      </xdr:nvSpPr>
      <xdr:spPr>
        <a:xfrm>
          <a:off x="1298864" y="6594764"/>
          <a:ext cx="4883726" cy="1125682"/>
        </a:xfrm>
        <a:prstGeom prst="rect">
          <a:avLst/>
        </a:prstGeom>
        <a:ln w="5715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Keterangan</a:t>
          </a:r>
          <a:r>
            <a:rPr lang="en-US" sz="2800" baseline="0"/>
            <a:t> dari nilai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A75"/>
  <sheetViews>
    <sheetView showGridLines="0" tabSelected="1" topLeftCell="A25" zoomScale="25" zoomScaleNormal="25" workbookViewId="0">
      <selection activeCell="I75" sqref="I75"/>
    </sheetView>
  </sheetViews>
  <sheetFormatPr defaultRowHeight="15" x14ac:dyDescent="0.25"/>
  <cols>
    <col min="1" max="3" width="9.140625" customWidth="1"/>
    <col min="4" max="4" width="67.42578125" customWidth="1"/>
    <col min="5" max="5" width="15.28515625" customWidth="1"/>
    <col min="6" max="6" width="18.42578125" customWidth="1"/>
    <col min="7" max="7" width="15.85546875" customWidth="1"/>
    <col min="8" max="8" width="17" customWidth="1"/>
    <col min="9" max="9" width="18.42578125" customWidth="1"/>
    <col min="10" max="10" width="18.140625" customWidth="1"/>
    <col min="11" max="11" width="12.5703125" customWidth="1"/>
  </cols>
  <sheetData>
    <row r="3" spans="4:27" ht="67.5" customHeight="1" x14ac:dyDescent="0.25">
      <c r="D3" s="12" t="s">
        <v>40</v>
      </c>
      <c r="E3" s="12"/>
      <c r="F3" s="12"/>
      <c r="G3" s="12"/>
      <c r="H3" s="12"/>
      <c r="I3" s="12"/>
      <c r="J3" s="12"/>
    </row>
    <row r="5" spans="4:27" ht="37.5" customHeight="1" x14ac:dyDescent="0.25">
      <c r="E5" s="6" t="s">
        <v>0</v>
      </c>
      <c r="F5" s="3" t="s">
        <v>1</v>
      </c>
      <c r="G5" s="8" t="s">
        <v>2</v>
      </c>
      <c r="H5" s="8" t="s">
        <v>5</v>
      </c>
      <c r="I5" s="3" t="s">
        <v>3</v>
      </c>
      <c r="J5" s="8" t="s">
        <v>4</v>
      </c>
    </row>
    <row r="6" spans="4:27" ht="35.25" customHeight="1" x14ac:dyDescent="0.25">
      <c r="E6" s="7" t="s">
        <v>6</v>
      </c>
      <c r="F6" s="2">
        <v>5</v>
      </c>
      <c r="G6" s="2">
        <v>4</v>
      </c>
      <c r="H6" s="2">
        <v>2</v>
      </c>
      <c r="I6" s="2">
        <v>3</v>
      </c>
      <c r="J6" s="2">
        <v>3</v>
      </c>
      <c r="AA6" t="s">
        <v>39</v>
      </c>
    </row>
    <row r="7" spans="4:27" x14ac:dyDescent="0.25">
      <c r="F7" s="5" t="s">
        <v>34</v>
      </c>
      <c r="G7" s="5" t="s">
        <v>34</v>
      </c>
      <c r="H7" s="5" t="s">
        <v>34</v>
      </c>
      <c r="I7" s="5" t="s">
        <v>34</v>
      </c>
      <c r="J7" s="5" t="s">
        <v>34</v>
      </c>
    </row>
    <row r="8" spans="4:27" ht="30" customHeight="1" x14ac:dyDescent="0.25"/>
    <row r="9" spans="4:27" ht="38.25" customHeight="1" x14ac:dyDescent="0.25">
      <c r="E9" s="13" t="s">
        <v>7</v>
      </c>
      <c r="F9" s="13"/>
    </row>
    <row r="10" spans="4:27" ht="21.75" customHeight="1" x14ac:dyDescent="0.25">
      <c r="E10" s="1">
        <v>1</v>
      </c>
      <c r="F10" s="1" t="s">
        <v>12</v>
      </c>
    </row>
    <row r="11" spans="4:27" x14ac:dyDescent="0.25">
      <c r="E11" s="1">
        <v>2</v>
      </c>
      <c r="F11" s="1" t="s">
        <v>8</v>
      </c>
    </row>
    <row r="12" spans="4:27" x14ac:dyDescent="0.25">
      <c r="E12" s="1">
        <v>3</v>
      </c>
      <c r="F12" s="1" t="s">
        <v>9</v>
      </c>
    </row>
    <row r="13" spans="4:27" x14ac:dyDescent="0.25">
      <c r="E13" s="1">
        <v>4</v>
      </c>
      <c r="F13" s="1" t="s">
        <v>10</v>
      </c>
    </row>
    <row r="14" spans="4:27" ht="19.5" customHeight="1" x14ac:dyDescent="0.25">
      <c r="E14" s="1">
        <v>5</v>
      </c>
      <c r="F14" s="1" t="s">
        <v>11</v>
      </c>
    </row>
    <row r="18" spans="5:10" ht="37.5" customHeight="1" x14ac:dyDescent="0.25">
      <c r="E18" s="15" t="s">
        <v>35</v>
      </c>
      <c r="F18" s="16"/>
    </row>
    <row r="19" spans="5:10" ht="30" x14ac:dyDescent="0.25">
      <c r="E19" s="7" t="s">
        <v>13</v>
      </c>
      <c r="F19" s="6" t="s">
        <v>1</v>
      </c>
      <c r="G19" s="7" t="s">
        <v>2</v>
      </c>
      <c r="H19" s="7" t="s">
        <v>5</v>
      </c>
      <c r="I19" s="6" t="s">
        <v>3</v>
      </c>
      <c r="J19" s="7" t="s">
        <v>4</v>
      </c>
    </row>
    <row r="20" spans="5:10" x14ac:dyDescent="0.25">
      <c r="E20" s="6" t="s">
        <v>14</v>
      </c>
      <c r="F20" s="2">
        <v>3</v>
      </c>
      <c r="G20" s="2">
        <v>3</v>
      </c>
      <c r="H20" s="2">
        <v>4</v>
      </c>
      <c r="I20" s="2">
        <v>3</v>
      </c>
      <c r="J20" s="2">
        <v>2</v>
      </c>
    </row>
    <row r="21" spans="5:10" x14ac:dyDescent="0.25">
      <c r="E21" s="6" t="s">
        <v>15</v>
      </c>
      <c r="F21" s="2">
        <v>4</v>
      </c>
      <c r="G21" s="2">
        <v>4</v>
      </c>
      <c r="H21" s="2">
        <v>5</v>
      </c>
      <c r="I21" s="2">
        <v>2</v>
      </c>
      <c r="J21" s="2">
        <v>2</v>
      </c>
    </row>
    <row r="22" spans="5:10" x14ac:dyDescent="0.25">
      <c r="E22" s="6" t="s">
        <v>16</v>
      </c>
      <c r="F22" s="2">
        <v>3</v>
      </c>
      <c r="G22" s="2">
        <v>3</v>
      </c>
      <c r="H22" s="2">
        <v>4</v>
      </c>
      <c r="I22" s="2">
        <v>3</v>
      </c>
      <c r="J22" s="2">
        <v>4</v>
      </c>
    </row>
    <row r="23" spans="5:10" x14ac:dyDescent="0.25">
      <c r="E23" s="6" t="s">
        <v>17</v>
      </c>
      <c r="F23" s="2">
        <v>5</v>
      </c>
      <c r="G23" s="2">
        <v>3</v>
      </c>
      <c r="H23" s="2">
        <v>5</v>
      </c>
      <c r="I23" s="2">
        <v>2</v>
      </c>
      <c r="J23" s="2">
        <v>3</v>
      </c>
    </row>
    <row r="25" spans="5:10" ht="27" customHeight="1" x14ac:dyDescent="0.25"/>
    <row r="26" spans="5:10" x14ac:dyDescent="0.25">
      <c r="E26" s="14" t="s">
        <v>18</v>
      </c>
      <c r="F26" s="14"/>
    </row>
    <row r="27" spans="5:10" x14ac:dyDescent="0.25">
      <c r="E27" s="2">
        <v>1</v>
      </c>
      <c r="F27" s="2" t="s">
        <v>19</v>
      </c>
    </row>
    <row r="28" spans="5:10" x14ac:dyDescent="0.25">
      <c r="E28" s="2">
        <v>2</v>
      </c>
      <c r="F28" s="2" t="s">
        <v>20</v>
      </c>
    </row>
    <row r="29" spans="5:10" x14ac:dyDescent="0.25">
      <c r="E29" s="2">
        <v>3</v>
      </c>
      <c r="F29" s="2" t="s">
        <v>9</v>
      </c>
    </row>
    <row r="30" spans="5:10" x14ac:dyDescent="0.25">
      <c r="E30" s="2">
        <v>4</v>
      </c>
      <c r="F30" s="2" t="s">
        <v>21</v>
      </c>
    </row>
    <row r="31" spans="5:10" ht="18" customHeight="1" x14ac:dyDescent="0.25">
      <c r="E31" s="2">
        <v>5</v>
      </c>
      <c r="F31" s="2" t="s">
        <v>22</v>
      </c>
    </row>
    <row r="32" spans="5:10" ht="24.75" customHeight="1" x14ac:dyDescent="0.25"/>
    <row r="33" spans="5:10" ht="41.25" customHeight="1" x14ac:dyDescent="0.25">
      <c r="E33" s="17" t="s">
        <v>36</v>
      </c>
      <c r="F33" s="17"/>
      <c r="G33" s="17"/>
    </row>
    <row r="34" spans="5:10" x14ac:dyDescent="0.25">
      <c r="E34" s="6" t="s">
        <v>23</v>
      </c>
      <c r="F34" s="4">
        <f>SQRT(F20^2+F21^2+F22^2+F23^2)</f>
        <v>7.6811457478686078</v>
      </c>
      <c r="G34" s="4">
        <f>SQRT(G20^2+G21^2+G22^2+G23^2)</f>
        <v>6.5574385243020004</v>
      </c>
      <c r="H34" s="4">
        <f>SQRT(H20^2+H21^2+H22^2+H23^2)</f>
        <v>9.0553851381374173</v>
      </c>
      <c r="I34" s="4">
        <f>SQRT(I20^2+I21^2+I22^2+I23^2)</f>
        <v>5.0990195135927845</v>
      </c>
      <c r="J34" s="4">
        <f>SQRT(J20^2+J21^2+J22^2+J23^2)</f>
        <v>5.7445626465380286</v>
      </c>
    </row>
    <row r="35" spans="5:10" ht="9.75" customHeight="1" x14ac:dyDescent="0.25"/>
    <row r="36" spans="5:10" hidden="1" x14ac:dyDescent="0.25"/>
    <row r="38" spans="5:10" ht="30" x14ac:dyDescent="0.25">
      <c r="E38" s="7" t="s">
        <v>13</v>
      </c>
      <c r="F38" s="6" t="s">
        <v>1</v>
      </c>
      <c r="G38" s="7" t="s">
        <v>2</v>
      </c>
      <c r="H38" s="7" t="s">
        <v>5</v>
      </c>
      <c r="I38" s="6" t="s">
        <v>3</v>
      </c>
      <c r="J38" s="7" t="s">
        <v>4</v>
      </c>
    </row>
    <row r="39" spans="5:10" x14ac:dyDescent="0.25">
      <c r="E39" s="6" t="s">
        <v>14</v>
      </c>
      <c r="F39" s="4">
        <f>SUM(F20/$F$34)</f>
        <v>0.39056673294247163</v>
      </c>
      <c r="G39" s="4">
        <f>SUM(G20/$G$34)</f>
        <v>0.457495710997814</v>
      </c>
      <c r="H39" s="4">
        <f>SUM(H20/$H$34)</f>
        <v>0.44172610429938614</v>
      </c>
      <c r="I39" s="4">
        <f>SUM(I20/$I$34)</f>
        <v>0.58834840541455213</v>
      </c>
      <c r="J39" s="4">
        <f>SUM(J20/$J$34)</f>
        <v>0.3481553119113957</v>
      </c>
    </row>
    <row r="40" spans="5:10" x14ac:dyDescent="0.25">
      <c r="E40" s="6" t="s">
        <v>15</v>
      </c>
      <c r="F40" s="4">
        <f t="shared" ref="F40:F42" si="0">SUM(F21/$F$34)</f>
        <v>0.52075564392329554</v>
      </c>
      <c r="G40" s="4">
        <f t="shared" ref="G40:G42" si="1">SUM(G21/$G$34)</f>
        <v>0.60999428133041866</v>
      </c>
      <c r="H40" s="4">
        <f t="shared" ref="H40:H42" si="2">SUM(H21/$H$34)</f>
        <v>0.55215763037423271</v>
      </c>
      <c r="I40" s="4">
        <f t="shared" ref="I40:I42" si="3">SUM(I21/$I$34)</f>
        <v>0.39223227027636809</v>
      </c>
      <c r="J40" s="4">
        <f t="shared" ref="J40:J42" si="4">SUM(J21/$J$34)</f>
        <v>0.3481553119113957</v>
      </c>
    </row>
    <row r="41" spans="5:10" x14ac:dyDescent="0.25">
      <c r="E41" s="6" t="s">
        <v>16</v>
      </c>
      <c r="F41" s="4">
        <f t="shared" si="0"/>
        <v>0.39056673294247163</v>
      </c>
      <c r="G41" s="4">
        <f t="shared" si="1"/>
        <v>0.457495710997814</v>
      </c>
      <c r="H41" s="4">
        <f t="shared" si="2"/>
        <v>0.44172610429938614</v>
      </c>
      <c r="I41" s="4">
        <f t="shared" si="3"/>
        <v>0.58834840541455213</v>
      </c>
      <c r="J41" s="4">
        <f t="shared" si="4"/>
        <v>0.69631062382279141</v>
      </c>
    </row>
    <row r="42" spans="5:10" ht="16.5" customHeight="1" x14ac:dyDescent="0.25">
      <c r="E42" s="6" t="s">
        <v>17</v>
      </c>
      <c r="F42" s="4">
        <f t="shared" si="0"/>
        <v>0.6509445549041194</v>
      </c>
      <c r="G42" s="4">
        <f t="shared" si="1"/>
        <v>0.457495710997814</v>
      </c>
      <c r="H42" s="4">
        <f t="shared" si="2"/>
        <v>0.55215763037423271</v>
      </c>
      <c r="I42" s="4">
        <f t="shared" si="3"/>
        <v>0.39223227027636809</v>
      </c>
      <c r="J42" s="4">
        <f t="shared" si="4"/>
        <v>0.5222329678670935</v>
      </c>
    </row>
    <row r="44" spans="5:10" ht="30.75" customHeight="1" x14ac:dyDescent="0.25">
      <c r="E44" s="18" t="s">
        <v>37</v>
      </c>
      <c r="F44" s="19"/>
      <c r="G44" s="19"/>
    </row>
    <row r="45" spans="5:10" ht="73.5" customHeight="1" x14ac:dyDescent="0.25">
      <c r="E45" s="7" t="s">
        <v>24</v>
      </c>
      <c r="F45" s="6" t="s">
        <v>1</v>
      </c>
      <c r="G45" s="7" t="s">
        <v>2</v>
      </c>
      <c r="H45" s="7" t="s">
        <v>5</v>
      </c>
      <c r="I45" s="6" t="s">
        <v>3</v>
      </c>
      <c r="J45" s="7" t="s">
        <v>4</v>
      </c>
    </row>
    <row r="46" spans="5:10" x14ac:dyDescent="0.25">
      <c r="E46" s="6" t="s">
        <v>14</v>
      </c>
      <c r="F46" s="4">
        <f>SUM(F39*$F$6)</f>
        <v>1.9528336647123581</v>
      </c>
      <c r="G46" s="4">
        <f>SUM(G39*$G$6)</f>
        <v>1.829982843991256</v>
      </c>
      <c r="H46" s="4">
        <f>SUM(H39*$H$6)</f>
        <v>0.88345220859877227</v>
      </c>
      <c r="I46" s="4">
        <f>SUM(I39*$I$6)</f>
        <v>1.7650452162436565</v>
      </c>
      <c r="J46" s="4">
        <f>SUM(J39*$J$6)</f>
        <v>1.0444659357341872</v>
      </c>
    </row>
    <row r="47" spans="5:10" x14ac:dyDescent="0.25">
      <c r="E47" s="6" t="s">
        <v>15</v>
      </c>
      <c r="F47" s="4">
        <f t="shared" ref="F47:F49" si="5">SUM(F40*$F$6)</f>
        <v>2.6037782196164776</v>
      </c>
      <c r="G47" s="4">
        <f t="shared" ref="G47:G49" si="6">SUM(G40*$G$6)</f>
        <v>2.4399771253216747</v>
      </c>
      <c r="H47" s="4">
        <f t="shared" ref="H47:H49" si="7">SUM(H40*$H$6)</f>
        <v>1.1043152607484654</v>
      </c>
      <c r="I47" s="4">
        <f t="shared" ref="I47:I48" si="8">SUM(I40*$I$6)</f>
        <v>1.1766968108291043</v>
      </c>
      <c r="J47" s="4">
        <f t="shared" ref="J47:J49" si="9">SUM(J40*$J$6)</f>
        <v>1.0444659357341872</v>
      </c>
    </row>
    <row r="48" spans="5:10" x14ac:dyDescent="0.25">
      <c r="E48" s="6" t="s">
        <v>16</v>
      </c>
      <c r="F48" s="4">
        <f t="shared" si="5"/>
        <v>1.9528336647123581</v>
      </c>
      <c r="G48" s="4">
        <f t="shared" si="6"/>
        <v>1.829982843991256</v>
      </c>
      <c r="H48" s="4">
        <f t="shared" si="7"/>
        <v>0.88345220859877227</v>
      </c>
      <c r="I48" s="4">
        <f t="shared" si="8"/>
        <v>1.7650452162436565</v>
      </c>
      <c r="J48" s="4">
        <f t="shared" si="9"/>
        <v>2.0889318714683744</v>
      </c>
    </row>
    <row r="49" spans="5:11" x14ac:dyDescent="0.25">
      <c r="E49" s="6" t="s">
        <v>17</v>
      </c>
      <c r="F49" s="4">
        <f t="shared" si="5"/>
        <v>3.2547227745205971</v>
      </c>
      <c r="G49" s="4">
        <f t="shared" si="6"/>
        <v>1.829982843991256</v>
      </c>
      <c r="H49" s="4">
        <f t="shared" si="7"/>
        <v>1.1043152607484654</v>
      </c>
      <c r="I49" s="4">
        <f>SUM(I42*$I$6)</f>
        <v>1.1766968108291043</v>
      </c>
      <c r="J49" s="4">
        <f t="shared" si="9"/>
        <v>1.5666989036012806</v>
      </c>
    </row>
    <row r="50" spans="5:11" ht="48" customHeight="1" x14ac:dyDescent="0.25"/>
    <row r="51" spans="5:11" x14ac:dyDescent="0.25">
      <c r="E51" t="s">
        <v>29</v>
      </c>
    </row>
    <row r="52" spans="5:11" ht="30" x14ac:dyDescent="0.25">
      <c r="E52" s="7" t="s">
        <v>25</v>
      </c>
      <c r="F52" s="4">
        <f>MAX(F46:F49)</f>
        <v>3.2547227745205971</v>
      </c>
      <c r="G52" s="4">
        <f t="shared" ref="G52:J52" si="10">MAX(G46:G49)</f>
        <v>2.4399771253216747</v>
      </c>
      <c r="H52" s="4">
        <f t="shared" si="10"/>
        <v>1.1043152607484654</v>
      </c>
      <c r="I52" s="4">
        <f t="shared" si="10"/>
        <v>1.7650452162436565</v>
      </c>
      <c r="J52" s="4">
        <f t="shared" si="10"/>
        <v>2.0889318714683744</v>
      </c>
    </row>
    <row r="53" spans="5:11" ht="30" x14ac:dyDescent="0.25">
      <c r="E53" s="7" t="s">
        <v>26</v>
      </c>
      <c r="F53" s="4">
        <f>MIN(F46:F49)</f>
        <v>1.9528336647123581</v>
      </c>
      <c r="G53" s="4">
        <f t="shared" ref="G53:J53" si="11">MIN(G46:G49)</f>
        <v>1.829982843991256</v>
      </c>
      <c r="H53" s="4">
        <f t="shared" si="11"/>
        <v>0.88345220859877227</v>
      </c>
      <c r="I53" s="4">
        <f t="shared" si="11"/>
        <v>1.1766968108291043</v>
      </c>
      <c r="J53" s="4">
        <f t="shared" si="11"/>
        <v>1.0444659357341872</v>
      </c>
    </row>
    <row r="55" spans="5:11" ht="158.25" customHeight="1" x14ac:dyDescent="0.25"/>
    <row r="56" spans="5:11" ht="61.5" customHeight="1" x14ac:dyDescent="0.25">
      <c r="E56" s="10" t="s">
        <v>38</v>
      </c>
      <c r="F56" s="11"/>
    </row>
    <row r="57" spans="5:11" x14ac:dyDescent="0.25">
      <c r="E57" s="6" t="s">
        <v>27</v>
      </c>
      <c r="F57" s="6" t="s">
        <v>28</v>
      </c>
    </row>
    <row r="58" spans="5:11" x14ac:dyDescent="0.25">
      <c r="E58" s="4">
        <f>SQRT(($F$52-F46)^2+($G$52-G46)^2+($H$52-H46)^2+($I$52-I46)^2+($J$52-J46)^2)</f>
        <v>1.7907255111286799</v>
      </c>
      <c r="F58" s="4">
        <f>SQRT(($F$53-F46)^2+($G$53-G46)^2+($H$53-H46)^2+($I$53-I46)^2+($J$53-J46)^2)</f>
        <v>0.58834840541455224</v>
      </c>
    </row>
    <row r="59" spans="5:11" x14ac:dyDescent="0.25">
      <c r="E59" s="4">
        <f t="shared" ref="E59:E61" si="12">SQRT(($F$52-F47)^2+($G$52-G47)^2+($H$52-H47)^2+($I$52-I47)^2+($J$52-J47)^2)</f>
        <v>1.3641084086766198</v>
      </c>
      <c r="F59" s="4">
        <f t="shared" ref="F59:F61" si="13">SQRT(($F$53-F47)^2+($G$53-G47)^2+($H$53-H47)^2+($I$53-I47)^2+($J$53-J47)^2)</f>
        <v>0.9190224831961481</v>
      </c>
    </row>
    <row r="60" spans="5:11" x14ac:dyDescent="0.25">
      <c r="E60" s="4">
        <f t="shared" si="12"/>
        <v>1.4545751150414958</v>
      </c>
      <c r="F60" s="4">
        <f t="shared" si="13"/>
        <v>1.1987755991272668</v>
      </c>
    </row>
    <row r="61" spans="5:11" x14ac:dyDescent="0.25">
      <c r="E61" s="4">
        <f t="shared" si="12"/>
        <v>0.99547684158745409</v>
      </c>
      <c r="F61" s="4">
        <f t="shared" si="13"/>
        <v>1.4200081037689325</v>
      </c>
    </row>
    <row r="62" spans="5:11" ht="201.75" customHeight="1" x14ac:dyDescent="0.25"/>
    <row r="64" spans="5:11" x14ac:dyDescent="0.25">
      <c r="E64" s="6" t="s">
        <v>30</v>
      </c>
      <c r="F64" s="6" t="s">
        <v>31</v>
      </c>
      <c r="G64" s="6" t="s">
        <v>32</v>
      </c>
      <c r="I64" s="6" t="s">
        <v>30</v>
      </c>
      <c r="J64" s="6" t="s">
        <v>31</v>
      </c>
      <c r="K64" s="6" t="s">
        <v>32</v>
      </c>
    </row>
    <row r="65" spans="5:27" x14ac:dyDescent="0.25">
      <c r="E65" s="4">
        <f>SUM(F58/(E58+F58))</f>
        <v>0.24730143999452353</v>
      </c>
      <c r="F65" s="2" t="s">
        <v>33</v>
      </c>
      <c r="G65" s="2">
        <v>4</v>
      </c>
      <c r="I65" s="4">
        <f>SUM(F58/(E58+F58))</f>
        <v>0.24730143999452353</v>
      </c>
      <c r="J65" s="2" t="s">
        <v>17</v>
      </c>
      <c r="K65" s="2">
        <v>1</v>
      </c>
    </row>
    <row r="66" spans="5:27" x14ac:dyDescent="0.25">
      <c r="E66" s="4">
        <f t="shared" ref="E66:E68" si="14">SUM(F59/(E59+F59))</f>
        <v>0.4025272867480269</v>
      </c>
      <c r="F66" s="2" t="s">
        <v>15</v>
      </c>
      <c r="G66" s="2">
        <v>3</v>
      </c>
      <c r="I66" s="4">
        <f>SUM(F59/(E59+F59))</f>
        <v>0.4025272867480269</v>
      </c>
      <c r="J66" s="2" t="s">
        <v>16</v>
      </c>
      <c r="K66" s="2">
        <v>2</v>
      </c>
    </row>
    <row r="67" spans="5:27" x14ac:dyDescent="0.25">
      <c r="E67" s="4">
        <f t="shared" si="14"/>
        <v>0.45179688939191637</v>
      </c>
      <c r="F67" s="2" t="s">
        <v>16</v>
      </c>
      <c r="G67" s="2">
        <v>2</v>
      </c>
      <c r="I67" s="4">
        <f>SUM(F60/(E60+F60))</f>
        <v>0.45179688939191637</v>
      </c>
      <c r="J67" s="2" t="s">
        <v>15</v>
      </c>
      <c r="K67" s="2">
        <v>3</v>
      </c>
    </row>
    <row r="68" spans="5:27" x14ac:dyDescent="0.25">
      <c r="E68" s="4">
        <f t="shared" si="14"/>
        <v>0.58787702506645967</v>
      </c>
      <c r="F68" s="2" t="s">
        <v>17</v>
      </c>
      <c r="G68" s="2">
        <v>1</v>
      </c>
      <c r="I68" s="9">
        <f>SUM(F61/(E61+F61))</f>
        <v>0.58787702506645967</v>
      </c>
      <c r="J68" s="5" t="s">
        <v>33</v>
      </c>
      <c r="K68" s="5">
        <v>4</v>
      </c>
    </row>
    <row r="75" spans="5:27" x14ac:dyDescent="0.25">
      <c r="AA75" t="s">
        <v>39</v>
      </c>
    </row>
  </sheetData>
  <sortState ref="I65:K68">
    <sortCondition ref="K65:K68"/>
  </sortState>
  <mergeCells count="7">
    <mergeCell ref="E56:F56"/>
    <mergeCell ref="D3:J3"/>
    <mergeCell ref="E9:F9"/>
    <mergeCell ref="E26:F26"/>
    <mergeCell ref="E18:F18"/>
    <mergeCell ref="E33:G33"/>
    <mergeCell ref="E44:G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2020-04-26T07:44:23Z</dcterms:modified>
</cp:coreProperties>
</file>