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33" i="1" l="1"/>
  <c r="H331" i="1"/>
  <c r="H334" i="1"/>
  <c r="H330" i="1"/>
  <c r="H329" i="1"/>
  <c r="H332" i="1"/>
  <c r="G333" i="1"/>
  <c r="G331" i="1"/>
  <c r="G334" i="1"/>
  <c r="G330" i="1"/>
  <c r="G329" i="1"/>
  <c r="G332" i="1"/>
  <c r="F333" i="1"/>
  <c r="F331" i="1"/>
  <c r="F334" i="1"/>
  <c r="F330" i="1"/>
  <c r="F329" i="1"/>
  <c r="F332" i="1"/>
  <c r="E333" i="1"/>
  <c r="I333" i="1" s="1"/>
  <c r="E331" i="1"/>
  <c r="I331" i="1" s="1"/>
  <c r="E334" i="1"/>
  <c r="I334" i="1" s="1"/>
  <c r="E330" i="1"/>
  <c r="I330" i="1" s="1"/>
  <c r="E329" i="1"/>
  <c r="E324" i="1" s="1"/>
  <c r="E332" i="1"/>
  <c r="I332" i="1" s="1"/>
  <c r="I329" i="1" l="1"/>
  <c r="G311" i="1" l="1"/>
  <c r="G303" i="1"/>
  <c r="G295" i="1"/>
  <c r="D233" i="1"/>
  <c r="D235" i="1" s="1"/>
  <c r="D237" i="1" s="1"/>
  <c r="D239" i="1" s="1"/>
  <c r="D218" i="1"/>
  <c r="D220" i="1" s="1"/>
  <c r="D222" i="1" s="1"/>
  <c r="D224" i="1" s="1"/>
  <c r="D203" i="1"/>
  <c r="D205" i="1" s="1"/>
  <c r="D207" i="1" s="1"/>
  <c r="D209" i="1" s="1"/>
  <c r="D188" i="1"/>
  <c r="D190" i="1" s="1"/>
  <c r="D192" i="1" s="1"/>
  <c r="D194" i="1" s="1"/>
  <c r="G176" i="1"/>
  <c r="G233" i="1" s="1"/>
  <c r="G234" i="1" s="1"/>
  <c r="F280" i="1" s="1"/>
  <c r="G177" i="1"/>
  <c r="G235" i="1" s="1"/>
  <c r="G236" i="1" s="1"/>
  <c r="G280" i="1" s="1"/>
  <c r="G178" i="1"/>
  <c r="G237" i="1" s="1"/>
  <c r="G238" i="1" s="1"/>
  <c r="H280" i="1" s="1"/>
  <c r="G179" i="1"/>
  <c r="G239" i="1" s="1"/>
  <c r="G240" i="1" s="1"/>
  <c r="I280" i="1" s="1"/>
  <c r="G180" i="1"/>
  <c r="G241" i="1" s="1"/>
  <c r="G242" i="1" s="1"/>
  <c r="J280" i="1" s="1"/>
  <c r="G175" i="1"/>
  <c r="G231" i="1" s="1"/>
  <c r="G232" i="1" s="1"/>
  <c r="E314" i="1" s="1"/>
  <c r="F176" i="1"/>
  <c r="F233" i="1" s="1"/>
  <c r="F234" i="1" s="1"/>
  <c r="F279" i="1" s="1"/>
  <c r="F177" i="1"/>
  <c r="F235" i="1" s="1"/>
  <c r="F236" i="1" s="1"/>
  <c r="G279" i="1" s="1"/>
  <c r="F178" i="1"/>
  <c r="F237" i="1" s="1"/>
  <c r="F238" i="1" s="1"/>
  <c r="H279" i="1" s="1"/>
  <c r="F179" i="1"/>
  <c r="F239" i="1" s="1"/>
  <c r="F240" i="1" s="1"/>
  <c r="I279" i="1" s="1"/>
  <c r="F180" i="1"/>
  <c r="F241" i="1" s="1"/>
  <c r="F242" i="1" s="1"/>
  <c r="J279" i="1" s="1"/>
  <c r="F175" i="1"/>
  <c r="F231" i="1" s="1"/>
  <c r="F232" i="1" s="1"/>
  <c r="E313" i="1" s="1"/>
  <c r="E315" i="1" s="1"/>
  <c r="G159" i="1"/>
  <c r="G218" i="1" s="1"/>
  <c r="G219" i="1" s="1"/>
  <c r="F270" i="1" s="1"/>
  <c r="G160" i="1"/>
  <c r="G220" i="1" s="1"/>
  <c r="G221" i="1" s="1"/>
  <c r="G270" i="1" s="1"/>
  <c r="G161" i="1"/>
  <c r="G222" i="1" s="1"/>
  <c r="G223" i="1" s="1"/>
  <c r="H270" i="1" s="1"/>
  <c r="G162" i="1"/>
  <c r="G224" i="1" s="1"/>
  <c r="G225" i="1" s="1"/>
  <c r="I270" i="1" s="1"/>
  <c r="G163" i="1"/>
  <c r="G226" i="1" s="1"/>
  <c r="G227" i="1" s="1"/>
  <c r="J270" i="1" s="1"/>
  <c r="G158" i="1"/>
  <c r="G216" i="1" s="1"/>
  <c r="G217" i="1" s="1"/>
  <c r="E270" i="1" s="1"/>
  <c r="F159" i="1"/>
  <c r="F218" i="1" s="1"/>
  <c r="F219" i="1" s="1"/>
  <c r="F271" i="1" s="1"/>
  <c r="F160" i="1"/>
  <c r="F220" i="1" s="1"/>
  <c r="F221" i="1" s="1"/>
  <c r="G271" i="1" s="1"/>
  <c r="F161" i="1"/>
  <c r="F222" i="1" s="1"/>
  <c r="F223" i="1" s="1"/>
  <c r="H271" i="1" s="1"/>
  <c r="F162" i="1"/>
  <c r="F224" i="1" s="1"/>
  <c r="F225" i="1" s="1"/>
  <c r="I271" i="1" s="1"/>
  <c r="F163" i="1"/>
  <c r="F226" i="1" s="1"/>
  <c r="F227" i="1" s="1"/>
  <c r="J271" i="1" s="1"/>
  <c r="F158" i="1"/>
  <c r="F216" i="1" s="1"/>
  <c r="F217" i="1" s="1"/>
  <c r="E306" i="1" s="1"/>
  <c r="G125" i="1"/>
  <c r="G188" i="1" s="1"/>
  <c r="G189" i="1" s="1"/>
  <c r="F290" i="1" s="1"/>
  <c r="G126" i="1"/>
  <c r="G190" i="1" s="1"/>
  <c r="G191" i="1" s="1"/>
  <c r="G290" i="1" s="1"/>
  <c r="G127" i="1"/>
  <c r="G192" i="1" s="1"/>
  <c r="G193" i="1" s="1"/>
  <c r="H290" i="1" s="1"/>
  <c r="G128" i="1"/>
  <c r="G194" i="1" s="1"/>
  <c r="G195" i="1" s="1"/>
  <c r="I290" i="1" s="1"/>
  <c r="G129" i="1"/>
  <c r="G196" i="1" s="1"/>
  <c r="G197" i="1" s="1"/>
  <c r="J290" i="1" s="1"/>
  <c r="G124" i="1"/>
  <c r="G186" i="1" s="1"/>
  <c r="F125" i="1"/>
  <c r="F188" i="1" s="1"/>
  <c r="F189" i="1" s="1"/>
  <c r="F289" i="1" s="1"/>
  <c r="F291" i="1" s="1"/>
  <c r="F126" i="1"/>
  <c r="F190" i="1" s="1"/>
  <c r="F191" i="1" s="1"/>
  <c r="G289" i="1" s="1"/>
  <c r="G291" i="1" s="1"/>
  <c r="F127" i="1"/>
  <c r="F192" i="1" s="1"/>
  <c r="F193" i="1" s="1"/>
  <c r="H289" i="1" s="1"/>
  <c r="H291" i="1" s="1"/>
  <c r="F128" i="1"/>
  <c r="F194" i="1" s="1"/>
  <c r="F195" i="1" s="1"/>
  <c r="I289" i="1" s="1"/>
  <c r="I291" i="1" s="1"/>
  <c r="F129" i="1"/>
  <c r="F196" i="1" s="1"/>
  <c r="F197" i="1" s="1"/>
  <c r="J289" i="1" s="1"/>
  <c r="J291" i="1" s="1"/>
  <c r="F124" i="1"/>
  <c r="F186" i="1" s="1"/>
  <c r="J142" i="1"/>
  <c r="J203" i="1" s="1"/>
  <c r="J204" i="1" s="1"/>
  <c r="J143" i="1"/>
  <c r="J205" i="1" s="1"/>
  <c r="J206" i="1" s="1"/>
  <c r="J144" i="1"/>
  <c r="J207" i="1" s="1"/>
  <c r="J208" i="1" s="1"/>
  <c r="J145" i="1"/>
  <c r="J209" i="1" s="1"/>
  <c r="J210" i="1" s="1"/>
  <c r="J146" i="1"/>
  <c r="J211" i="1" s="1"/>
  <c r="J212" i="1" s="1"/>
  <c r="J141" i="1"/>
  <c r="J201" i="1" s="1"/>
  <c r="J202" i="1" s="1"/>
  <c r="I142" i="1"/>
  <c r="I203" i="1" s="1"/>
  <c r="I204" i="1" s="1"/>
  <c r="I143" i="1"/>
  <c r="I205" i="1" s="1"/>
  <c r="I206" i="1" s="1"/>
  <c r="I144" i="1"/>
  <c r="I207" i="1" s="1"/>
  <c r="I208" i="1" s="1"/>
  <c r="I145" i="1"/>
  <c r="I209" i="1" s="1"/>
  <c r="I210" i="1" s="1"/>
  <c r="I146" i="1"/>
  <c r="I211" i="1" s="1"/>
  <c r="I212" i="1" s="1"/>
  <c r="I141" i="1"/>
  <c r="I201" i="1" s="1"/>
  <c r="I202" i="1" s="1"/>
  <c r="H142" i="1"/>
  <c r="H203" i="1" s="1"/>
  <c r="H204" i="1" s="1"/>
  <c r="F262" i="1" s="1"/>
  <c r="H143" i="1"/>
  <c r="H205" i="1" s="1"/>
  <c r="H206" i="1" s="1"/>
  <c r="G262" i="1" s="1"/>
  <c r="H144" i="1"/>
  <c r="H207" i="1" s="1"/>
  <c r="H208" i="1" s="1"/>
  <c r="H262" i="1" s="1"/>
  <c r="H145" i="1"/>
  <c r="H209" i="1" s="1"/>
  <c r="H210" i="1" s="1"/>
  <c r="I262" i="1" s="1"/>
  <c r="H146" i="1"/>
  <c r="H211" i="1" s="1"/>
  <c r="H212" i="1" s="1"/>
  <c r="J262" i="1" s="1"/>
  <c r="H141" i="1"/>
  <c r="H201" i="1" s="1"/>
  <c r="H202" i="1" s="1"/>
  <c r="E298" i="1" s="1"/>
  <c r="G142" i="1"/>
  <c r="G203" i="1" s="1"/>
  <c r="G204" i="1" s="1"/>
  <c r="G143" i="1"/>
  <c r="G205" i="1" s="1"/>
  <c r="G206" i="1" s="1"/>
  <c r="G144" i="1"/>
  <c r="G207" i="1" s="1"/>
  <c r="G208" i="1" s="1"/>
  <c r="G145" i="1"/>
  <c r="G209" i="1" s="1"/>
  <c r="G210" i="1" s="1"/>
  <c r="G146" i="1"/>
  <c r="G211" i="1" s="1"/>
  <c r="G212" i="1" s="1"/>
  <c r="G141" i="1"/>
  <c r="G201" i="1" s="1"/>
  <c r="G202" i="1" s="1"/>
  <c r="F142" i="1"/>
  <c r="F203" i="1" s="1"/>
  <c r="F204" i="1" s="1"/>
  <c r="F261" i="1" s="1"/>
  <c r="F143" i="1"/>
  <c r="F205" i="1" s="1"/>
  <c r="F206" i="1" s="1"/>
  <c r="G261" i="1" s="1"/>
  <c r="F144" i="1"/>
  <c r="F207" i="1" s="1"/>
  <c r="F208" i="1" s="1"/>
  <c r="H261" i="1" s="1"/>
  <c r="F145" i="1"/>
  <c r="F209" i="1" s="1"/>
  <c r="F210" i="1" s="1"/>
  <c r="I261" i="1" s="1"/>
  <c r="F146" i="1"/>
  <c r="F211" i="1" s="1"/>
  <c r="F212" i="1" s="1"/>
  <c r="J261" i="1" s="1"/>
  <c r="F141" i="1"/>
  <c r="F201" i="1" s="1"/>
  <c r="F202" i="1" s="1"/>
  <c r="E261" i="1" s="1"/>
  <c r="D176" i="1"/>
  <c r="D177" i="1" s="1"/>
  <c r="D178" i="1" s="1"/>
  <c r="D179" i="1" s="1"/>
  <c r="D180" i="1" s="1"/>
  <c r="D169" i="1"/>
  <c r="D170" i="1" s="1"/>
  <c r="D171" i="1" s="1"/>
  <c r="D172" i="1" s="1"/>
  <c r="D173" i="1" s="1"/>
  <c r="D159" i="1"/>
  <c r="D160" i="1" s="1"/>
  <c r="D161" i="1" s="1"/>
  <c r="D162" i="1" s="1"/>
  <c r="D163" i="1" s="1"/>
  <c r="D152" i="1"/>
  <c r="D153" i="1" s="1"/>
  <c r="D154" i="1" s="1"/>
  <c r="D155" i="1" s="1"/>
  <c r="D156" i="1" s="1"/>
  <c r="G133" i="1"/>
  <c r="H133" i="1" s="1"/>
  <c r="I133" i="1" s="1"/>
  <c r="J133" i="1" s="1"/>
  <c r="D142" i="1"/>
  <c r="D143" i="1" s="1"/>
  <c r="D144" i="1" s="1"/>
  <c r="D145" i="1" s="1"/>
  <c r="D146" i="1" s="1"/>
  <c r="D135" i="1"/>
  <c r="D136" i="1" s="1"/>
  <c r="D137" i="1" s="1"/>
  <c r="D138" i="1" s="1"/>
  <c r="D139" i="1" s="1"/>
  <c r="D118" i="1"/>
  <c r="D119" i="1" s="1"/>
  <c r="D120" i="1" s="1"/>
  <c r="D121" i="1" s="1"/>
  <c r="D122" i="1" s="1"/>
  <c r="D125" i="1"/>
  <c r="D126" i="1" s="1"/>
  <c r="D127" i="1" s="1"/>
  <c r="D128" i="1" s="1"/>
  <c r="D129" i="1" s="1"/>
  <c r="D98" i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E262" i="1" l="1"/>
  <c r="E271" i="1"/>
  <c r="E280" i="1"/>
  <c r="E297" i="1"/>
  <c r="E299" i="1" s="1"/>
  <c r="E305" i="1"/>
  <c r="E307" i="1" s="1"/>
  <c r="E279" i="1"/>
  <c r="F297" i="1"/>
  <c r="H297" i="1"/>
  <c r="J297" i="1"/>
  <c r="F298" i="1"/>
  <c r="H298" i="1"/>
  <c r="J298" i="1"/>
  <c r="G305" i="1"/>
  <c r="I305" i="1"/>
  <c r="G306" i="1"/>
  <c r="I306" i="1"/>
  <c r="F313" i="1"/>
  <c r="H313" i="1"/>
  <c r="J313" i="1"/>
  <c r="F314" i="1"/>
  <c r="H314" i="1"/>
  <c r="J314" i="1"/>
  <c r="G297" i="1"/>
  <c r="I297" i="1"/>
  <c r="G298" i="1"/>
  <c r="I298" i="1"/>
  <c r="F305" i="1"/>
  <c r="H305" i="1"/>
  <c r="J305" i="1"/>
  <c r="F306" i="1"/>
  <c r="H306" i="1"/>
  <c r="J306" i="1"/>
  <c r="G313" i="1"/>
  <c r="I313" i="1"/>
  <c r="G314" i="1"/>
  <c r="I314" i="1"/>
  <c r="F252" i="1"/>
  <c r="H252" i="1"/>
  <c r="J252" i="1"/>
  <c r="F253" i="1"/>
  <c r="H253" i="1"/>
  <c r="J253" i="1"/>
  <c r="G252" i="1"/>
  <c r="I252" i="1"/>
  <c r="G253" i="1"/>
  <c r="I253" i="1"/>
  <c r="G187" i="1"/>
  <c r="F187" i="1"/>
  <c r="E290" i="1" l="1"/>
  <c r="E253" i="1"/>
  <c r="E289" i="1"/>
  <c r="E252" i="1"/>
  <c r="J307" i="1"/>
  <c r="F307" i="1"/>
  <c r="J315" i="1"/>
  <c r="F315" i="1"/>
  <c r="J299" i="1"/>
  <c r="F299" i="1"/>
  <c r="G315" i="1"/>
  <c r="G299" i="1"/>
  <c r="G307" i="1"/>
  <c r="I315" i="1"/>
  <c r="H307" i="1"/>
  <c r="I299" i="1"/>
  <c r="H315" i="1"/>
  <c r="I307" i="1"/>
  <c r="H299" i="1"/>
  <c r="G286" i="1" l="1"/>
  <c r="E291" i="1"/>
</calcChain>
</file>

<file path=xl/sharedStrings.xml><?xml version="1.0" encoding="utf-8"?>
<sst xmlns="http://schemas.openxmlformats.org/spreadsheetml/2006/main" count="439" uniqueCount="165">
  <si>
    <t>Tabel 1. Model Kriteria</t>
  </si>
  <si>
    <t>Nama Kriteria</t>
  </si>
  <si>
    <t>Bobot(%)</t>
  </si>
  <si>
    <t>Jarak</t>
  </si>
  <si>
    <t>Evaluasi Diri</t>
  </si>
  <si>
    <t>Penampilan Kerja</t>
  </si>
  <si>
    <t>Uji Kopetensi</t>
  </si>
  <si>
    <t>Tabel 2. Parameter jarak tempat tinggal bidan dengan desa penempatan</t>
  </si>
  <si>
    <t>Jarak tempat tinggal bidan dengan desa penempatan (JT)</t>
  </si>
  <si>
    <t>Skor</t>
  </si>
  <si>
    <t>0-2 Km</t>
  </si>
  <si>
    <t>2.1-3 Km</t>
  </si>
  <si>
    <t>3.1-4 Km</t>
  </si>
  <si>
    <t>4.1-5 Km</t>
  </si>
  <si>
    <t>5.1 - 6 Km</t>
  </si>
  <si>
    <t>6.1-7 Km</t>
  </si>
  <si>
    <t>&gt; 7.1 Km</t>
  </si>
  <si>
    <t>Tabel 3. Parameter status wilayah tempat tinggal bidan terhadap desa penempatan</t>
  </si>
  <si>
    <t>Status wilayah tempat tinggal bidan terhadap desa penempatan (SW)</t>
  </si>
  <si>
    <t>Dalam Desa</t>
  </si>
  <si>
    <t>Desa berbatasan</t>
  </si>
  <si>
    <t>Perbatasan Kecamatan Desa</t>
  </si>
  <si>
    <t>Dalam Desa Pemukiman</t>
  </si>
  <si>
    <t>Perbatasan Desa Pemukiman</t>
  </si>
  <si>
    <t>Dalam Kecamatan</t>
  </si>
  <si>
    <t>Luar Kecamatan</t>
  </si>
  <si>
    <t>Tabel 4. Parameter usia</t>
  </si>
  <si>
    <t>Usia (U)</t>
  </si>
  <si>
    <t>&lt; 22 Tahun</t>
  </si>
  <si>
    <t>22-23 Tahun</t>
  </si>
  <si>
    <t>24-25 Tahun</t>
  </si>
  <si>
    <t>26-27 Tahun</t>
  </si>
  <si>
    <t>28-29 Tahun</t>
  </si>
  <si>
    <t>&gt;= 30 Tahun</t>
  </si>
  <si>
    <t>Tabel 5. Parameter izin keluarga</t>
  </si>
  <si>
    <t>Izin Keluarga (IK)</t>
  </si>
  <si>
    <t>Izin untuk menetap tidak ada</t>
  </si>
  <si>
    <t>Izin untuk menetap ada</t>
  </si>
  <si>
    <t>Tabel 6. Parameter Pendidikan</t>
  </si>
  <si>
    <t>Pendidikan (P)</t>
  </si>
  <si>
    <t>DIII Kebidanan</t>
  </si>
  <si>
    <t>DIV Kebidanan</t>
  </si>
  <si>
    <t>Tabel 7. Parameter prestasi akademik</t>
  </si>
  <si>
    <t>Prestasi Akademik (PA)</t>
  </si>
  <si>
    <t>IPK&lt;2.75</t>
  </si>
  <si>
    <t>IPK 2.75-3.00</t>
  </si>
  <si>
    <t>IPK 3.01-3.25</t>
  </si>
  <si>
    <t>IPK&gt;=3.26</t>
  </si>
  <si>
    <t>Tabel 8. Parameter perkawinan</t>
  </si>
  <si>
    <t>Status Perkawinan</t>
  </si>
  <si>
    <t>Belum Kawin</t>
  </si>
  <si>
    <t>Kawin</t>
  </si>
  <si>
    <t>Janda</t>
  </si>
  <si>
    <t>Tabel 9. Parameter riwayat pekerjaan</t>
  </si>
  <si>
    <t>Riwayat Pekerjaan</t>
  </si>
  <si>
    <t>Rumah Sakit Umum</t>
  </si>
  <si>
    <t>Puskesmas</t>
  </si>
  <si>
    <t>Klinik Bersalin</t>
  </si>
  <si>
    <t>Magang/Kerja pada Bidan</t>
  </si>
  <si>
    <t>Tidak ada</t>
  </si>
  <si>
    <t>Tabel 10. Parameter masa kerja</t>
  </si>
  <si>
    <t>Masa Kerja</t>
  </si>
  <si>
    <t>0-3 Bulan</t>
  </si>
  <si>
    <t>4-6 Bulann</t>
  </si>
  <si>
    <t>7-9 Bulan</t>
  </si>
  <si>
    <t>10-12 Bulan</t>
  </si>
  <si>
    <t>&gt; 12 bulan</t>
  </si>
  <si>
    <t>Tabel 11. Parametr uji kompetensi asuhan persalinan normal</t>
  </si>
  <si>
    <t>Uji Kompetensi APN</t>
  </si>
  <si>
    <t>Mahir</t>
  </si>
  <si>
    <t>Mampu</t>
  </si>
  <si>
    <t>Perlu Perbaikan</t>
  </si>
  <si>
    <t>Buruk</t>
  </si>
  <si>
    <t>Tabel 12. Parameter uji kompetensi resusitasi bayi baru lahir</t>
  </si>
  <si>
    <t>Uji Kompetensi Resuitasi bati baru lahir (UKR)</t>
  </si>
  <si>
    <t>TABEL BOBOT NILAI</t>
  </si>
  <si>
    <t>No</t>
  </si>
  <si>
    <t>Selisih nilai (gap)</t>
  </si>
  <si>
    <t>Bobot nilai</t>
  </si>
  <si>
    <t>Keterangan</t>
  </si>
  <si>
    <t>Tidak ada selisih (sesuai dengan yang dibutuhkan)</t>
  </si>
  <si>
    <t>Kompetensi individual lebih dari 1 tingkat / level</t>
  </si>
  <si>
    <t>Kompetensi individual lebih dari 2 tingkat / level</t>
  </si>
  <si>
    <t>Kompetensi individual lebih dari 3 tingkat / level</t>
  </si>
  <si>
    <t>Kompetensi individual lebih dari 4 tingkat / level</t>
  </si>
  <si>
    <t>Kompetensi individual lebih dari 5 tingkat / level</t>
  </si>
  <si>
    <t>Kompetensi individual lebih dari 6 tingkat / level</t>
  </si>
  <si>
    <t>Kompetensi individual kurang 1 tingkat / level</t>
  </si>
  <si>
    <t>Kompetensi individual kurang 2 tingkat / level</t>
  </si>
  <si>
    <t>Kompetensi individual kurang 3 tingkat / level</t>
  </si>
  <si>
    <t>Kompetensi individual kurang 4 tingkat / level</t>
  </si>
  <si>
    <t>Kompetensi individual kurang 5 tingkat / level</t>
  </si>
  <si>
    <t>Kompetensi individual kurang 6 tingkat / level</t>
  </si>
  <si>
    <t>APLIKASI SISTEM PENUNJANG KEPUTUSAN PENEMPATAN BIDAN PTT PADA KABUPATEN MUARO JAMBI</t>
  </si>
  <si>
    <t>1. Menghitung nilai GAP</t>
  </si>
  <si>
    <t>PENENTUAN BOBOT</t>
  </si>
  <si>
    <t>Kualifikasi</t>
  </si>
  <si>
    <t>GAP</t>
  </si>
  <si>
    <t>Profil Standar</t>
  </si>
  <si>
    <t>Menghitung nilai GAP Aspek Jarak</t>
  </si>
  <si>
    <t>Id_Bidan</t>
  </si>
  <si>
    <t>BD001</t>
  </si>
  <si>
    <t>BD002</t>
  </si>
  <si>
    <t>BD003</t>
  </si>
  <si>
    <t>BD004</t>
  </si>
  <si>
    <t>BD005</t>
  </si>
  <si>
    <t>BD006</t>
  </si>
  <si>
    <t>ASPEK JARAK</t>
  </si>
  <si>
    <t>ASPEK EVALUASI DIRI</t>
  </si>
  <si>
    <t>ASPEK PENGALAMAN KERJA</t>
  </si>
  <si>
    <t>ASPEK UJI KOPETENSI</t>
  </si>
  <si>
    <t>Menghitung nilai GAP Aspek Evaluasi Diri</t>
  </si>
  <si>
    <t>Menghitung nilai GAP Aspek Pengalaman Kerja</t>
  </si>
  <si>
    <t>Menghitung nilai GAP Aspek Uji Kopetensi</t>
  </si>
  <si>
    <t>2. PEMBOBOTAN</t>
  </si>
  <si>
    <t>Nilai Gap</t>
  </si>
  <si>
    <t>Hasil Bobot Nilai</t>
  </si>
  <si>
    <t>Tabel 1. Jarak hasil pemetaan gap dan hasil bobot nilai gap</t>
  </si>
  <si>
    <t>Tabel 2. Evaluasi Diri hasil pemetaan gap dan hasil bobot nilai gap</t>
  </si>
  <si>
    <t>Tabel 3. Pengalaman Kerja hasil pemetaan gap dan hasil bobot nilai gap</t>
  </si>
  <si>
    <t>Tabel 4. Uji Kopetensi hasil pemetaan gap dan hasil bobot nilai gap</t>
  </si>
  <si>
    <t>3. PERHITUNGAN NILAI CORE FACTOR &amp; SECONDARY FACTOR</t>
  </si>
  <si>
    <t>NCF</t>
  </si>
  <si>
    <t>NSF</t>
  </si>
  <si>
    <t>1. Aspek Jarak</t>
  </si>
  <si>
    <t>Diketahui :</t>
  </si>
  <si>
    <t>1 adalah core factor</t>
  </si>
  <si>
    <t>Maka otomatis 2 menjadi secondary factor.</t>
  </si>
  <si>
    <t>2. Aspek Evaluasi Diri</t>
  </si>
  <si>
    <t>3. Aspek Pengalaman Kerja</t>
  </si>
  <si>
    <t>4. Aspek Uji Kopetensi</t>
  </si>
  <si>
    <t>1, 2, 4 adalah core factor</t>
  </si>
  <si>
    <t>Maka otomatis 3 dan 5 menjadi secondary factor.</t>
  </si>
  <si>
    <t>2 adalah core factor</t>
  </si>
  <si>
    <t>Maka otomatis 1 menjadi secondary factor.</t>
  </si>
  <si>
    <t>4. PERHITUNGAN NILAI TOTAL</t>
  </si>
  <si>
    <t>Ni</t>
  </si>
  <si>
    <t>Ni(BD001) = (60% x 4.00) + (40% x 2.00) =</t>
  </si>
  <si>
    <t>Perhitungan aspek jarak aspek evaluasi diri, evaluasi diri, aspek pengalaman kerja dan aspek uji kopetensi dengan nilai 60% dan 40% seperti berikut ini:</t>
  </si>
  <si>
    <t>Ni(BD001) = (60% x 6.17 + (40% x 7.00 =</t>
  </si>
  <si>
    <t>Ni(BD001) = (60% x 5.00 + (40% x 5.00 =</t>
  </si>
  <si>
    <t>Ni(BD001) = (60% x 7.00) + (40% x 6.00) =</t>
  </si>
  <si>
    <t>5. PERANGKINGAN</t>
  </si>
  <si>
    <t>=</t>
  </si>
  <si>
    <t>Tabel Hasil akhir proses Profile Matching</t>
  </si>
  <si>
    <t>Hasil Akhir</t>
  </si>
  <si>
    <t>Ranking BD001 =</t>
  </si>
  <si>
    <t>Ni aspek Jarak</t>
  </si>
  <si>
    <t>Ni Aspek Evaluasi Diri</t>
  </si>
  <si>
    <t>Ni Aspek Pengalaman Kerja</t>
  </si>
  <si>
    <t>Ni Uji Kopetensi</t>
  </si>
  <si>
    <t>(30% x 3.20) + (25% x 6.50) + (20% x 5.00) + (25% x 6.60)</t>
  </si>
  <si>
    <t>0.96 + 1.625 + 1 + 1.65</t>
  </si>
  <si>
    <t>Sebagai contoh dari rumus untuk perhitungan ranking di atas, perhatikan hasil akhir dari penempatan bidan dengan Id_Bidan BD001 dengan nilai persen = 30%, 25%, 20% dan 25% sebagai berikut</t>
  </si>
  <si>
    <t>Nm-Bidan</t>
  </si>
  <si>
    <t>Gissele</t>
  </si>
  <si>
    <t>Alysia</t>
  </si>
  <si>
    <t>Shella</t>
  </si>
  <si>
    <t>Tari</t>
  </si>
  <si>
    <t>Putri</t>
  </si>
  <si>
    <t>Leoni</t>
  </si>
  <si>
    <t>Nama</t>
  </si>
  <si>
    <t>: Prasetiyo</t>
  </si>
  <si>
    <t>NIM</t>
  </si>
  <si>
    <t>: 8040170092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</si>
</sst>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0" fillId="1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39"/>
  <sheetViews>
    <sheetView tabSelected="1" topLeftCell="A317" zoomScale="70" zoomScaleNormal="70" workbookViewId="0">
      <selection activeCell="G339" sqref="G339"/>
    </sheetView>
  </sheetViews>
  <sheetFormatPr defaultRowHeight="15" x14ac:dyDescent="0.25"/>
  <cols>
    <col min="5" max="5" width="26.5703125" customWidth="1"/>
    <col min="6" max="6" width="26.140625" customWidth="1"/>
    <col min="7" max="7" width="51" customWidth="1"/>
    <col min="8" max="8" width="20.85546875" customWidth="1"/>
    <col min="9" max="9" width="19.85546875" customWidth="1"/>
    <col min="10" max="10" width="16.7109375" customWidth="1"/>
    <col min="11" max="11" width="19" customWidth="1"/>
    <col min="13" max="13" width="18.7109375" customWidth="1"/>
  </cols>
  <sheetData>
    <row r="2" spans="5:8" ht="37.5" customHeight="1" x14ac:dyDescent="0.35">
      <c r="E2" s="35" t="s">
        <v>93</v>
      </c>
      <c r="F2" s="35"/>
      <c r="G2" s="35"/>
      <c r="H2" s="17"/>
    </row>
    <row r="5" spans="5:8" x14ac:dyDescent="0.25">
      <c r="E5" s="12" t="s">
        <v>0</v>
      </c>
    </row>
    <row r="6" spans="5:8" x14ac:dyDescent="0.25">
      <c r="E6" s="13" t="s">
        <v>1</v>
      </c>
      <c r="F6" s="13" t="s">
        <v>2</v>
      </c>
    </row>
    <row r="7" spans="5:8" x14ac:dyDescent="0.25">
      <c r="E7" s="2" t="s">
        <v>3</v>
      </c>
      <c r="F7" s="5">
        <v>30</v>
      </c>
    </row>
    <row r="8" spans="5:8" x14ac:dyDescent="0.25">
      <c r="E8" s="2" t="s">
        <v>4</v>
      </c>
      <c r="F8" s="5">
        <v>25</v>
      </c>
    </row>
    <row r="9" spans="5:8" x14ac:dyDescent="0.25">
      <c r="E9" s="2" t="s">
        <v>5</v>
      </c>
      <c r="F9" s="5">
        <v>20</v>
      </c>
    </row>
    <row r="10" spans="5:8" x14ac:dyDescent="0.25">
      <c r="E10" s="2" t="s">
        <v>6</v>
      </c>
      <c r="F10" s="5">
        <v>25</v>
      </c>
    </row>
    <row r="12" spans="5:8" ht="66" customHeight="1" x14ac:dyDescent="0.25">
      <c r="E12" s="12" t="s">
        <v>7</v>
      </c>
    </row>
    <row r="13" spans="5:8" ht="66" customHeight="1" x14ac:dyDescent="0.25">
      <c r="E13" s="8" t="s">
        <v>8</v>
      </c>
      <c r="F13" s="8" t="s">
        <v>9</v>
      </c>
      <c r="G13" s="42" t="s">
        <v>107</v>
      </c>
      <c r="H13" s="18"/>
    </row>
    <row r="14" spans="5:8" x14ac:dyDescent="0.25">
      <c r="E14" s="2" t="s">
        <v>10</v>
      </c>
      <c r="F14" s="5">
        <v>7</v>
      </c>
      <c r="G14" s="42"/>
      <c r="H14" s="18"/>
    </row>
    <row r="15" spans="5:8" x14ac:dyDescent="0.25">
      <c r="E15" s="2" t="s">
        <v>11</v>
      </c>
      <c r="F15" s="5">
        <v>6</v>
      </c>
      <c r="G15" s="42"/>
      <c r="H15" s="18"/>
    </row>
    <row r="16" spans="5:8" x14ac:dyDescent="0.25">
      <c r="E16" s="2" t="s">
        <v>12</v>
      </c>
      <c r="F16" s="5">
        <v>5</v>
      </c>
      <c r="G16" s="42"/>
      <c r="H16" s="18"/>
    </row>
    <row r="17" spans="5:8" x14ac:dyDescent="0.25">
      <c r="E17" s="2" t="s">
        <v>13</v>
      </c>
      <c r="F17" s="5">
        <v>4</v>
      </c>
      <c r="G17" s="42"/>
      <c r="H17" s="18"/>
    </row>
    <row r="18" spans="5:8" x14ac:dyDescent="0.25">
      <c r="E18" s="2" t="s">
        <v>14</v>
      </c>
      <c r="F18" s="5">
        <v>3</v>
      </c>
      <c r="G18" s="42"/>
      <c r="H18" s="18"/>
    </row>
    <row r="19" spans="5:8" x14ac:dyDescent="0.25">
      <c r="E19" s="2" t="s">
        <v>15</v>
      </c>
      <c r="F19" s="5">
        <v>2</v>
      </c>
      <c r="G19" s="42"/>
      <c r="H19" s="18"/>
    </row>
    <row r="20" spans="5:8" x14ac:dyDescent="0.25">
      <c r="E20" s="2" t="s">
        <v>16</v>
      </c>
      <c r="F20" s="5">
        <v>1</v>
      </c>
      <c r="G20" s="42"/>
      <c r="H20" s="18"/>
    </row>
    <row r="22" spans="5:8" ht="87.75" customHeight="1" x14ac:dyDescent="0.25">
      <c r="E22" s="12" t="s">
        <v>17</v>
      </c>
    </row>
    <row r="23" spans="5:8" ht="45" x14ac:dyDescent="0.25">
      <c r="E23" s="8" t="s">
        <v>18</v>
      </c>
      <c r="F23" s="8" t="s">
        <v>9</v>
      </c>
      <c r="G23" s="42" t="s">
        <v>107</v>
      </c>
      <c r="H23" s="18"/>
    </row>
    <row r="24" spans="5:8" x14ac:dyDescent="0.25">
      <c r="E24" s="2" t="s">
        <v>19</v>
      </c>
      <c r="F24" s="5">
        <v>7</v>
      </c>
      <c r="G24" s="42"/>
      <c r="H24" s="18"/>
    </row>
    <row r="25" spans="5:8" x14ac:dyDescent="0.25">
      <c r="E25" s="2" t="s">
        <v>20</v>
      </c>
      <c r="F25" s="5">
        <v>6</v>
      </c>
      <c r="G25" s="42"/>
      <c r="H25" s="18"/>
    </row>
    <row r="26" spans="5:8" x14ac:dyDescent="0.25">
      <c r="E26" s="2" t="s">
        <v>21</v>
      </c>
      <c r="F26" s="5">
        <v>5</v>
      </c>
      <c r="G26" s="42"/>
      <c r="H26" s="18"/>
    </row>
    <row r="27" spans="5:8" x14ac:dyDescent="0.25">
      <c r="E27" s="2" t="s">
        <v>22</v>
      </c>
      <c r="F27" s="5">
        <v>4</v>
      </c>
      <c r="G27" s="42"/>
      <c r="H27" s="18"/>
    </row>
    <row r="28" spans="5:8" x14ac:dyDescent="0.25">
      <c r="E28" s="2" t="s">
        <v>23</v>
      </c>
      <c r="F28" s="5">
        <v>3</v>
      </c>
      <c r="G28" s="42"/>
      <c r="H28" s="18"/>
    </row>
    <row r="29" spans="5:8" x14ac:dyDescent="0.25">
      <c r="E29" s="2" t="s">
        <v>24</v>
      </c>
      <c r="F29" s="5">
        <v>2</v>
      </c>
      <c r="G29" s="42"/>
      <c r="H29" s="18"/>
    </row>
    <row r="30" spans="5:8" x14ac:dyDescent="0.25">
      <c r="E30" s="2" t="s">
        <v>25</v>
      </c>
      <c r="F30" s="5">
        <v>1</v>
      </c>
      <c r="G30" s="42"/>
      <c r="H30" s="18"/>
    </row>
    <row r="32" spans="5:8" ht="30" customHeight="1" x14ac:dyDescent="0.25">
      <c r="E32" s="12" t="s">
        <v>26</v>
      </c>
    </row>
    <row r="33" spans="5:8" x14ac:dyDescent="0.25">
      <c r="E33" s="8" t="s">
        <v>27</v>
      </c>
      <c r="F33" s="8" t="s">
        <v>9</v>
      </c>
      <c r="G33" s="46" t="s">
        <v>108</v>
      </c>
      <c r="H33" s="18"/>
    </row>
    <row r="34" spans="5:8" x14ac:dyDescent="0.25">
      <c r="E34" s="2" t="s">
        <v>28</v>
      </c>
      <c r="F34" s="5">
        <v>1</v>
      </c>
      <c r="G34" s="46"/>
      <c r="H34" s="18"/>
    </row>
    <row r="35" spans="5:8" x14ac:dyDescent="0.25">
      <c r="E35" s="2" t="s">
        <v>29</v>
      </c>
      <c r="F35" s="5">
        <v>2</v>
      </c>
      <c r="G35" s="46"/>
      <c r="H35" s="18"/>
    </row>
    <row r="36" spans="5:8" x14ac:dyDescent="0.25">
      <c r="E36" s="2" t="s">
        <v>30</v>
      </c>
      <c r="F36" s="5">
        <v>3</v>
      </c>
      <c r="G36" s="46"/>
      <c r="H36" s="18"/>
    </row>
    <row r="37" spans="5:8" x14ac:dyDescent="0.25">
      <c r="E37" s="2" t="s">
        <v>31</v>
      </c>
      <c r="F37" s="5">
        <v>4</v>
      </c>
      <c r="G37" s="46"/>
      <c r="H37" s="18"/>
    </row>
    <row r="38" spans="5:8" x14ac:dyDescent="0.25">
      <c r="E38" s="2" t="s">
        <v>32</v>
      </c>
      <c r="F38" s="5">
        <v>5</v>
      </c>
      <c r="G38" s="46"/>
      <c r="H38" s="18"/>
    </row>
    <row r="39" spans="5:8" x14ac:dyDescent="0.25">
      <c r="E39" s="2" t="s">
        <v>33</v>
      </c>
      <c r="F39" s="5">
        <v>6</v>
      </c>
      <c r="G39" s="46"/>
      <c r="H39" s="18"/>
    </row>
    <row r="41" spans="5:8" ht="30" x14ac:dyDescent="0.25">
      <c r="E41" s="12" t="s">
        <v>34</v>
      </c>
    </row>
    <row r="42" spans="5:8" x14ac:dyDescent="0.25">
      <c r="E42" s="8" t="s">
        <v>35</v>
      </c>
      <c r="F42" s="8" t="s">
        <v>9</v>
      </c>
      <c r="G42" s="46" t="s">
        <v>108</v>
      </c>
      <c r="H42" s="18"/>
    </row>
    <row r="43" spans="5:8" x14ac:dyDescent="0.25">
      <c r="E43" s="2" t="s">
        <v>36</v>
      </c>
      <c r="F43" s="5">
        <v>1</v>
      </c>
      <c r="G43" s="46"/>
      <c r="H43" s="18"/>
    </row>
    <row r="44" spans="5:8" x14ac:dyDescent="0.25">
      <c r="E44" s="2" t="s">
        <v>37</v>
      </c>
      <c r="F44" s="5">
        <v>2</v>
      </c>
      <c r="G44" s="46"/>
      <c r="H44" s="18"/>
    </row>
    <row r="46" spans="5:8" ht="30" x14ac:dyDescent="0.25">
      <c r="E46" s="12" t="s">
        <v>38</v>
      </c>
    </row>
    <row r="47" spans="5:8" x14ac:dyDescent="0.25">
      <c r="E47" s="8" t="s">
        <v>39</v>
      </c>
      <c r="F47" s="8" t="s">
        <v>9</v>
      </c>
      <c r="G47" s="46" t="s">
        <v>108</v>
      </c>
      <c r="H47" s="18"/>
    </row>
    <row r="48" spans="5:8" x14ac:dyDescent="0.25">
      <c r="E48" s="2" t="s">
        <v>40</v>
      </c>
      <c r="F48" s="5">
        <v>1</v>
      </c>
      <c r="G48" s="46"/>
      <c r="H48" s="18"/>
    </row>
    <row r="49" spans="5:8" x14ac:dyDescent="0.25">
      <c r="E49" s="2" t="s">
        <v>41</v>
      </c>
      <c r="F49" s="5">
        <v>2</v>
      </c>
      <c r="G49" s="46"/>
      <c r="H49" s="18"/>
    </row>
    <row r="51" spans="5:8" ht="37.5" customHeight="1" x14ac:dyDescent="0.25">
      <c r="E51" s="12" t="s">
        <v>42</v>
      </c>
    </row>
    <row r="52" spans="5:8" x14ac:dyDescent="0.25">
      <c r="E52" s="8" t="s">
        <v>43</v>
      </c>
      <c r="F52" s="8" t="s">
        <v>9</v>
      </c>
      <c r="G52" s="46" t="s">
        <v>108</v>
      </c>
      <c r="H52" s="18"/>
    </row>
    <row r="53" spans="5:8" x14ac:dyDescent="0.25">
      <c r="E53" s="2" t="s">
        <v>44</v>
      </c>
      <c r="F53" s="5">
        <v>1</v>
      </c>
      <c r="G53" s="46"/>
      <c r="H53" s="18"/>
    </row>
    <row r="54" spans="5:8" x14ac:dyDescent="0.25">
      <c r="E54" s="2" t="s">
        <v>45</v>
      </c>
      <c r="F54" s="5">
        <v>2</v>
      </c>
      <c r="G54" s="46"/>
      <c r="H54" s="18"/>
    </row>
    <row r="55" spans="5:8" x14ac:dyDescent="0.25">
      <c r="E55" s="2" t="s">
        <v>46</v>
      </c>
      <c r="F55" s="5">
        <v>3</v>
      </c>
      <c r="G55" s="46"/>
      <c r="H55" s="18"/>
    </row>
    <row r="56" spans="5:8" x14ac:dyDescent="0.25">
      <c r="E56" s="2" t="s">
        <v>47</v>
      </c>
      <c r="F56" s="5">
        <v>4</v>
      </c>
      <c r="G56" s="46"/>
      <c r="H56" s="18"/>
    </row>
    <row r="58" spans="5:8" x14ac:dyDescent="0.25">
      <c r="E58" s="1" t="s">
        <v>48</v>
      </c>
    </row>
    <row r="59" spans="5:8" x14ac:dyDescent="0.25">
      <c r="E59" s="8" t="s">
        <v>49</v>
      </c>
      <c r="F59" s="8" t="s">
        <v>9</v>
      </c>
      <c r="G59" s="46" t="s">
        <v>108</v>
      </c>
      <c r="H59" s="18"/>
    </row>
    <row r="60" spans="5:8" x14ac:dyDescent="0.25">
      <c r="E60" s="7" t="s">
        <v>50</v>
      </c>
      <c r="F60" s="5">
        <v>1</v>
      </c>
      <c r="G60" s="46"/>
      <c r="H60" s="18"/>
    </row>
    <row r="61" spans="5:8" x14ac:dyDescent="0.25">
      <c r="E61" s="2" t="s">
        <v>51</v>
      </c>
      <c r="F61" s="5">
        <v>2</v>
      </c>
      <c r="G61" s="46"/>
      <c r="H61" s="18"/>
    </row>
    <row r="62" spans="5:8" x14ac:dyDescent="0.25">
      <c r="E62" s="2" t="s">
        <v>52</v>
      </c>
      <c r="F62" s="5">
        <v>3</v>
      </c>
      <c r="G62" s="46"/>
      <c r="H62" s="18"/>
    </row>
    <row r="64" spans="5:8" ht="46.5" customHeight="1" x14ac:dyDescent="0.25">
      <c r="E64" s="12" t="s">
        <v>53</v>
      </c>
    </row>
    <row r="65" spans="5:8" x14ac:dyDescent="0.25">
      <c r="E65" s="8" t="s">
        <v>54</v>
      </c>
      <c r="F65" s="8" t="s">
        <v>9</v>
      </c>
      <c r="G65" s="47" t="s">
        <v>109</v>
      </c>
      <c r="H65" s="18"/>
    </row>
    <row r="66" spans="5:8" x14ac:dyDescent="0.25">
      <c r="E66" s="2" t="s">
        <v>55</v>
      </c>
      <c r="F66" s="5">
        <v>5</v>
      </c>
      <c r="G66" s="47"/>
      <c r="H66" s="18"/>
    </row>
    <row r="67" spans="5:8" x14ac:dyDescent="0.25">
      <c r="E67" s="2" t="s">
        <v>56</v>
      </c>
      <c r="F67" s="5">
        <v>4</v>
      </c>
      <c r="G67" s="47"/>
      <c r="H67" s="18"/>
    </row>
    <row r="68" spans="5:8" x14ac:dyDescent="0.25">
      <c r="E68" s="2" t="s">
        <v>57</v>
      </c>
      <c r="F68" s="5">
        <v>3</v>
      </c>
      <c r="G68" s="47"/>
      <c r="H68" s="18"/>
    </row>
    <row r="69" spans="5:8" x14ac:dyDescent="0.25">
      <c r="E69" s="2" t="s">
        <v>58</v>
      </c>
      <c r="F69" s="5">
        <v>2</v>
      </c>
      <c r="G69" s="47"/>
      <c r="H69" s="18"/>
    </row>
    <row r="70" spans="5:8" x14ac:dyDescent="0.25">
      <c r="E70" s="2" t="s">
        <v>59</v>
      </c>
      <c r="F70" s="5">
        <v>1</v>
      </c>
      <c r="G70" s="47"/>
      <c r="H70" s="18"/>
    </row>
    <row r="72" spans="5:8" x14ac:dyDescent="0.25">
      <c r="E72" s="1" t="s">
        <v>60</v>
      </c>
    </row>
    <row r="73" spans="5:8" x14ac:dyDescent="0.25">
      <c r="E73" s="8" t="s">
        <v>61</v>
      </c>
      <c r="F73" s="8" t="s">
        <v>9</v>
      </c>
      <c r="G73" s="47" t="s">
        <v>109</v>
      </c>
      <c r="H73" s="18"/>
    </row>
    <row r="74" spans="5:8" x14ac:dyDescent="0.25">
      <c r="E74" s="2" t="s">
        <v>62</v>
      </c>
      <c r="F74" s="5">
        <v>1</v>
      </c>
      <c r="G74" s="47"/>
      <c r="H74" s="18"/>
    </row>
    <row r="75" spans="5:8" x14ac:dyDescent="0.25">
      <c r="E75" s="2" t="s">
        <v>63</v>
      </c>
      <c r="F75" s="5">
        <v>2</v>
      </c>
      <c r="G75" s="47"/>
      <c r="H75" s="18"/>
    </row>
    <row r="76" spans="5:8" x14ac:dyDescent="0.25">
      <c r="E76" s="2" t="s">
        <v>64</v>
      </c>
      <c r="F76" s="5">
        <v>3</v>
      </c>
      <c r="G76" s="47"/>
      <c r="H76" s="18"/>
    </row>
    <row r="77" spans="5:8" x14ac:dyDescent="0.25">
      <c r="E77" s="2" t="s">
        <v>65</v>
      </c>
      <c r="F77" s="5">
        <v>4</v>
      </c>
      <c r="G77" s="47"/>
      <c r="H77" s="18"/>
    </row>
    <row r="78" spans="5:8" x14ac:dyDescent="0.25">
      <c r="E78" s="2" t="s">
        <v>66</v>
      </c>
      <c r="F78" s="5">
        <v>5</v>
      </c>
      <c r="G78" s="47"/>
      <c r="H78" s="18"/>
    </row>
    <row r="80" spans="5:8" ht="64.5" customHeight="1" x14ac:dyDescent="0.25">
      <c r="E80" s="12" t="s">
        <v>67</v>
      </c>
    </row>
    <row r="81" spans="4:8" x14ac:dyDescent="0.25">
      <c r="E81" s="8" t="s">
        <v>68</v>
      </c>
      <c r="F81" s="8" t="s">
        <v>9</v>
      </c>
      <c r="G81" s="49" t="s">
        <v>110</v>
      </c>
      <c r="H81" s="18"/>
    </row>
    <row r="82" spans="4:8" x14ac:dyDescent="0.25">
      <c r="E82" s="2" t="s">
        <v>69</v>
      </c>
      <c r="F82" s="5">
        <v>4</v>
      </c>
      <c r="G82" s="49"/>
      <c r="H82" s="18"/>
    </row>
    <row r="83" spans="4:8" x14ac:dyDescent="0.25">
      <c r="E83" s="2" t="s">
        <v>70</v>
      </c>
      <c r="F83" s="5">
        <v>3</v>
      </c>
      <c r="G83" s="49"/>
      <c r="H83" s="18"/>
    </row>
    <row r="84" spans="4:8" x14ac:dyDescent="0.25">
      <c r="E84" s="2" t="s">
        <v>71</v>
      </c>
      <c r="F84" s="5">
        <v>2</v>
      </c>
      <c r="G84" s="49"/>
      <c r="H84" s="18"/>
    </row>
    <row r="85" spans="4:8" x14ac:dyDescent="0.25">
      <c r="E85" s="2" t="s">
        <v>72</v>
      </c>
      <c r="F85" s="5">
        <v>1</v>
      </c>
      <c r="G85" s="49"/>
      <c r="H85" s="18"/>
    </row>
    <row r="87" spans="4:8" ht="73.5" customHeight="1" x14ac:dyDescent="0.25">
      <c r="E87" s="12" t="s">
        <v>73</v>
      </c>
    </row>
    <row r="88" spans="4:8" ht="56.25" customHeight="1" x14ac:dyDescent="0.25">
      <c r="E88" s="8" t="s">
        <v>74</v>
      </c>
      <c r="F88" s="8" t="s">
        <v>9</v>
      </c>
      <c r="G88" s="49" t="s">
        <v>110</v>
      </c>
      <c r="H88" s="18"/>
    </row>
    <row r="89" spans="4:8" x14ac:dyDescent="0.25">
      <c r="E89" s="3" t="s">
        <v>72</v>
      </c>
      <c r="F89" s="3">
        <v>1</v>
      </c>
      <c r="G89" s="49"/>
      <c r="H89" s="18"/>
    </row>
    <row r="90" spans="4:8" x14ac:dyDescent="0.25">
      <c r="E90" s="3" t="s">
        <v>71</v>
      </c>
      <c r="F90" s="3">
        <v>2</v>
      </c>
      <c r="G90" s="49"/>
      <c r="H90" s="18"/>
    </row>
    <row r="91" spans="4:8" x14ac:dyDescent="0.25">
      <c r="E91" s="3" t="s">
        <v>70</v>
      </c>
      <c r="F91" s="3">
        <v>3</v>
      </c>
      <c r="G91" s="49"/>
      <c r="H91" s="18"/>
    </row>
    <row r="92" spans="4:8" x14ac:dyDescent="0.25">
      <c r="E92" s="3" t="s">
        <v>69</v>
      </c>
      <c r="F92" s="3">
        <v>4</v>
      </c>
      <c r="G92" s="49"/>
      <c r="H92" s="18"/>
    </row>
    <row r="95" spans="4:8" x14ac:dyDescent="0.25">
      <c r="D95" s="48" t="s">
        <v>75</v>
      </c>
      <c r="E95" s="48"/>
      <c r="F95" s="48"/>
      <c r="G95" s="48"/>
      <c r="H95" s="9"/>
    </row>
    <row r="96" spans="4:8" x14ac:dyDescent="0.25">
      <c r="D96" s="10" t="s">
        <v>76</v>
      </c>
      <c r="E96" s="11" t="s">
        <v>77</v>
      </c>
      <c r="F96" s="11" t="s">
        <v>78</v>
      </c>
      <c r="G96" s="11" t="s">
        <v>79</v>
      </c>
    </row>
    <row r="97" spans="4:8" x14ac:dyDescent="0.25">
      <c r="D97" s="5">
        <v>1</v>
      </c>
      <c r="E97" s="5">
        <v>0</v>
      </c>
      <c r="F97" s="5">
        <v>7</v>
      </c>
      <c r="G97" s="2" t="s">
        <v>80</v>
      </c>
      <c r="H97" s="19"/>
    </row>
    <row r="98" spans="4:8" x14ac:dyDescent="0.25">
      <c r="D98" s="5">
        <f>D97+1</f>
        <v>2</v>
      </c>
      <c r="E98" s="5">
        <v>1</v>
      </c>
      <c r="F98" s="5">
        <v>6.5</v>
      </c>
      <c r="G98" s="2" t="s">
        <v>81</v>
      </c>
      <c r="H98" s="19"/>
    </row>
    <row r="99" spans="4:8" x14ac:dyDescent="0.25">
      <c r="D99" s="5">
        <f t="shared" ref="D99:D109" si="0">D98+1</f>
        <v>3</v>
      </c>
      <c r="E99" s="5">
        <v>-1</v>
      </c>
      <c r="F99" s="5">
        <v>6</v>
      </c>
      <c r="G99" s="2" t="s">
        <v>87</v>
      </c>
      <c r="H99" s="19"/>
    </row>
    <row r="100" spans="4:8" x14ac:dyDescent="0.25">
      <c r="D100" s="5">
        <f t="shared" si="0"/>
        <v>4</v>
      </c>
      <c r="E100" s="5">
        <v>2</v>
      </c>
      <c r="F100" s="5">
        <v>5.5</v>
      </c>
      <c r="G100" s="2" t="s">
        <v>82</v>
      </c>
      <c r="H100" s="19"/>
    </row>
    <row r="101" spans="4:8" x14ac:dyDescent="0.25">
      <c r="D101" s="5">
        <f t="shared" si="0"/>
        <v>5</v>
      </c>
      <c r="E101" s="5">
        <v>-2</v>
      </c>
      <c r="F101" s="5">
        <v>5</v>
      </c>
      <c r="G101" s="2" t="s">
        <v>88</v>
      </c>
      <c r="H101" s="19"/>
    </row>
    <row r="102" spans="4:8" x14ac:dyDescent="0.25">
      <c r="D102" s="5">
        <f t="shared" si="0"/>
        <v>6</v>
      </c>
      <c r="E102" s="5">
        <v>3</v>
      </c>
      <c r="F102" s="5">
        <v>4.5</v>
      </c>
      <c r="G102" s="2" t="s">
        <v>83</v>
      </c>
      <c r="H102" s="19"/>
    </row>
    <row r="103" spans="4:8" x14ac:dyDescent="0.25">
      <c r="D103" s="5">
        <f t="shared" si="0"/>
        <v>7</v>
      </c>
      <c r="E103" s="5">
        <v>-3</v>
      </c>
      <c r="F103" s="5">
        <v>4</v>
      </c>
      <c r="G103" s="2" t="s">
        <v>89</v>
      </c>
      <c r="H103" s="19"/>
    </row>
    <row r="104" spans="4:8" x14ac:dyDescent="0.25">
      <c r="D104" s="5">
        <f t="shared" si="0"/>
        <v>8</v>
      </c>
      <c r="E104" s="5">
        <v>4</v>
      </c>
      <c r="F104" s="5">
        <v>3.5</v>
      </c>
      <c r="G104" s="2" t="s">
        <v>84</v>
      </c>
      <c r="H104" s="19"/>
    </row>
    <row r="105" spans="4:8" x14ac:dyDescent="0.25">
      <c r="D105" s="5">
        <f t="shared" si="0"/>
        <v>9</v>
      </c>
      <c r="E105" s="5">
        <v>-4</v>
      </c>
      <c r="F105" s="5">
        <v>3</v>
      </c>
      <c r="G105" s="2" t="s">
        <v>90</v>
      </c>
      <c r="H105" s="19"/>
    </row>
    <row r="106" spans="4:8" x14ac:dyDescent="0.25">
      <c r="D106" s="5">
        <f t="shared" si="0"/>
        <v>10</v>
      </c>
      <c r="E106" s="5">
        <v>5</v>
      </c>
      <c r="F106" s="5">
        <v>2.5</v>
      </c>
      <c r="G106" s="2" t="s">
        <v>85</v>
      </c>
      <c r="H106" s="19"/>
    </row>
    <row r="107" spans="4:8" x14ac:dyDescent="0.25">
      <c r="D107" s="5">
        <f t="shared" si="0"/>
        <v>11</v>
      </c>
      <c r="E107" s="5">
        <v>-5</v>
      </c>
      <c r="F107" s="5">
        <v>2</v>
      </c>
      <c r="G107" s="2" t="s">
        <v>91</v>
      </c>
      <c r="H107" s="19"/>
    </row>
    <row r="108" spans="4:8" x14ac:dyDescent="0.25">
      <c r="D108" s="5">
        <f>D107+1</f>
        <v>12</v>
      </c>
      <c r="E108" s="5">
        <v>6</v>
      </c>
      <c r="F108" s="5">
        <v>1.5</v>
      </c>
      <c r="G108" s="2" t="s">
        <v>86</v>
      </c>
      <c r="H108" s="19"/>
    </row>
    <row r="109" spans="4:8" x14ac:dyDescent="0.25">
      <c r="D109" s="5">
        <f t="shared" si="0"/>
        <v>13</v>
      </c>
      <c r="E109" s="5">
        <v>-6</v>
      </c>
      <c r="F109" s="5">
        <v>1</v>
      </c>
      <c r="G109" s="2" t="s">
        <v>92</v>
      </c>
      <c r="H109" s="19"/>
    </row>
    <row r="114" spans="4:8" ht="23.25" x14ac:dyDescent="0.35">
      <c r="D114" s="36" t="s">
        <v>94</v>
      </c>
      <c r="E114" s="36"/>
      <c r="F114" s="36"/>
      <c r="G114" s="36"/>
      <c r="H114" s="20"/>
    </row>
    <row r="115" spans="4:8" x14ac:dyDescent="0.25">
      <c r="D115" s="1" t="s">
        <v>99</v>
      </c>
    </row>
    <row r="116" spans="4:8" x14ac:dyDescent="0.25">
      <c r="D116" s="14" t="s">
        <v>76</v>
      </c>
      <c r="E116" s="14" t="s">
        <v>100</v>
      </c>
      <c r="F116" s="14">
        <v>1</v>
      </c>
      <c r="G116" s="14">
        <v>2</v>
      </c>
      <c r="H116" s="14" t="s">
        <v>79</v>
      </c>
    </row>
    <row r="117" spans="4:8" ht="15" customHeight="1" x14ac:dyDescent="0.25">
      <c r="D117" s="5">
        <v>1</v>
      </c>
      <c r="E117" s="5" t="s">
        <v>101</v>
      </c>
      <c r="F117" s="5">
        <v>4</v>
      </c>
      <c r="G117" s="5">
        <v>2</v>
      </c>
      <c r="H117" s="37" t="s">
        <v>95</v>
      </c>
    </row>
    <row r="118" spans="4:8" ht="15" customHeight="1" x14ac:dyDescent="0.25">
      <c r="D118" s="5">
        <f>D117+1</f>
        <v>2</v>
      </c>
      <c r="E118" s="5" t="s">
        <v>102</v>
      </c>
      <c r="F118" s="5">
        <v>2</v>
      </c>
      <c r="G118" s="5">
        <v>5</v>
      </c>
      <c r="H118" s="38"/>
    </row>
    <row r="119" spans="4:8" ht="15" customHeight="1" x14ac:dyDescent="0.25">
      <c r="D119" s="5">
        <f t="shared" ref="D119:D122" si="1">D118+1</f>
        <v>3</v>
      </c>
      <c r="E119" s="5" t="s">
        <v>103</v>
      </c>
      <c r="F119" s="5">
        <v>6</v>
      </c>
      <c r="G119" s="5">
        <v>2</v>
      </c>
      <c r="H119" s="38"/>
    </row>
    <row r="120" spans="4:8" ht="15" customHeight="1" x14ac:dyDescent="0.25">
      <c r="D120" s="5">
        <f t="shared" si="1"/>
        <v>4</v>
      </c>
      <c r="E120" s="5" t="s">
        <v>104</v>
      </c>
      <c r="F120" s="5">
        <v>1</v>
      </c>
      <c r="G120" s="5">
        <v>2</v>
      </c>
      <c r="H120" s="38"/>
    </row>
    <row r="121" spans="4:8" ht="15" customHeight="1" x14ac:dyDescent="0.25">
      <c r="D121" s="5">
        <f t="shared" si="1"/>
        <v>5</v>
      </c>
      <c r="E121" s="5" t="s">
        <v>105</v>
      </c>
      <c r="F121" s="5">
        <v>6</v>
      </c>
      <c r="G121" s="5">
        <v>7</v>
      </c>
      <c r="H121" s="38"/>
    </row>
    <row r="122" spans="4:8" ht="15" customHeight="1" x14ac:dyDescent="0.25">
      <c r="D122" s="5">
        <f t="shared" si="1"/>
        <v>6</v>
      </c>
      <c r="E122" s="5" t="s">
        <v>106</v>
      </c>
      <c r="F122" s="5">
        <v>7</v>
      </c>
      <c r="G122" s="5">
        <v>7</v>
      </c>
      <c r="H122" s="39"/>
    </row>
    <row r="123" spans="4:8" x14ac:dyDescent="0.25">
      <c r="D123" s="40" t="s">
        <v>98</v>
      </c>
      <c r="E123" s="41"/>
      <c r="F123" s="15">
        <v>7</v>
      </c>
      <c r="G123" s="15">
        <v>7</v>
      </c>
      <c r="H123" s="16" t="s">
        <v>96</v>
      </c>
    </row>
    <row r="124" spans="4:8" ht="15" customHeight="1" x14ac:dyDescent="0.25">
      <c r="D124" s="5">
        <v>1</v>
      </c>
      <c r="E124" s="5" t="s">
        <v>101</v>
      </c>
      <c r="F124" s="5">
        <f>F117-$F$123</f>
        <v>-3</v>
      </c>
      <c r="G124" s="5">
        <f>G117-$G$123</f>
        <v>-5</v>
      </c>
      <c r="H124" s="43" t="s">
        <v>97</v>
      </c>
    </row>
    <row r="125" spans="4:8" ht="15" customHeight="1" x14ac:dyDescent="0.25">
      <c r="D125" s="5">
        <f>1+D124</f>
        <v>2</v>
      </c>
      <c r="E125" s="5" t="s">
        <v>102</v>
      </c>
      <c r="F125" s="5">
        <f t="shared" ref="F125:F129" si="2">F118-$F$123</f>
        <v>-5</v>
      </c>
      <c r="G125" s="5">
        <f t="shared" ref="G125:G129" si="3">G118-$G$123</f>
        <v>-2</v>
      </c>
      <c r="H125" s="44"/>
    </row>
    <row r="126" spans="4:8" ht="15" customHeight="1" x14ac:dyDescent="0.25">
      <c r="D126" s="5">
        <f t="shared" ref="D126:D129" si="4">1+D125</f>
        <v>3</v>
      </c>
      <c r="E126" s="5" t="s">
        <v>103</v>
      </c>
      <c r="F126" s="5">
        <f t="shared" si="2"/>
        <v>-1</v>
      </c>
      <c r="G126" s="5">
        <f t="shared" si="3"/>
        <v>-5</v>
      </c>
      <c r="H126" s="44"/>
    </row>
    <row r="127" spans="4:8" ht="15" customHeight="1" x14ac:dyDescent="0.25">
      <c r="D127" s="5">
        <f t="shared" si="4"/>
        <v>4</v>
      </c>
      <c r="E127" s="5" t="s">
        <v>104</v>
      </c>
      <c r="F127" s="5">
        <f t="shared" si="2"/>
        <v>-6</v>
      </c>
      <c r="G127" s="5">
        <f t="shared" si="3"/>
        <v>-5</v>
      </c>
      <c r="H127" s="44"/>
    </row>
    <row r="128" spans="4:8" ht="15" customHeight="1" x14ac:dyDescent="0.25">
      <c r="D128" s="5">
        <f t="shared" si="4"/>
        <v>5</v>
      </c>
      <c r="E128" s="5" t="s">
        <v>105</v>
      </c>
      <c r="F128" s="5">
        <f t="shared" si="2"/>
        <v>-1</v>
      </c>
      <c r="G128" s="5">
        <f t="shared" si="3"/>
        <v>0</v>
      </c>
      <c r="H128" s="44"/>
    </row>
    <row r="129" spans="4:11" ht="15" customHeight="1" x14ac:dyDescent="0.25">
      <c r="D129" s="5">
        <f t="shared" si="4"/>
        <v>6</v>
      </c>
      <c r="E129" s="5" t="s">
        <v>106</v>
      </c>
      <c r="F129" s="5">
        <f t="shared" si="2"/>
        <v>0</v>
      </c>
      <c r="G129" s="5">
        <f t="shared" si="3"/>
        <v>0</v>
      </c>
      <c r="H129" s="45"/>
    </row>
    <row r="132" spans="4:11" x14ac:dyDescent="0.25">
      <c r="D132" s="1" t="s">
        <v>111</v>
      </c>
    </row>
    <row r="133" spans="4:11" x14ac:dyDescent="0.25">
      <c r="D133" s="14" t="s">
        <v>76</v>
      </c>
      <c r="E133" s="14" t="s">
        <v>100</v>
      </c>
      <c r="F133" s="14">
        <v>1</v>
      </c>
      <c r="G133" s="14">
        <f>F133+1</f>
        <v>2</v>
      </c>
      <c r="H133" s="14">
        <f t="shared" ref="H133:J133" si="5">G133+1</f>
        <v>3</v>
      </c>
      <c r="I133" s="14">
        <f t="shared" si="5"/>
        <v>4</v>
      </c>
      <c r="J133" s="14">
        <f t="shared" si="5"/>
        <v>5</v>
      </c>
      <c r="K133" s="14" t="s">
        <v>79</v>
      </c>
    </row>
    <row r="134" spans="4:11" x14ac:dyDescent="0.25">
      <c r="D134" s="5">
        <v>1</v>
      </c>
      <c r="E134" s="5" t="s">
        <v>101</v>
      </c>
      <c r="F134" s="5">
        <v>5</v>
      </c>
      <c r="G134" s="5">
        <v>2</v>
      </c>
      <c r="H134" s="5">
        <v>2</v>
      </c>
      <c r="I134" s="4">
        <v>3</v>
      </c>
      <c r="J134" s="4">
        <v>1</v>
      </c>
      <c r="K134" s="37" t="s">
        <v>95</v>
      </c>
    </row>
    <row r="135" spans="4:11" x14ac:dyDescent="0.25">
      <c r="D135" s="5">
        <f>D134+1</f>
        <v>2</v>
      </c>
      <c r="E135" s="5" t="s">
        <v>102</v>
      </c>
      <c r="F135" s="5">
        <v>3</v>
      </c>
      <c r="G135" s="5">
        <v>1</v>
      </c>
      <c r="H135" s="5">
        <v>2</v>
      </c>
      <c r="I135" s="4">
        <v>2</v>
      </c>
      <c r="J135" s="4">
        <v>2</v>
      </c>
      <c r="K135" s="38"/>
    </row>
    <row r="136" spans="4:11" x14ac:dyDescent="0.25">
      <c r="D136" s="5">
        <f t="shared" ref="D136:D139" si="6">D135+1</f>
        <v>3</v>
      </c>
      <c r="E136" s="5" t="s">
        <v>103</v>
      </c>
      <c r="F136" s="5">
        <v>3</v>
      </c>
      <c r="G136" s="5">
        <v>2</v>
      </c>
      <c r="H136" s="5">
        <v>1</v>
      </c>
      <c r="I136" s="4">
        <v>2</v>
      </c>
      <c r="J136" s="4">
        <v>3</v>
      </c>
      <c r="K136" s="38"/>
    </row>
    <row r="137" spans="4:11" x14ac:dyDescent="0.25">
      <c r="D137" s="5">
        <f t="shared" si="6"/>
        <v>4</v>
      </c>
      <c r="E137" s="5" t="s">
        <v>104</v>
      </c>
      <c r="F137" s="5">
        <v>6</v>
      </c>
      <c r="G137" s="5">
        <v>2</v>
      </c>
      <c r="H137" s="5">
        <v>1</v>
      </c>
      <c r="I137" s="4">
        <v>4</v>
      </c>
      <c r="J137" s="4">
        <v>3</v>
      </c>
      <c r="K137" s="38"/>
    </row>
    <row r="138" spans="4:11" x14ac:dyDescent="0.25">
      <c r="D138" s="5">
        <f t="shared" si="6"/>
        <v>5</v>
      </c>
      <c r="E138" s="5" t="s">
        <v>105</v>
      </c>
      <c r="F138" s="5">
        <v>1</v>
      </c>
      <c r="G138" s="5">
        <v>2</v>
      </c>
      <c r="H138" s="5">
        <v>1</v>
      </c>
      <c r="I138" s="4">
        <v>3</v>
      </c>
      <c r="J138" s="4">
        <v>1</v>
      </c>
      <c r="K138" s="38"/>
    </row>
    <row r="139" spans="4:11" x14ac:dyDescent="0.25">
      <c r="D139" s="5">
        <f t="shared" si="6"/>
        <v>6</v>
      </c>
      <c r="E139" s="5" t="s">
        <v>106</v>
      </c>
      <c r="F139" s="5">
        <v>4</v>
      </c>
      <c r="G139" s="5">
        <v>2</v>
      </c>
      <c r="H139" s="5">
        <v>2</v>
      </c>
      <c r="I139" s="4">
        <v>1</v>
      </c>
      <c r="J139" s="4">
        <v>2</v>
      </c>
      <c r="K139" s="39"/>
    </row>
    <row r="140" spans="4:11" x14ac:dyDescent="0.25">
      <c r="D140" s="40" t="s">
        <v>98</v>
      </c>
      <c r="E140" s="41"/>
      <c r="F140" s="15">
        <v>3</v>
      </c>
      <c r="G140" s="15">
        <v>2</v>
      </c>
      <c r="H140" s="15">
        <v>2</v>
      </c>
      <c r="I140" s="15">
        <v>4</v>
      </c>
      <c r="J140" s="15">
        <v>1</v>
      </c>
      <c r="K140" s="16" t="s">
        <v>96</v>
      </c>
    </row>
    <row r="141" spans="4:11" x14ac:dyDescent="0.25">
      <c r="D141" s="5">
        <v>1</v>
      </c>
      <c r="E141" s="5" t="s">
        <v>101</v>
      </c>
      <c r="F141" s="5">
        <f>F134-$F$140</f>
        <v>2</v>
      </c>
      <c r="G141" s="5">
        <f>G134-$G$140</f>
        <v>0</v>
      </c>
      <c r="H141" s="4">
        <f>H134-$H$140</f>
        <v>0</v>
      </c>
      <c r="I141" s="4">
        <f>I134-$I$140</f>
        <v>-1</v>
      </c>
      <c r="J141" s="4">
        <f>J134-$J$140</f>
        <v>0</v>
      </c>
      <c r="K141" s="43" t="s">
        <v>97</v>
      </c>
    </row>
    <row r="142" spans="4:11" x14ac:dyDescent="0.25">
      <c r="D142" s="5">
        <f>1+D141</f>
        <v>2</v>
      </c>
      <c r="E142" s="5" t="s">
        <v>102</v>
      </c>
      <c r="F142" s="5">
        <f t="shared" ref="F142:F146" si="7">F135-$F$140</f>
        <v>0</v>
      </c>
      <c r="G142" s="5">
        <f t="shared" ref="G142:G146" si="8">G135-$G$140</f>
        <v>-1</v>
      </c>
      <c r="H142" s="4">
        <f t="shared" ref="H142:H146" si="9">H135-$H$140</f>
        <v>0</v>
      </c>
      <c r="I142" s="4">
        <f t="shared" ref="I142:I146" si="10">I135-$I$140</f>
        <v>-2</v>
      </c>
      <c r="J142" s="4">
        <f t="shared" ref="J142:J146" si="11">J135-$J$140</f>
        <v>1</v>
      </c>
      <c r="K142" s="44"/>
    </row>
    <row r="143" spans="4:11" x14ac:dyDescent="0.25">
      <c r="D143" s="5">
        <f t="shared" ref="D143:D146" si="12">1+D142</f>
        <v>3</v>
      </c>
      <c r="E143" s="5" t="s">
        <v>103</v>
      </c>
      <c r="F143" s="5">
        <f t="shared" si="7"/>
        <v>0</v>
      </c>
      <c r="G143" s="5">
        <f t="shared" si="8"/>
        <v>0</v>
      </c>
      <c r="H143" s="4">
        <f t="shared" si="9"/>
        <v>-1</v>
      </c>
      <c r="I143" s="4">
        <f t="shared" si="10"/>
        <v>-2</v>
      </c>
      <c r="J143" s="4">
        <f t="shared" si="11"/>
        <v>2</v>
      </c>
      <c r="K143" s="44"/>
    </row>
    <row r="144" spans="4:11" x14ac:dyDescent="0.25">
      <c r="D144" s="5">
        <f t="shared" si="12"/>
        <v>4</v>
      </c>
      <c r="E144" s="5" t="s">
        <v>104</v>
      </c>
      <c r="F144" s="5">
        <f t="shared" si="7"/>
        <v>3</v>
      </c>
      <c r="G144" s="5">
        <f t="shared" si="8"/>
        <v>0</v>
      </c>
      <c r="H144" s="4">
        <f t="shared" si="9"/>
        <v>-1</v>
      </c>
      <c r="I144" s="4">
        <f t="shared" si="10"/>
        <v>0</v>
      </c>
      <c r="J144" s="4">
        <f t="shared" si="11"/>
        <v>2</v>
      </c>
      <c r="K144" s="44"/>
    </row>
    <row r="145" spans="4:11" x14ac:dyDescent="0.25">
      <c r="D145" s="5">
        <f t="shared" si="12"/>
        <v>5</v>
      </c>
      <c r="E145" s="5" t="s">
        <v>105</v>
      </c>
      <c r="F145" s="5">
        <f t="shared" si="7"/>
        <v>-2</v>
      </c>
      <c r="G145" s="5">
        <f t="shared" si="8"/>
        <v>0</v>
      </c>
      <c r="H145" s="4">
        <f t="shared" si="9"/>
        <v>-1</v>
      </c>
      <c r="I145" s="4">
        <f t="shared" si="10"/>
        <v>-1</v>
      </c>
      <c r="J145" s="4">
        <f t="shared" si="11"/>
        <v>0</v>
      </c>
      <c r="K145" s="44"/>
    </row>
    <row r="146" spans="4:11" x14ac:dyDescent="0.25">
      <c r="D146" s="5">
        <f t="shared" si="12"/>
        <v>6</v>
      </c>
      <c r="E146" s="5" t="s">
        <v>106</v>
      </c>
      <c r="F146" s="5">
        <f t="shared" si="7"/>
        <v>1</v>
      </c>
      <c r="G146" s="5">
        <f t="shared" si="8"/>
        <v>0</v>
      </c>
      <c r="H146" s="4">
        <f t="shared" si="9"/>
        <v>0</v>
      </c>
      <c r="I146" s="4">
        <f t="shared" si="10"/>
        <v>-3</v>
      </c>
      <c r="J146" s="4">
        <f t="shared" si="11"/>
        <v>1</v>
      </c>
      <c r="K146" s="45"/>
    </row>
    <row r="149" spans="4:11" x14ac:dyDescent="0.25">
      <c r="D149" s="1" t="s">
        <v>112</v>
      </c>
    </row>
    <row r="150" spans="4:11" x14ac:dyDescent="0.25">
      <c r="D150" s="14" t="s">
        <v>76</v>
      </c>
      <c r="E150" s="14" t="s">
        <v>100</v>
      </c>
      <c r="F150" s="14">
        <v>1</v>
      </c>
      <c r="G150" s="14">
        <v>2</v>
      </c>
      <c r="H150" s="14" t="s">
        <v>79</v>
      </c>
    </row>
    <row r="151" spans="4:11" x14ac:dyDescent="0.25">
      <c r="D151" s="5">
        <v>1</v>
      </c>
      <c r="E151" s="5" t="s">
        <v>101</v>
      </c>
      <c r="F151" s="5">
        <v>3</v>
      </c>
      <c r="G151" s="5">
        <v>3</v>
      </c>
      <c r="H151" s="37" t="s">
        <v>95</v>
      </c>
    </row>
    <row r="152" spans="4:11" x14ac:dyDescent="0.25">
      <c r="D152" s="5">
        <f>D151+1</f>
        <v>2</v>
      </c>
      <c r="E152" s="5" t="s">
        <v>102</v>
      </c>
      <c r="F152" s="5">
        <v>4</v>
      </c>
      <c r="G152" s="5">
        <v>2</v>
      </c>
      <c r="H152" s="38"/>
    </row>
    <row r="153" spans="4:11" x14ac:dyDescent="0.25">
      <c r="D153" s="5">
        <f t="shared" ref="D153:D156" si="13">D152+1</f>
        <v>3</v>
      </c>
      <c r="E153" s="5" t="s">
        <v>103</v>
      </c>
      <c r="F153" s="5">
        <v>5</v>
      </c>
      <c r="G153" s="5">
        <v>2</v>
      </c>
      <c r="H153" s="38"/>
    </row>
    <row r="154" spans="4:11" x14ac:dyDescent="0.25">
      <c r="D154" s="5">
        <f t="shared" si="13"/>
        <v>4</v>
      </c>
      <c r="E154" s="5" t="s">
        <v>104</v>
      </c>
      <c r="F154" s="5">
        <v>5</v>
      </c>
      <c r="G154" s="5">
        <v>1</v>
      </c>
      <c r="H154" s="38"/>
    </row>
    <row r="155" spans="4:11" x14ac:dyDescent="0.25">
      <c r="D155" s="5">
        <f t="shared" si="13"/>
        <v>5</v>
      </c>
      <c r="E155" s="5" t="s">
        <v>105</v>
      </c>
      <c r="F155" s="5">
        <v>3</v>
      </c>
      <c r="G155" s="5">
        <v>1</v>
      </c>
      <c r="H155" s="38"/>
    </row>
    <row r="156" spans="4:11" x14ac:dyDescent="0.25">
      <c r="D156" s="5">
        <f t="shared" si="13"/>
        <v>6</v>
      </c>
      <c r="E156" s="5" t="s">
        <v>106</v>
      </c>
      <c r="F156" s="5">
        <v>3</v>
      </c>
      <c r="G156" s="5">
        <v>2</v>
      </c>
      <c r="H156" s="39"/>
    </row>
    <row r="157" spans="4:11" x14ac:dyDescent="0.25">
      <c r="D157" s="40" t="s">
        <v>98</v>
      </c>
      <c r="E157" s="41"/>
      <c r="F157" s="15">
        <v>5</v>
      </c>
      <c r="G157" s="15">
        <v>5</v>
      </c>
      <c r="H157" s="16" t="s">
        <v>96</v>
      </c>
    </row>
    <row r="158" spans="4:11" x14ac:dyDescent="0.25">
      <c r="D158" s="5">
        <v>1</v>
      </c>
      <c r="E158" s="5" t="s">
        <v>101</v>
      </c>
      <c r="F158" s="5">
        <f>F151-$F$157</f>
        <v>-2</v>
      </c>
      <c r="G158" s="5">
        <f>G151-$G$157</f>
        <v>-2</v>
      </c>
      <c r="H158" s="43" t="s">
        <v>97</v>
      </c>
    </row>
    <row r="159" spans="4:11" x14ac:dyDescent="0.25">
      <c r="D159" s="5">
        <f>1+D158</f>
        <v>2</v>
      </c>
      <c r="E159" s="5" t="s">
        <v>102</v>
      </c>
      <c r="F159" s="5">
        <f t="shared" ref="F159:F163" si="14">F152-$F$157</f>
        <v>-1</v>
      </c>
      <c r="G159" s="5">
        <f t="shared" ref="G159:G163" si="15">G152-$G$157</f>
        <v>-3</v>
      </c>
      <c r="H159" s="44"/>
    </row>
    <row r="160" spans="4:11" x14ac:dyDescent="0.25">
      <c r="D160" s="5">
        <f t="shared" ref="D160:D163" si="16">1+D159</f>
        <v>3</v>
      </c>
      <c r="E160" s="5" t="s">
        <v>103</v>
      </c>
      <c r="F160" s="5">
        <f t="shared" si="14"/>
        <v>0</v>
      </c>
      <c r="G160" s="5">
        <f t="shared" si="15"/>
        <v>-3</v>
      </c>
      <c r="H160" s="44"/>
    </row>
    <row r="161" spans="4:8" x14ac:dyDescent="0.25">
      <c r="D161" s="5">
        <f t="shared" si="16"/>
        <v>4</v>
      </c>
      <c r="E161" s="5" t="s">
        <v>104</v>
      </c>
      <c r="F161" s="5">
        <f t="shared" si="14"/>
        <v>0</v>
      </c>
      <c r="G161" s="5">
        <f t="shared" si="15"/>
        <v>-4</v>
      </c>
      <c r="H161" s="44"/>
    </row>
    <row r="162" spans="4:8" x14ac:dyDescent="0.25">
      <c r="D162" s="5">
        <f t="shared" si="16"/>
        <v>5</v>
      </c>
      <c r="E162" s="5" t="s">
        <v>105</v>
      </c>
      <c r="F162" s="5">
        <f t="shared" si="14"/>
        <v>-2</v>
      </c>
      <c r="G162" s="5">
        <f t="shared" si="15"/>
        <v>-4</v>
      </c>
      <c r="H162" s="44"/>
    </row>
    <row r="163" spans="4:8" x14ac:dyDescent="0.25">
      <c r="D163" s="5">
        <f t="shared" si="16"/>
        <v>6</v>
      </c>
      <c r="E163" s="5" t="s">
        <v>106</v>
      </c>
      <c r="F163" s="5">
        <f t="shared" si="14"/>
        <v>-2</v>
      </c>
      <c r="G163" s="5">
        <f t="shared" si="15"/>
        <v>-3</v>
      </c>
      <c r="H163" s="45"/>
    </row>
    <row r="166" spans="4:8" x14ac:dyDescent="0.25">
      <c r="D166" s="1" t="s">
        <v>113</v>
      </c>
    </row>
    <row r="167" spans="4:8" x14ac:dyDescent="0.25">
      <c r="D167" s="14" t="s">
        <v>76</v>
      </c>
      <c r="E167" s="14" t="s">
        <v>100</v>
      </c>
      <c r="F167" s="14">
        <v>1</v>
      </c>
      <c r="G167" s="14">
        <v>2</v>
      </c>
      <c r="H167" s="14" t="s">
        <v>79</v>
      </c>
    </row>
    <row r="168" spans="4:8" x14ac:dyDescent="0.25">
      <c r="D168" s="5">
        <v>1</v>
      </c>
      <c r="E168" s="5" t="s">
        <v>101</v>
      </c>
      <c r="F168" s="5">
        <v>4</v>
      </c>
      <c r="G168" s="5">
        <v>3</v>
      </c>
      <c r="H168" s="37" t="s">
        <v>95</v>
      </c>
    </row>
    <row r="169" spans="4:8" x14ac:dyDescent="0.25">
      <c r="D169" s="5">
        <f>D168+1</f>
        <v>2</v>
      </c>
      <c r="E169" s="5" t="s">
        <v>102</v>
      </c>
      <c r="F169" s="5">
        <v>3</v>
      </c>
      <c r="G169" s="5">
        <v>4</v>
      </c>
      <c r="H169" s="38"/>
    </row>
    <row r="170" spans="4:8" x14ac:dyDescent="0.25">
      <c r="D170" s="5">
        <f t="shared" ref="D170:D173" si="17">D169+1</f>
        <v>3</v>
      </c>
      <c r="E170" s="5" t="s">
        <v>103</v>
      </c>
      <c r="F170" s="5">
        <v>3</v>
      </c>
      <c r="G170" s="5">
        <v>3</v>
      </c>
      <c r="H170" s="38"/>
    </row>
    <row r="171" spans="4:8" x14ac:dyDescent="0.25">
      <c r="D171" s="5">
        <f t="shared" si="17"/>
        <v>4</v>
      </c>
      <c r="E171" s="5" t="s">
        <v>104</v>
      </c>
      <c r="F171" s="5">
        <v>4</v>
      </c>
      <c r="G171" s="5">
        <v>2</v>
      </c>
      <c r="H171" s="38"/>
    </row>
    <row r="172" spans="4:8" x14ac:dyDescent="0.25">
      <c r="D172" s="5">
        <f t="shared" si="17"/>
        <v>5</v>
      </c>
      <c r="E172" s="5" t="s">
        <v>105</v>
      </c>
      <c r="F172" s="5">
        <v>3</v>
      </c>
      <c r="G172" s="5">
        <v>2</v>
      </c>
      <c r="H172" s="38"/>
    </row>
    <row r="173" spans="4:8" x14ac:dyDescent="0.25">
      <c r="D173" s="5">
        <f t="shared" si="17"/>
        <v>6</v>
      </c>
      <c r="E173" s="5" t="s">
        <v>106</v>
      </c>
      <c r="F173" s="5">
        <v>3</v>
      </c>
      <c r="G173" s="5">
        <v>3</v>
      </c>
      <c r="H173" s="39"/>
    </row>
    <row r="174" spans="4:8" x14ac:dyDescent="0.25">
      <c r="D174" s="40" t="s">
        <v>98</v>
      </c>
      <c r="E174" s="41"/>
      <c r="F174" s="15">
        <v>4</v>
      </c>
      <c r="G174" s="15">
        <v>4</v>
      </c>
      <c r="H174" s="16" t="s">
        <v>96</v>
      </c>
    </row>
    <row r="175" spans="4:8" x14ac:dyDescent="0.25">
      <c r="D175" s="5">
        <v>1</v>
      </c>
      <c r="E175" s="5" t="s">
        <v>101</v>
      </c>
      <c r="F175" s="5">
        <f>F168-$F$174</f>
        <v>0</v>
      </c>
      <c r="G175" s="5">
        <f>G168-$G$174</f>
        <v>-1</v>
      </c>
      <c r="H175" s="43" t="s">
        <v>97</v>
      </c>
    </row>
    <row r="176" spans="4:8" x14ac:dyDescent="0.25">
      <c r="D176" s="5">
        <f>1+D175</f>
        <v>2</v>
      </c>
      <c r="E176" s="5" t="s">
        <v>102</v>
      </c>
      <c r="F176" s="5">
        <f t="shared" ref="F176:F180" si="18">F169-$F$174</f>
        <v>-1</v>
      </c>
      <c r="G176" s="5">
        <f t="shared" ref="G176:G180" si="19">G169-$G$174</f>
        <v>0</v>
      </c>
      <c r="H176" s="44"/>
    </row>
    <row r="177" spans="4:8" x14ac:dyDescent="0.25">
      <c r="D177" s="5">
        <f t="shared" ref="D177:D180" si="20">1+D176</f>
        <v>3</v>
      </c>
      <c r="E177" s="5" t="s">
        <v>103</v>
      </c>
      <c r="F177" s="5">
        <f t="shared" si="18"/>
        <v>-1</v>
      </c>
      <c r="G177" s="5">
        <f t="shared" si="19"/>
        <v>-1</v>
      </c>
      <c r="H177" s="44"/>
    </row>
    <row r="178" spans="4:8" x14ac:dyDescent="0.25">
      <c r="D178" s="5">
        <f t="shared" si="20"/>
        <v>4</v>
      </c>
      <c r="E178" s="5" t="s">
        <v>104</v>
      </c>
      <c r="F178" s="5">
        <f t="shared" si="18"/>
        <v>0</v>
      </c>
      <c r="G178" s="5">
        <f t="shared" si="19"/>
        <v>-2</v>
      </c>
      <c r="H178" s="44"/>
    </row>
    <row r="179" spans="4:8" x14ac:dyDescent="0.25">
      <c r="D179" s="5">
        <f t="shared" si="20"/>
        <v>5</v>
      </c>
      <c r="E179" s="5" t="s">
        <v>105</v>
      </c>
      <c r="F179" s="5">
        <f t="shared" si="18"/>
        <v>-1</v>
      </c>
      <c r="G179" s="5">
        <f t="shared" si="19"/>
        <v>-2</v>
      </c>
      <c r="H179" s="44"/>
    </row>
    <row r="180" spans="4:8" x14ac:dyDescent="0.25">
      <c r="D180" s="5">
        <f t="shared" si="20"/>
        <v>6</v>
      </c>
      <c r="E180" s="5" t="s">
        <v>106</v>
      </c>
      <c r="F180" s="5">
        <f t="shared" si="18"/>
        <v>-1</v>
      </c>
      <c r="G180" s="5">
        <f t="shared" si="19"/>
        <v>-1</v>
      </c>
      <c r="H180" s="45"/>
    </row>
    <row r="183" spans="4:8" ht="23.25" x14ac:dyDescent="0.25">
      <c r="D183" s="50" t="s">
        <v>114</v>
      </c>
      <c r="E183" s="50"/>
      <c r="F183" s="50"/>
      <c r="G183" s="50"/>
    </row>
    <row r="184" spans="4:8" x14ac:dyDescent="0.25">
      <c r="D184" s="1" t="s">
        <v>117</v>
      </c>
    </row>
    <row r="185" spans="4:8" x14ac:dyDescent="0.25">
      <c r="D185" s="14" t="s">
        <v>76</v>
      </c>
      <c r="E185" s="14" t="s">
        <v>100</v>
      </c>
      <c r="F185" s="23">
        <v>1</v>
      </c>
      <c r="G185" s="14">
        <v>2</v>
      </c>
      <c r="H185" s="14" t="s">
        <v>79</v>
      </c>
    </row>
    <row r="186" spans="4:8" x14ac:dyDescent="0.25">
      <c r="D186" s="5">
        <v>1</v>
      </c>
      <c r="E186" s="5" t="s">
        <v>101</v>
      </c>
      <c r="F186" s="5">
        <f>F124</f>
        <v>-3</v>
      </c>
      <c r="G186" s="5">
        <f>G124</f>
        <v>-5</v>
      </c>
      <c r="H186" s="21" t="s">
        <v>115</v>
      </c>
    </row>
    <row r="187" spans="4:8" x14ac:dyDescent="0.25">
      <c r="D187" s="6"/>
      <c r="E187" s="6" t="s">
        <v>101</v>
      </c>
      <c r="F187" s="6">
        <f>IF(F186=0,7,IF(F186=1,6.5,IF(F186=-1,6,IF(F186=2,5.5,IF(F186=-2,5,IF(F186=3,4.5,IF(F186=-3,4,IF(F186=4,3.5,IF(F186=-4,3,IF(F186=5,2.5,IF(F186=-5,2,IF(F186=6,1.5,IF(F186=-6,1)))))))))))))</f>
        <v>4</v>
      </c>
      <c r="G187" s="6">
        <f>IF(G186=0,7,IF(G186=1,6.5,IF(G186=-1,6,IF(G186=2,5.5,IF(G186=-2,5,IF(G186=3,4.5,IF(G186=-3,4,IF(G186=4,3.5,IF(G186=-4,3,IF(G186=5,2.5,IF(G186=-5,2,IF(G186=6,1.5,IF(G186=-6,1)))))))))))))</f>
        <v>2</v>
      </c>
      <c r="H187" s="21" t="s">
        <v>116</v>
      </c>
    </row>
    <row r="188" spans="4:8" x14ac:dyDescent="0.25">
      <c r="D188" s="5">
        <f>D186+1</f>
        <v>2</v>
      </c>
      <c r="E188" s="5" t="s">
        <v>102</v>
      </c>
      <c r="F188" s="5">
        <f>F125</f>
        <v>-5</v>
      </c>
      <c r="G188" s="5">
        <f>G125</f>
        <v>-2</v>
      </c>
      <c r="H188" s="21" t="s">
        <v>115</v>
      </c>
    </row>
    <row r="189" spans="4:8" x14ac:dyDescent="0.25">
      <c r="D189" s="6"/>
      <c r="E189" s="6" t="s">
        <v>102</v>
      </c>
      <c r="F189" s="6">
        <f>IF(F188=0,7,IF(F188=1,6.5,IF(F188=-1,6,IF(F188=2,5.5,IF(F188=-2,5,IF(F188=3,4.5,IF(F188=-3,4,IF(F188=4,3.5,IF(F188=-4,3,IF(F188=5,2.5,IF(F188=-5,2,IF(F188=6,1.5,IF(F188=-6,1)))))))))))))</f>
        <v>2</v>
      </c>
      <c r="G189" s="6">
        <f>IF(G188=0,7,IF(G188=1,6.5,IF(G188=-1,6,IF(G188=2,5.5,IF(G188=-2,5,IF(G188=3,4.5,IF(G188=-3,4,IF(G188=4,3.5,IF(G188=-4,3,IF(G188=5,2.5,IF(G188=-5,2,IF(G188=6,1.5,IF(G188=-6,1)))))))))))))</f>
        <v>5</v>
      </c>
      <c r="H189" s="21" t="s">
        <v>116</v>
      </c>
    </row>
    <row r="190" spans="4:8" x14ac:dyDescent="0.25">
      <c r="D190" s="5">
        <f t="shared" ref="D190:D194" si="21">D188+1</f>
        <v>3</v>
      </c>
      <c r="E190" s="5" t="s">
        <v>103</v>
      </c>
      <c r="F190" s="5">
        <f>F126</f>
        <v>-1</v>
      </c>
      <c r="G190" s="5">
        <f>G126</f>
        <v>-5</v>
      </c>
      <c r="H190" s="21" t="s">
        <v>115</v>
      </c>
    </row>
    <row r="191" spans="4:8" x14ac:dyDescent="0.25">
      <c r="D191" s="6"/>
      <c r="E191" s="6" t="s">
        <v>103</v>
      </c>
      <c r="F191" s="6">
        <f>IF(F190=0,7,IF(F190=1,6.5,IF(F190=-1,6,IF(F190=2,5.5,IF(F190=-2,5,IF(F190=3,4.5,IF(F190=-3,4,IF(F190=4,3.5,IF(F190=-4,3,IF(F190=5,2.5,IF(F190=-5,2,IF(F190=6,1.5,IF(F190=-6,1)))))))))))))</f>
        <v>6</v>
      </c>
      <c r="G191" s="6">
        <f>IF(G190=0,7,IF(G190=1,6.5,IF(G190=-1,6,IF(G190=2,5.5,IF(G190=-2,5,IF(G190=3,4.5,IF(G190=-3,4,IF(G190=4,3.5,IF(G190=-4,3,IF(G190=5,2.5,IF(G190=-5,2,IF(G190=6,1.5,IF(G190=-6,1)))))))))))))</f>
        <v>2</v>
      </c>
      <c r="H191" s="21" t="s">
        <v>116</v>
      </c>
    </row>
    <row r="192" spans="4:8" x14ac:dyDescent="0.25">
      <c r="D192" s="5">
        <f t="shared" si="21"/>
        <v>4</v>
      </c>
      <c r="E192" s="5" t="s">
        <v>104</v>
      </c>
      <c r="F192" s="5">
        <f>F127</f>
        <v>-6</v>
      </c>
      <c r="G192" s="5">
        <f>G127</f>
        <v>-5</v>
      </c>
      <c r="H192" s="21" t="s">
        <v>115</v>
      </c>
    </row>
    <row r="193" spans="4:11" x14ac:dyDescent="0.25">
      <c r="D193" s="6"/>
      <c r="E193" s="6" t="s">
        <v>104</v>
      </c>
      <c r="F193" s="6">
        <f>IF(F192=0,7,IF(F192=1,6.5,IF(F192=-1,6,IF(F192=2,5.5,IF(F192=-2,5,IF(F192=3,4.5,IF(F192=-3,4,IF(F192=4,3.5,IF(F192=-4,3,IF(F192=5,2.5,IF(F192=-5,2,IF(F192=6,1.5,IF(F192=-6,1)))))))))))))</f>
        <v>1</v>
      </c>
      <c r="G193" s="6">
        <f>IF(G192=0,7,IF(G192=1,6.5,IF(G192=-1,6,IF(G192=2,5.5,IF(G192=-2,5,IF(G192=3,4.5,IF(G192=-3,4,IF(G192=4,3.5,IF(G192=-4,3,IF(G192=5,2.5,IF(G192=-5,2,IF(G192=6,1.5,IF(G192=-6,1)))))))))))))</f>
        <v>2</v>
      </c>
      <c r="H193" s="21" t="s">
        <v>116</v>
      </c>
    </row>
    <row r="194" spans="4:11" x14ac:dyDescent="0.25">
      <c r="D194" s="5">
        <f t="shared" si="21"/>
        <v>5</v>
      </c>
      <c r="E194" s="5" t="s">
        <v>105</v>
      </c>
      <c r="F194" s="5">
        <f>F128</f>
        <v>-1</v>
      </c>
      <c r="G194" s="5">
        <f>G128</f>
        <v>0</v>
      </c>
      <c r="H194" s="21" t="s">
        <v>115</v>
      </c>
    </row>
    <row r="195" spans="4:11" x14ac:dyDescent="0.25">
      <c r="D195" s="6"/>
      <c r="E195" s="6" t="s">
        <v>105</v>
      </c>
      <c r="F195" s="6">
        <f>IF(F194=0,7,IF(F194=1,6.5,IF(F194=-1,6,IF(F194=2,5.5,IF(F194=-2,5,IF(F194=3,4.5,IF(F194=-3,4,IF(F194=4,3.5,IF(F194=-4,3,IF(F194=5,2.5,IF(F194=-5,2,IF(F194=6,1.5,IF(F194=-6,1)))))))))))))</f>
        <v>6</v>
      </c>
      <c r="G195" s="6">
        <f>IF(G194=0,7,IF(G194=1,6.5,IF(G194=-1,6,IF(G194=2,5.5,IF(G194=-2,5,IF(G194=3,4.5,IF(G194=-3,4,IF(G194=4,3.5,IF(G194=-4,3,IF(G194=5,2.5,IF(G194=-5,2,IF(G194=6,1.5,IF(G194=-6,1)))))))))))))</f>
        <v>7</v>
      </c>
      <c r="H195" s="21" t="s">
        <v>116</v>
      </c>
    </row>
    <row r="196" spans="4:11" x14ac:dyDescent="0.25">
      <c r="D196" s="4">
        <v>6</v>
      </c>
      <c r="E196" s="5" t="s">
        <v>106</v>
      </c>
      <c r="F196" s="5">
        <f>F129</f>
        <v>0</v>
      </c>
      <c r="G196" s="5">
        <f>G129</f>
        <v>0</v>
      </c>
      <c r="H196" s="21" t="s">
        <v>115</v>
      </c>
    </row>
    <row r="197" spans="4:11" x14ac:dyDescent="0.25">
      <c r="D197" s="2"/>
      <c r="E197" s="6" t="s">
        <v>106</v>
      </c>
      <c r="F197" s="6">
        <f>IF(F196=0,7,IF(F196=1,6.5,IF(F196=-1,6,IF(F196=2,5.5,IF(F196=-2,5,IF(F196=3,4.5,IF(F196=-3,4,IF(F196=4,3.5,IF(F196=-4,3,IF(F196=5,2.5,IF(F196=-5,2,IF(F196=6,1.5,IF(F196=-6,1)))))))))))))</f>
        <v>7</v>
      </c>
      <c r="G197" s="6">
        <f>IF(G196=0,7,IF(G196=1,6.5,IF(G196=-1,6,IF(G196=2,5.5,IF(G196=-2,5,IF(G196=3,4.5,IF(G196=-3,4,IF(G196=4,3.5,IF(G196=-4,3,IF(G196=5,2.5,IF(G196=-5,2,IF(G196=6,1.5,IF(G196=-6,1)))))))))))))</f>
        <v>7</v>
      </c>
      <c r="H197" s="21" t="s">
        <v>116</v>
      </c>
    </row>
    <row r="199" spans="4:11" x14ac:dyDescent="0.25">
      <c r="D199" s="1" t="s">
        <v>118</v>
      </c>
    </row>
    <row r="200" spans="4:11" x14ac:dyDescent="0.25">
      <c r="D200" s="14" t="s">
        <v>76</v>
      </c>
      <c r="E200" s="14" t="s">
        <v>100</v>
      </c>
      <c r="F200" s="23">
        <v>1</v>
      </c>
      <c r="G200" s="23">
        <v>2</v>
      </c>
      <c r="H200" s="14">
        <v>3</v>
      </c>
      <c r="I200" s="23">
        <v>4</v>
      </c>
      <c r="J200" s="14">
        <v>5</v>
      </c>
      <c r="K200" s="14" t="s">
        <v>79</v>
      </c>
    </row>
    <row r="201" spans="4:11" x14ac:dyDescent="0.25">
      <c r="D201" s="5">
        <v>1</v>
      </c>
      <c r="E201" s="5" t="s">
        <v>101</v>
      </c>
      <c r="F201" s="5">
        <f>F141</f>
        <v>2</v>
      </c>
      <c r="G201" s="5">
        <f t="shared" ref="G201:J201" si="22">G141</f>
        <v>0</v>
      </c>
      <c r="H201" s="5">
        <f t="shared" si="22"/>
        <v>0</v>
      </c>
      <c r="I201" s="5">
        <f t="shared" si="22"/>
        <v>-1</v>
      </c>
      <c r="J201" s="5">
        <f t="shared" si="22"/>
        <v>0</v>
      </c>
      <c r="K201" s="21" t="s">
        <v>115</v>
      </c>
    </row>
    <row r="202" spans="4:11" x14ac:dyDescent="0.25">
      <c r="D202" s="6"/>
      <c r="E202" s="6" t="s">
        <v>101</v>
      </c>
      <c r="F202" s="6">
        <f>IF(F201=0,7,IF(F201=1,6.5,IF(F201=-1,6,IF(F201=2,5.5,IF(F201=-2,5,IF(F201=3,4.5,IF(F201=-3,4,IF(F201=4,3.5,IF(F201=-4,3,IF(F201=5,2.5,IF(F201=-5,2,IF(F201=6,1.5,IF(F201=-6,1)))))))))))))</f>
        <v>5.5</v>
      </c>
      <c r="G202" s="6">
        <f t="shared" ref="G202:J202" si="23">IF(G201=0,7,IF(G201=1,6.5,IF(G201=-1,6,IF(G201=2,5.5,IF(G201=-2,5,IF(G201=3,4.5,IF(G201=-3,4,IF(G201=4,3.5,IF(G201=-4,3,IF(G201=5,2.5,IF(G201=-5,2,IF(G201=6,1.5,IF(G201=-6,1)))))))))))))</f>
        <v>7</v>
      </c>
      <c r="H202" s="6">
        <f t="shared" si="23"/>
        <v>7</v>
      </c>
      <c r="I202" s="6">
        <f t="shared" si="23"/>
        <v>6</v>
      </c>
      <c r="J202" s="6">
        <f t="shared" si="23"/>
        <v>7</v>
      </c>
      <c r="K202" s="21" t="s">
        <v>116</v>
      </c>
    </row>
    <row r="203" spans="4:11" x14ac:dyDescent="0.25">
      <c r="D203" s="5">
        <f>D201+1</f>
        <v>2</v>
      </c>
      <c r="E203" s="5" t="s">
        <v>102</v>
      </c>
      <c r="F203" s="5">
        <f>F142</f>
        <v>0</v>
      </c>
      <c r="G203" s="5">
        <f t="shared" ref="G203:J203" si="24">G142</f>
        <v>-1</v>
      </c>
      <c r="H203" s="5">
        <f t="shared" si="24"/>
        <v>0</v>
      </c>
      <c r="I203" s="5">
        <f t="shared" si="24"/>
        <v>-2</v>
      </c>
      <c r="J203" s="5">
        <f t="shared" si="24"/>
        <v>1</v>
      </c>
      <c r="K203" s="21" t="s">
        <v>115</v>
      </c>
    </row>
    <row r="204" spans="4:11" x14ac:dyDescent="0.25">
      <c r="D204" s="6"/>
      <c r="E204" s="6" t="s">
        <v>102</v>
      </c>
      <c r="F204" s="6">
        <f>IF(F203=0,7,IF(F203=1,6.5,IF(F203=-1,6,IF(F203=2,5.5,IF(F203=-2,5,IF(F203=3,4.5,IF(F203=-3,4,IF(F203=4,3.5,IF(F203=-4,3,IF(F203=5,2.5,IF(F203=-5,2,IF(F203=6,1.5,IF(F203=-6,1)))))))))))))</f>
        <v>7</v>
      </c>
      <c r="G204" s="6">
        <f t="shared" ref="G204:J204" si="25">IF(G203=0,7,IF(G203=1,6.5,IF(G203=-1,6,IF(G203=2,5.5,IF(G203=-2,5,IF(G203=3,4.5,IF(G203=-3,4,IF(G203=4,3.5,IF(G203=-4,3,IF(G203=5,2.5,IF(G203=-5,2,IF(G203=6,1.5,IF(G203=-6,1)))))))))))))</f>
        <v>6</v>
      </c>
      <c r="H204" s="6">
        <f t="shared" si="25"/>
        <v>7</v>
      </c>
      <c r="I204" s="6">
        <f t="shared" si="25"/>
        <v>5</v>
      </c>
      <c r="J204" s="6">
        <f t="shared" si="25"/>
        <v>6.5</v>
      </c>
      <c r="K204" s="21" t="s">
        <v>116</v>
      </c>
    </row>
    <row r="205" spans="4:11" x14ac:dyDescent="0.25">
      <c r="D205" s="5">
        <f t="shared" ref="D205:D209" si="26">D203+1</f>
        <v>3</v>
      </c>
      <c r="E205" s="5" t="s">
        <v>103</v>
      </c>
      <c r="F205" s="5">
        <f>F143</f>
        <v>0</v>
      </c>
      <c r="G205" s="5">
        <f t="shared" ref="G205:J205" si="27">G143</f>
        <v>0</v>
      </c>
      <c r="H205" s="5">
        <f t="shared" si="27"/>
        <v>-1</v>
      </c>
      <c r="I205" s="5">
        <f t="shared" si="27"/>
        <v>-2</v>
      </c>
      <c r="J205" s="5">
        <f t="shared" si="27"/>
        <v>2</v>
      </c>
      <c r="K205" s="21" t="s">
        <v>115</v>
      </c>
    </row>
    <row r="206" spans="4:11" x14ac:dyDescent="0.25">
      <c r="D206" s="6"/>
      <c r="E206" s="6" t="s">
        <v>103</v>
      </c>
      <c r="F206" s="6">
        <f>IF(F205=0,7,IF(F205=1,6.5,IF(F205=-1,6,IF(F205=2,5.5,IF(F205=-2,5,IF(F205=3,4.5,IF(F205=-3,4,IF(F205=4,3.5,IF(F205=-4,3,IF(F205=5,2.5,IF(F205=-5,2,IF(F205=6,1.5,IF(F205=-6,1)))))))))))))</f>
        <v>7</v>
      </c>
      <c r="G206" s="6">
        <f t="shared" ref="G206:J206" si="28">IF(G205=0,7,IF(G205=1,6.5,IF(G205=-1,6,IF(G205=2,5.5,IF(G205=-2,5,IF(G205=3,4.5,IF(G205=-3,4,IF(G205=4,3.5,IF(G205=-4,3,IF(G205=5,2.5,IF(G205=-5,2,IF(G205=6,1.5,IF(G205=-6,1)))))))))))))</f>
        <v>7</v>
      </c>
      <c r="H206" s="6">
        <f t="shared" si="28"/>
        <v>6</v>
      </c>
      <c r="I206" s="6">
        <f t="shared" si="28"/>
        <v>5</v>
      </c>
      <c r="J206" s="6">
        <f t="shared" si="28"/>
        <v>5.5</v>
      </c>
      <c r="K206" s="21" t="s">
        <v>116</v>
      </c>
    </row>
    <row r="207" spans="4:11" x14ac:dyDescent="0.25">
      <c r="D207" s="5">
        <f t="shared" si="26"/>
        <v>4</v>
      </c>
      <c r="E207" s="5" t="s">
        <v>104</v>
      </c>
      <c r="F207" s="5">
        <f>F144</f>
        <v>3</v>
      </c>
      <c r="G207" s="5">
        <f t="shared" ref="G207:J207" si="29">G144</f>
        <v>0</v>
      </c>
      <c r="H207" s="5">
        <f t="shared" si="29"/>
        <v>-1</v>
      </c>
      <c r="I207" s="5">
        <f t="shared" si="29"/>
        <v>0</v>
      </c>
      <c r="J207" s="5">
        <f t="shared" si="29"/>
        <v>2</v>
      </c>
      <c r="K207" s="21" t="s">
        <v>115</v>
      </c>
    </row>
    <row r="208" spans="4:11" x14ac:dyDescent="0.25">
      <c r="D208" s="6"/>
      <c r="E208" s="6" t="s">
        <v>104</v>
      </c>
      <c r="F208" s="6">
        <f>IF(F207=0,7,IF(F207=1,6.5,IF(F207=-1,6,IF(F207=2,5.5,IF(F207=-2,5,IF(F207=3,4.5,IF(F207=-3,4,IF(F207=4,3.5,IF(F207=-4,3,IF(F207=5,2.5,IF(F207=-5,2,IF(F207=6,1.5,IF(F207=-6,1)))))))))))))</f>
        <v>4.5</v>
      </c>
      <c r="G208" s="6">
        <f t="shared" ref="G208:J208" si="30">IF(G207=0,7,IF(G207=1,6.5,IF(G207=-1,6,IF(G207=2,5.5,IF(G207=-2,5,IF(G207=3,4.5,IF(G207=-3,4,IF(G207=4,3.5,IF(G207=-4,3,IF(G207=5,2.5,IF(G207=-5,2,IF(G207=6,1.5,IF(G207=-6,1)))))))))))))</f>
        <v>7</v>
      </c>
      <c r="H208" s="6">
        <f t="shared" si="30"/>
        <v>6</v>
      </c>
      <c r="I208" s="6">
        <f t="shared" si="30"/>
        <v>7</v>
      </c>
      <c r="J208" s="6">
        <f t="shared" si="30"/>
        <v>5.5</v>
      </c>
      <c r="K208" s="21" t="s">
        <v>116</v>
      </c>
    </row>
    <row r="209" spans="4:11" x14ac:dyDescent="0.25">
      <c r="D209" s="5">
        <f t="shared" si="26"/>
        <v>5</v>
      </c>
      <c r="E209" s="5" t="s">
        <v>105</v>
      </c>
      <c r="F209" s="5">
        <f>F145</f>
        <v>-2</v>
      </c>
      <c r="G209" s="5">
        <f t="shared" ref="G209:J209" si="31">G145</f>
        <v>0</v>
      </c>
      <c r="H209" s="5">
        <f t="shared" si="31"/>
        <v>-1</v>
      </c>
      <c r="I209" s="5">
        <f t="shared" si="31"/>
        <v>-1</v>
      </c>
      <c r="J209" s="5">
        <f t="shared" si="31"/>
        <v>0</v>
      </c>
      <c r="K209" s="21" t="s">
        <v>115</v>
      </c>
    </row>
    <row r="210" spans="4:11" x14ac:dyDescent="0.25">
      <c r="D210" s="6"/>
      <c r="E210" s="6" t="s">
        <v>105</v>
      </c>
      <c r="F210" s="6">
        <f>IF(F209=0,7,IF(F209=1,6.5,IF(F209=-1,6,IF(F209=2,5.5,IF(F209=-2,5,IF(F209=3,4.5,IF(F209=-3,4,IF(F209=4,3.5,IF(F209=-4,3,IF(F209=5,2.5,IF(F209=-5,2,IF(F209=6,1.5,IF(F209=-6,1)))))))))))))</f>
        <v>5</v>
      </c>
      <c r="G210" s="6">
        <f t="shared" ref="G210:J210" si="32">IF(G209=0,7,IF(G209=1,6.5,IF(G209=-1,6,IF(G209=2,5.5,IF(G209=-2,5,IF(G209=3,4.5,IF(G209=-3,4,IF(G209=4,3.5,IF(G209=-4,3,IF(G209=5,2.5,IF(G209=-5,2,IF(G209=6,1.5,IF(G209=-6,1)))))))))))))</f>
        <v>7</v>
      </c>
      <c r="H210" s="6">
        <f t="shared" si="32"/>
        <v>6</v>
      </c>
      <c r="I210" s="6">
        <f t="shared" si="32"/>
        <v>6</v>
      </c>
      <c r="J210" s="6">
        <f t="shared" si="32"/>
        <v>7</v>
      </c>
      <c r="K210" s="21" t="s">
        <v>116</v>
      </c>
    </row>
    <row r="211" spans="4:11" x14ac:dyDescent="0.25">
      <c r="D211" s="4">
        <v>6</v>
      </c>
      <c r="E211" s="5" t="s">
        <v>106</v>
      </c>
      <c r="F211" s="5">
        <f>F146</f>
        <v>1</v>
      </c>
      <c r="G211" s="5">
        <f t="shared" ref="G211:J211" si="33">G146</f>
        <v>0</v>
      </c>
      <c r="H211" s="5">
        <f t="shared" si="33"/>
        <v>0</v>
      </c>
      <c r="I211" s="5">
        <f t="shared" si="33"/>
        <v>-3</v>
      </c>
      <c r="J211" s="5">
        <f t="shared" si="33"/>
        <v>1</v>
      </c>
      <c r="K211" s="21" t="s">
        <v>115</v>
      </c>
    </row>
    <row r="212" spans="4:11" x14ac:dyDescent="0.25">
      <c r="D212" s="2"/>
      <c r="E212" s="6" t="s">
        <v>106</v>
      </c>
      <c r="F212" s="6">
        <f>IF(F211=0,7,IF(F211=1,6.5,IF(F211=-1,6,IF(F211=2,5.5,IF(F211=-2,5,IF(F211=3,4.5,IF(F211=-3,4,IF(F211=4,3.5,IF(F211=-4,3,IF(F211=5,2.5,IF(F211=-5,2,IF(F211=6,1.5,IF(F211=-6,1)))))))))))))</f>
        <v>6.5</v>
      </c>
      <c r="G212" s="6">
        <f t="shared" ref="G212:J212" si="34">IF(G211=0,7,IF(G211=1,6.5,IF(G211=-1,6,IF(G211=2,5.5,IF(G211=-2,5,IF(G211=3,4.5,IF(G211=-3,4,IF(G211=4,3.5,IF(G211=-4,3,IF(G211=5,2.5,IF(G211=-5,2,IF(G211=6,1.5,IF(G211=-6,1)))))))))))))</f>
        <v>7</v>
      </c>
      <c r="H212" s="6">
        <f t="shared" si="34"/>
        <v>7</v>
      </c>
      <c r="I212" s="6">
        <f t="shared" si="34"/>
        <v>4</v>
      </c>
      <c r="J212" s="6">
        <f t="shared" si="34"/>
        <v>6.5</v>
      </c>
      <c r="K212" s="21" t="s">
        <v>116</v>
      </c>
    </row>
    <row r="214" spans="4:11" x14ac:dyDescent="0.25">
      <c r="D214" s="1" t="s">
        <v>119</v>
      </c>
    </row>
    <row r="215" spans="4:11" x14ac:dyDescent="0.25">
      <c r="D215" s="14" t="s">
        <v>76</v>
      </c>
      <c r="E215" s="14" t="s">
        <v>100</v>
      </c>
      <c r="F215" s="14">
        <v>1</v>
      </c>
      <c r="G215" s="23">
        <v>2</v>
      </c>
      <c r="H215" s="14" t="s">
        <v>79</v>
      </c>
    </row>
    <row r="216" spans="4:11" x14ac:dyDescent="0.25">
      <c r="D216" s="5">
        <v>1</v>
      </c>
      <c r="E216" s="5" t="s">
        <v>101</v>
      </c>
      <c r="F216" s="5">
        <f>F158</f>
        <v>-2</v>
      </c>
      <c r="G216" s="5">
        <f>G158</f>
        <v>-2</v>
      </c>
      <c r="H216" s="21" t="s">
        <v>115</v>
      </c>
    </row>
    <row r="217" spans="4:11" x14ac:dyDescent="0.25">
      <c r="D217" s="6"/>
      <c r="E217" s="6" t="s">
        <v>101</v>
      </c>
      <c r="F217" s="6">
        <f>IF(F216=0,7,IF(F216=1,6.5,IF(F216=-1,6,IF(F216=2,5.5,IF(F216=-2,5,IF(F216=3,4.5,IF(F216=-3,4,IF(F216=4,3.5,IF(F216=-4,3,IF(F216=5,2.5,IF(F216=-5,2,IF(F216=6,1.5,IF(F216=-6,1)))))))))))))</f>
        <v>5</v>
      </c>
      <c r="G217" s="6">
        <f>IF(G216=0,7,IF(G216=1,6.5,IF(G216=-1,6,IF(G216=2,5.5,IF(G216=-2,5,IF(G216=3,4.5,IF(G216=-3,4,IF(G216=4,3.5,IF(G216=-4,3,IF(G216=5,2.5,IF(G216=-5,2,IF(G216=6,1.5,IF(G216=-6,1)))))))))))))</f>
        <v>5</v>
      </c>
      <c r="H217" s="21" t="s">
        <v>116</v>
      </c>
    </row>
    <row r="218" spans="4:11" x14ac:dyDescent="0.25">
      <c r="D218" s="5">
        <f>D216+1</f>
        <v>2</v>
      </c>
      <c r="E218" s="5" t="s">
        <v>102</v>
      </c>
      <c r="F218" s="5">
        <f>F159</f>
        <v>-1</v>
      </c>
      <c r="G218" s="5">
        <f>G159</f>
        <v>-3</v>
      </c>
      <c r="H218" s="21" t="s">
        <v>115</v>
      </c>
    </row>
    <row r="219" spans="4:11" x14ac:dyDescent="0.25">
      <c r="D219" s="6"/>
      <c r="E219" s="6" t="s">
        <v>102</v>
      </c>
      <c r="F219" s="6">
        <f>IF(F218=0,7,IF(F218=1,6.5,IF(F218=-1,6,IF(F218=2,5.5,IF(F218=-2,5,IF(F218=3,4.5,IF(F218=-3,4,IF(F218=4,3.5,IF(F218=-4,3,IF(F218=5,2.5,IF(F218=-5,2,IF(F218=6,1.5,IF(F218=-6,1)))))))))))))</f>
        <v>6</v>
      </c>
      <c r="G219" s="6">
        <f>IF(G218=0,7,IF(G218=1,6.5,IF(G218=-1,6,IF(G218=2,5.5,IF(G218=-2,5,IF(G218=3,4.5,IF(G218=-3,4,IF(G218=4,3.5,IF(G218=-4,3,IF(G218=5,2.5,IF(G218=-5,2,IF(G218=6,1.5,IF(G218=-6,1)))))))))))))</f>
        <v>4</v>
      </c>
      <c r="H219" s="21" t="s">
        <v>116</v>
      </c>
    </row>
    <row r="220" spans="4:11" x14ac:dyDescent="0.25">
      <c r="D220" s="5">
        <f t="shared" ref="D220:D224" si="35">D218+1</f>
        <v>3</v>
      </c>
      <c r="E220" s="5" t="s">
        <v>103</v>
      </c>
      <c r="F220" s="5">
        <f>F160</f>
        <v>0</v>
      </c>
      <c r="G220" s="5">
        <f>G160</f>
        <v>-3</v>
      </c>
      <c r="H220" s="21" t="s">
        <v>115</v>
      </c>
    </row>
    <row r="221" spans="4:11" x14ac:dyDescent="0.25">
      <c r="D221" s="6"/>
      <c r="E221" s="6" t="s">
        <v>103</v>
      </c>
      <c r="F221" s="6">
        <f>IF(F220=0,7,IF(F220=1,6.5,IF(F220=-1,6,IF(F220=2,5.5,IF(F220=-2,5,IF(F220=3,4.5,IF(F220=-3,4,IF(F220=4,3.5,IF(F220=-4,3,IF(F220=5,2.5,IF(F220=-5,2,IF(F220=6,1.5,IF(F220=-6,1)))))))))))))</f>
        <v>7</v>
      </c>
      <c r="G221" s="6">
        <f>IF(G220=0,7,IF(G220=1,6.5,IF(G220=-1,6,IF(G220=2,5.5,IF(G220=-2,5,IF(G220=3,4.5,IF(G220=-3,4,IF(G220=4,3.5,IF(G220=-4,3,IF(G220=5,2.5,IF(G220=-5,2,IF(G220=6,1.5,IF(G220=-6,1)))))))))))))</f>
        <v>4</v>
      </c>
      <c r="H221" s="21" t="s">
        <v>116</v>
      </c>
    </row>
    <row r="222" spans="4:11" x14ac:dyDescent="0.25">
      <c r="D222" s="5">
        <f t="shared" si="35"/>
        <v>4</v>
      </c>
      <c r="E222" s="5" t="s">
        <v>104</v>
      </c>
      <c r="F222" s="5">
        <f>F161</f>
        <v>0</v>
      </c>
      <c r="G222" s="5">
        <f>G161</f>
        <v>-4</v>
      </c>
      <c r="H222" s="21" t="s">
        <v>115</v>
      </c>
    </row>
    <row r="223" spans="4:11" x14ac:dyDescent="0.25">
      <c r="D223" s="6"/>
      <c r="E223" s="6" t="s">
        <v>104</v>
      </c>
      <c r="F223" s="6">
        <f>IF(F222=0,7,IF(F222=1,6.5,IF(F222=-1,6,IF(F222=2,5.5,IF(F222=-2,5,IF(F222=3,4.5,IF(F222=-3,4,IF(F222=4,3.5,IF(F222=-4,3,IF(F222=5,2.5,IF(F222=-5,2,IF(F222=6,1.5,IF(F222=-6,1)))))))))))))</f>
        <v>7</v>
      </c>
      <c r="G223" s="6">
        <f>IF(G222=0,7,IF(G222=1,6.5,IF(G222=-1,6,IF(G222=2,5.5,IF(G222=-2,5,IF(G222=3,4.5,IF(G222=-3,4,IF(G222=4,3.5,IF(G222=-4,3,IF(G222=5,2.5,IF(G222=-5,2,IF(G222=6,1.5,IF(G222=-6,1)))))))))))))</f>
        <v>3</v>
      </c>
      <c r="H223" s="21" t="s">
        <v>116</v>
      </c>
    </row>
    <row r="224" spans="4:11" x14ac:dyDescent="0.25">
      <c r="D224" s="5">
        <f t="shared" si="35"/>
        <v>5</v>
      </c>
      <c r="E224" s="5" t="s">
        <v>105</v>
      </c>
      <c r="F224" s="5">
        <f>F162</f>
        <v>-2</v>
      </c>
      <c r="G224" s="5">
        <f>G162</f>
        <v>-4</v>
      </c>
      <c r="H224" s="21" t="s">
        <v>115</v>
      </c>
    </row>
    <row r="225" spans="4:8" x14ac:dyDescent="0.25">
      <c r="D225" s="6"/>
      <c r="E225" s="6" t="s">
        <v>105</v>
      </c>
      <c r="F225" s="6">
        <f>IF(F224=0,7,IF(F224=1,6.5,IF(F224=-1,6,IF(F224=2,5.5,IF(F224=-2,5,IF(F224=3,4.5,IF(F224=-3,4,IF(F224=4,3.5,IF(F224=-4,3,IF(F224=5,2.5,IF(F224=-5,2,IF(F224=6,1.5,IF(F224=-6,1)))))))))))))</f>
        <v>5</v>
      </c>
      <c r="G225" s="6">
        <f>IF(G224=0,7,IF(G224=1,6.5,IF(G224=-1,6,IF(G224=2,5.5,IF(G224=-2,5,IF(G224=3,4.5,IF(G224=-3,4,IF(G224=4,3.5,IF(G224=-4,3,IF(G224=5,2.5,IF(G224=-5,2,IF(G224=6,1.5,IF(G224=-6,1)))))))))))))</f>
        <v>3</v>
      </c>
      <c r="H225" s="21" t="s">
        <v>116</v>
      </c>
    </row>
    <row r="226" spans="4:8" x14ac:dyDescent="0.25">
      <c r="D226" s="4">
        <v>6</v>
      </c>
      <c r="E226" s="5" t="s">
        <v>106</v>
      </c>
      <c r="F226" s="5">
        <f>F163</f>
        <v>-2</v>
      </c>
      <c r="G226" s="5">
        <f>G163</f>
        <v>-3</v>
      </c>
      <c r="H226" s="21" t="s">
        <v>115</v>
      </c>
    </row>
    <row r="227" spans="4:8" x14ac:dyDescent="0.25">
      <c r="D227" s="2"/>
      <c r="E227" s="6" t="s">
        <v>106</v>
      </c>
      <c r="F227" s="6">
        <f>IF(F226=0,7,IF(F226=1,6.5,IF(F226=-1,6,IF(F226=2,5.5,IF(F226=-2,5,IF(F226=3,4.5,IF(F226=-3,4,IF(F226=4,3.5,IF(F226=-4,3,IF(F226=5,2.5,IF(F226=-5,2,IF(F226=6,1.5,IF(F226=-6,1)))))))))))))</f>
        <v>5</v>
      </c>
      <c r="G227" s="6">
        <f>IF(G226=0,7,IF(G226=1,6.5,IF(G226=-1,6,IF(G226=2,5.5,IF(G226=-2,5,IF(G226=3,4.5,IF(G226=-3,4,IF(G226=4,3.5,IF(G226=-4,3,IF(G226=5,2.5,IF(G226=-5,2,IF(G226=6,1.5,IF(G226=-6,1)))))))))))))</f>
        <v>4</v>
      </c>
      <c r="H227" s="21" t="s">
        <v>116</v>
      </c>
    </row>
    <row r="229" spans="4:8" x14ac:dyDescent="0.25">
      <c r="D229" s="1" t="s">
        <v>120</v>
      </c>
    </row>
    <row r="230" spans="4:8" x14ac:dyDescent="0.25">
      <c r="D230" s="14" t="s">
        <v>76</v>
      </c>
      <c r="E230" s="14" t="s">
        <v>100</v>
      </c>
      <c r="F230" s="23">
        <v>1</v>
      </c>
      <c r="G230" s="14">
        <v>2</v>
      </c>
      <c r="H230" s="14" t="s">
        <v>79</v>
      </c>
    </row>
    <row r="231" spans="4:8" x14ac:dyDescent="0.25">
      <c r="D231" s="5">
        <v>1</v>
      </c>
      <c r="E231" s="5" t="s">
        <v>101</v>
      </c>
      <c r="F231" s="5">
        <f>F175</f>
        <v>0</v>
      </c>
      <c r="G231" s="5">
        <f>G175</f>
        <v>-1</v>
      </c>
      <c r="H231" s="21" t="s">
        <v>115</v>
      </c>
    </row>
    <row r="232" spans="4:8" x14ac:dyDescent="0.25">
      <c r="D232" s="6"/>
      <c r="E232" s="6" t="s">
        <v>101</v>
      </c>
      <c r="F232" s="6">
        <f>IF(F231=0,7,IF(F231=1,6.5,IF(F231=-1,6,IF(F231=2,5.5,IF(F231=-2,5,IF(F231=3,4.5,IF(F231=-3,4,IF(F231=4,3.5,IF(F231=-4,3,IF(F231=5,2.5,IF(F231=-5,2,IF(F231=6,1.5,IF(F231=-6,1)))))))))))))</f>
        <v>7</v>
      </c>
      <c r="G232" s="6">
        <f>IF(G231=0,7,IF(G231=1,6.5,IF(G231=-1,6,IF(G231=2,5.5,IF(G231=-2,5,IF(G231=3,4.5,IF(G231=-3,4,IF(G231=4,3.5,IF(G231=-4,3,IF(G231=5,2.5,IF(G231=-5,2,IF(G231=6,1.5,IF(G231=-6,1)))))))))))))</f>
        <v>6</v>
      </c>
      <c r="H232" s="21" t="s">
        <v>116</v>
      </c>
    </row>
    <row r="233" spans="4:8" x14ac:dyDescent="0.25">
      <c r="D233" s="5">
        <f>D231+1</f>
        <v>2</v>
      </c>
      <c r="E233" s="5" t="s">
        <v>102</v>
      </c>
      <c r="F233" s="5">
        <f>F176</f>
        <v>-1</v>
      </c>
      <c r="G233" s="5">
        <f>G176</f>
        <v>0</v>
      </c>
      <c r="H233" s="21" t="s">
        <v>115</v>
      </c>
    </row>
    <row r="234" spans="4:8" x14ac:dyDescent="0.25">
      <c r="D234" s="6"/>
      <c r="E234" s="6" t="s">
        <v>102</v>
      </c>
      <c r="F234" s="6">
        <f>IF(F233=0,7,IF(F233=1,6.5,IF(F233=-1,6,IF(F233=2,5.5,IF(F233=-2,5,IF(F233=3,4.5,IF(F233=-3,4,IF(F233=4,3.5,IF(F233=-4,3,IF(F233=5,2.5,IF(F233=-5,2,IF(F233=6,1.5,IF(F233=-6,1)))))))))))))</f>
        <v>6</v>
      </c>
      <c r="G234" s="6">
        <f>IF(G233=0,7,IF(G233=1,6.5,IF(G233=-1,6,IF(G233=2,5.5,IF(G233=-2,5,IF(G233=3,4.5,IF(G233=-3,4,IF(G233=4,3.5,IF(G233=-4,3,IF(G233=5,2.5,IF(G233=-5,2,IF(G233=6,1.5,IF(G233=-6,1)))))))))))))</f>
        <v>7</v>
      </c>
      <c r="H234" s="21" t="s">
        <v>116</v>
      </c>
    </row>
    <row r="235" spans="4:8" x14ac:dyDescent="0.25">
      <c r="D235" s="5">
        <f t="shared" ref="D235:D239" si="36">D233+1</f>
        <v>3</v>
      </c>
      <c r="E235" s="5" t="s">
        <v>103</v>
      </c>
      <c r="F235" s="5">
        <f>F177</f>
        <v>-1</v>
      </c>
      <c r="G235" s="5">
        <f>G177</f>
        <v>-1</v>
      </c>
      <c r="H235" s="21" t="s">
        <v>115</v>
      </c>
    </row>
    <row r="236" spans="4:8" x14ac:dyDescent="0.25">
      <c r="D236" s="6"/>
      <c r="E236" s="6" t="s">
        <v>103</v>
      </c>
      <c r="F236" s="6">
        <f>IF(F235=0,7,IF(F235=1,6.5,IF(F235=-1,6,IF(F235=2,5.5,IF(F235=-2,5,IF(F235=3,4.5,IF(F235=-3,4,IF(F235=4,3.5,IF(F235=-4,3,IF(F235=5,2.5,IF(F235=-5,2,IF(F235=6,1.5,IF(F235=-6,1)))))))))))))</f>
        <v>6</v>
      </c>
      <c r="G236" s="6">
        <f>IF(G235=0,7,IF(G235=1,6.5,IF(G235=-1,6,IF(G235=2,5.5,IF(G235=-2,5,IF(G235=3,4.5,IF(G235=-3,4,IF(G235=4,3.5,IF(G235=-4,3,IF(G235=5,2.5,IF(G235=-5,2,IF(G235=6,1.5,IF(G235=-6,1)))))))))))))</f>
        <v>6</v>
      </c>
      <c r="H236" s="21" t="s">
        <v>116</v>
      </c>
    </row>
    <row r="237" spans="4:8" x14ac:dyDescent="0.25">
      <c r="D237" s="5">
        <f t="shared" si="36"/>
        <v>4</v>
      </c>
      <c r="E237" s="5" t="s">
        <v>104</v>
      </c>
      <c r="F237" s="5">
        <f>F178</f>
        <v>0</v>
      </c>
      <c r="G237" s="5">
        <f>G178</f>
        <v>-2</v>
      </c>
      <c r="H237" s="21" t="s">
        <v>115</v>
      </c>
    </row>
    <row r="238" spans="4:8" x14ac:dyDescent="0.25">
      <c r="D238" s="6"/>
      <c r="E238" s="6" t="s">
        <v>104</v>
      </c>
      <c r="F238" s="6">
        <f>IF(F237=0,7,IF(F237=1,6.5,IF(F237=-1,6,IF(F237=2,5.5,IF(F237=-2,5,IF(F237=3,4.5,IF(F237=-3,4,IF(F237=4,3.5,IF(F237=-4,3,IF(F237=5,2.5,IF(F237=-5,2,IF(F237=6,1.5,IF(F237=-6,1)))))))))))))</f>
        <v>7</v>
      </c>
      <c r="G238" s="6">
        <f>IF(G237=0,7,IF(G237=1,6.5,IF(G237=-1,6,IF(G237=2,5.5,IF(G237=-2,5,IF(G237=3,4.5,IF(G237=-3,4,IF(G237=4,3.5,IF(G237=-4,3,IF(G237=5,2.5,IF(G237=-5,2,IF(G237=6,1.5,IF(G237=-6,1)))))))))))))</f>
        <v>5</v>
      </c>
      <c r="H238" s="21" t="s">
        <v>116</v>
      </c>
    </row>
    <row r="239" spans="4:8" x14ac:dyDescent="0.25">
      <c r="D239" s="5">
        <f t="shared" si="36"/>
        <v>5</v>
      </c>
      <c r="E239" s="5" t="s">
        <v>105</v>
      </c>
      <c r="F239" s="5">
        <f>F179</f>
        <v>-1</v>
      </c>
      <c r="G239" s="5">
        <f>G179</f>
        <v>-2</v>
      </c>
      <c r="H239" s="21" t="s">
        <v>115</v>
      </c>
    </row>
    <row r="240" spans="4:8" x14ac:dyDescent="0.25">
      <c r="D240" s="6"/>
      <c r="E240" s="6" t="s">
        <v>105</v>
      </c>
      <c r="F240" s="6">
        <f>IF(F239=0,7,IF(F239=1,6.5,IF(F239=-1,6,IF(F239=2,5.5,IF(F239=-2,5,IF(F239=3,4.5,IF(F239=-3,4,IF(F239=4,3.5,IF(F239=-4,3,IF(F239=5,2.5,IF(F239=-5,2,IF(F239=6,1.5,IF(F239=-6,1)))))))))))))</f>
        <v>6</v>
      </c>
      <c r="G240" s="6">
        <f>IF(G239=0,7,IF(G239=1,6.5,IF(G239=-1,6,IF(G239=2,5.5,IF(G239=-2,5,IF(G239=3,4.5,IF(G239=-3,4,IF(G239=4,3.5,IF(G239=-4,3,IF(G239=5,2.5,IF(G239=-5,2,IF(G239=6,1.5,IF(G239=-6,1)))))))))))))</f>
        <v>5</v>
      </c>
      <c r="H240" s="21" t="s">
        <v>116</v>
      </c>
    </row>
    <row r="241" spans="4:13" x14ac:dyDescent="0.25">
      <c r="D241" s="4">
        <v>6</v>
      </c>
      <c r="E241" s="5" t="s">
        <v>106</v>
      </c>
      <c r="F241" s="5">
        <f>F180</f>
        <v>-1</v>
      </c>
      <c r="G241" s="5">
        <f>G180</f>
        <v>-1</v>
      </c>
      <c r="H241" s="21" t="s">
        <v>115</v>
      </c>
    </row>
    <row r="242" spans="4:13" x14ac:dyDescent="0.25">
      <c r="D242" s="2"/>
      <c r="E242" s="6" t="s">
        <v>106</v>
      </c>
      <c r="F242" s="6">
        <f>IF(F241=0,7,IF(F241=1,6.5,IF(F241=-1,6,IF(F241=2,5.5,IF(F241=-2,5,IF(F241=3,4.5,IF(F241=-3,4,IF(F241=4,3.5,IF(F241=-4,3,IF(F241=5,2.5,IF(F241=-5,2,IF(F241=6,1.5,IF(F241=-6,1)))))))))))))</f>
        <v>6</v>
      </c>
      <c r="G242" s="6">
        <f>IF(G241=0,7,IF(G241=1,6.5,IF(G241=-1,6,IF(G241=2,5.5,IF(G241=-2,5,IF(G241=3,4.5,IF(G241=-3,4,IF(G241=4,3.5,IF(G241=-4,3,IF(G241=5,2.5,IF(G241=-5,2,IF(G241=6,1.5,IF(G241=-6,1)))))))))))))</f>
        <v>6</v>
      </c>
      <c r="H242" s="21" t="s">
        <v>116</v>
      </c>
    </row>
    <row r="245" spans="4:13" ht="23.25" x14ac:dyDescent="0.25">
      <c r="D245" s="33" t="s">
        <v>121</v>
      </c>
      <c r="E245" s="33"/>
      <c r="F245" s="33"/>
      <c r="G245" s="33"/>
    </row>
    <row r="246" spans="4:13" ht="21" x14ac:dyDescent="0.35">
      <c r="D246" s="22" t="s">
        <v>124</v>
      </c>
    </row>
    <row r="247" spans="4:13" x14ac:dyDescent="0.25">
      <c r="D247" s="34" t="s">
        <v>125</v>
      </c>
      <c r="E247" s="34"/>
      <c r="F247" s="34"/>
      <c r="G247" s="34"/>
      <c r="H247" s="34"/>
      <c r="I247" s="34"/>
      <c r="J247" s="34"/>
      <c r="K247" s="34"/>
      <c r="L247" s="34"/>
      <c r="M247" s="34"/>
    </row>
    <row r="248" spans="4:13" x14ac:dyDescent="0.25">
      <c r="D248" t="s">
        <v>126</v>
      </c>
    </row>
    <row r="249" spans="4:13" x14ac:dyDescent="0.25">
      <c r="D249" t="s">
        <v>127</v>
      </c>
    </row>
    <row r="251" spans="4:13" x14ac:dyDescent="0.25">
      <c r="D251" s="5"/>
      <c r="E251" s="14" t="s">
        <v>101</v>
      </c>
      <c r="F251" s="14" t="s">
        <v>102</v>
      </c>
      <c r="G251" s="14" t="s">
        <v>103</v>
      </c>
      <c r="H251" s="14" t="s">
        <v>104</v>
      </c>
      <c r="I251" s="14" t="s">
        <v>105</v>
      </c>
      <c r="J251" s="14" t="s">
        <v>106</v>
      </c>
    </row>
    <row r="252" spans="4:13" x14ac:dyDescent="0.25">
      <c r="D252" s="23" t="s">
        <v>122</v>
      </c>
      <c r="E252" s="24">
        <f>SUM($F$187)/COUNT($F$185)</f>
        <v>4</v>
      </c>
      <c r="F252" s="24">
        <f>SUM($F$189)/COUNT($F$185)</f>
        <v>2</v>
      </c>
      <c r="G252" s="24">
        <f>SUM($F$191)/COUNT($F$185)</f>
        <v>6</v>
      </c>
      <c r="H252" s="24">
        <f>SUM($F$193)/COUNT($F$185)</f>
        <v>1</v>
      </c>
      <c r="I252" s="24">
        <f>SUM($F$195)/COUNT($F$185)</f>
        <v>6</v>
      </c>
      <c r="J252" s="24">
        <f>SUM($F$197)/COUNT($F$185)</f>
        <v>7</v>
      </c>
    </row>
    <row r="253" spans="4:13" x14ac:dyDescent="0.25">
      <c r="D253" s="14" t="s">
        <v>123</v>
      </c>
      <c r="E253" s="24">
        <f>SUM($G$187)/COUNT($G$185)</f>
        <v>2</v>
      </c>
      <c r="F253" s="24">
        <f>SUM($G$189)/COUNT($G$185)</f>
        <v>5</v>
      </c>
      <c r="G253" s="24">
        <f>SUM($G$191)/COUNT($G$185)</f>
        <v>2</v>
      </c>
      <c r="H253" s="24">
        <f>SUM($G$193)/COUNT($G$185)</f>
        <v>2</v>
      </c>
      <c r="I253" s="24">
        <f>SUM($G$195)/COUNT($G$185)</f>
        <v>7</v>
      </c>
      <c r="J253" s="24">
        <f>SUM($G$197)/COUNT($G$185)</f>
        <v>7</v>
      </c>
    </row>
    <row r="255" spans="4:13" ht="21" x14ac:dyDescent="0.35">
      <c r="D255" s="22" t="s">
        <v>128</v>
      </c>
    </row>
    <row r="256" spans="4:13" x14ac:dyDescent="0.25">
      <c r="D256" s="34" t="s">
        <v>125</v>
      </c>
      <c r="E256" s="34"/>
      <c r="F256" s="34"/>
      <c r="G256" s="34"/>
      <c r="H256" s="34"/>
      <c r="I256" s="34"/>
      <c r="J256" s="34"/>
      <c r="K256" s="34"/>
      <c r="L256" s="34"/>
      <c r="M256" s="34"/>
    </row>
    <row r="257" spans="4:13" x14ac:dyDescent="0.25">
      <c r="D257" t="s">
        <v>131</v>
      </c>
    </row>
    <row r="258" spans="4:13" x14ac:dyDescent="0.25">
      <c r="D258" t="s">
        <v>132</v>
      </c>
    </row>
    <row r="260" spans="4:13" x14ac:dyDescent="0.25">
      <c r="D260" s="5"/>
      <c r="E260" s="14" t="s">
        <v>101</v>
      </c>
      <c r="F260" s="14" t="s">
        <v>102</v>
      </c>
      <c r="G260" s="14" t="s">
        <v>103</v>
      </c>
      <c r="H260" s="14" t="s">
        <v>104</v>
      </c>
      <c r="I260" s="14" t="s">
        <v>105</v>
      </c>
      <c r="J260" s="14" t="s">
        <v>106</v>
      </c>
    </row>
    <row r="261" spans="4:13" x14ac:dyDescent="0.25">
      <c r="D261" s="23" t="s">
        <v>122</v>
      </c>
      <c r="E261" s="24">
        <f>SUM($F$202,$G$202,$I$202)/COUNT($F$200,$G$200,$I$200)</f>
        <v>6.166666666666667</v>
      </c>
      <c r="F261" s="24">
        <f>SUM($F$204,$G$204,$I$204)/COUNT($F$200,$G$200,$I$200)</f>
        <v>6</v>
      </c>
      <c r="G261" s="24">
        <f>SUM($F$206,$G$206,$I$206)/COUNT($F$200,$G$200,$I$200)</f>
        <v>6.333333333333333</v>
      </c>
      <c r="H261" s="24">
        <f>SUM($F$208,$G$208,$I$208)/COUNT($F$200,$G$200,$I$200)</f>
        <v>6.166666666666667</v>
      </c>
      <c r="I261" s="24">
        <f>SUM($F$210,$G$210,$I$210)/COUNT($F$200,$G$200,$I$200)</f>
        <v>6</v>
      </c>
      <c r="J261" s="24">
        <f>SUM($F$212,$G$212,$I$212)/COUNT($F$200,$G$200,$I$200)</f>
        <v>5.833333333333333</v>
      </c>
    </row>
    <row r="262" spans="4:13" x14ac:dyDescent="0.25">
      <c r="D262" s="14" t="s">
        <v>123</v>
      </c>
      <c r="E262" s="24">
        <f>SUM($H$202,$J$202)/COUNT($H$200,$J$200)</f>
        <v>7</v>
      </c>
      <c r="F262" s="24">
        <f>SUM($H$204,$J$204)/COUNT($H$200,$J$200)</f>
        <v>6.75</v>
      </c>
      <c r="G262" s="24">
        <f>SUM($H$206,$J$206)/COUNT($H$200,$J$200)</f>
        <v>5.75</v>
      </c>
      <c r="H262" s="24">
        <f>SUM($H$208,$J$208)/COUNT($H$200,$J$200)</f>
        <v>5.75</v>
      </c>
      <c r="I262" s="24">
        <f>SUM($H$210,$J$210)/COUNT($H$200,$J$200)</f>
        <v>6.5</v>
      </c>
      <c r="J262" s="24">
        <f>SUM($H$212,$J$212)/COUNT($H$200,$J$200)</f>
        <v>6.75</v>
      </c>
    </row>
    <row r="264" spans="4:13" ht="21" x14ac:dyDescent="0.35">
      <c r="D264" s="22" t="s">
        <v>129</v>
      </c>
    </row>
    <row r="265" spans="4:13" x14ac:dyDescent="0.25">
      <c r="D265" s="34" t="s">
        <v>125</v>
      </c>
      <c r="E265" s="34"/>
      <c r="F265" s="34"/>
      <c r="G265" s="34"/>
      <c r="H265" s="34"/>
      <c r="I265" s="34"/>
      <c r="J265" s="34"/>
      <c r="K265" s="34"/>
      <c r="L265" s="34"/>
      <c r="M265" s="34"/>
    </row>
    <row r="266" spans="4:13" x14ac:dyDescent="0.25">
      <c r="D266" t="s">
        <v>133</v>
      </c>
    </row>
    <row r="267" spans="4:13" x14ac:dyDescent="0.25">
      <c r="D267" t="s">
        <v>134</v>
      </c>
    </row>
    <row r="269" spans="4:13" x14ac:dyDescent="0.25">
      <c r="D269" s="5"/>
      <c r="E269" s="14" t="s">
        <v>101</v>
      </c>
      <c r="F269" s="14" t="s">
        <v>102</v>
      </c>
      <c r="G269" s="14" t="s">
        <v>103</v>
      </c>
      <c r="H269" s="14" t="s">
        <v>104</v>
      </c>
      <c r="I269" s="14" t="s">
        <v>105</v>
      </c>
      <c r="J269" s="14" t="s">
        <v>106</v>
      </c>
    </row>
    <row r="270" spans="4:13" x14ac:dyDescent="0.25">
      <c r="D270" s="23" t="s">
        <v>122</v>
      </c>
      <c r="E270" s="24">
        <f>SUM($G$217)/COUNT($G$215)</f>
        <v>5</v>
      </c>
      <c r="F270" s="24">
        <f>SUM($G$219)/COUNT($G$215)</f>
        <v>4</v>
      </c>
      <c r="G270" s="24">
        <f>SUM($G$221)/COUNT($G$215)</f>
        <v>4</v>
      </c>
      <c r="H270" s="24">
        <f>SUM($G$223)/COUNT($G$215)</f>
        <v>3</v>
      </c>
      <c r="I270" s="24">
        <f>SUM($G$225)/COUNT($G$215)</f>
        <v>3</v>
      </c>
      <c r="J270" s="24">
        <f>SUM($G$227)/COUNT($G$215)</f>
        <v>4</v>
      </c>
    </row>
    <row r="271" spans="4:13" x14ac:dyDescent="0.25">
      <c r="D271" s="14" t="s">
        <v>123</v>
      </c>
      <c r="E271" s="24">
        <f>SUM($F$217)/COUNT($F$215)</f>
        <v>5</v>
      </c>
      <c r="F271" s="24">
        <f>SUM($F$219)/COUNT($F$215)</f>
        <v>6</v>
      </c>
      <c r="G271" s="24">
        <f>SUM($F$221)/COUNT($F$215)</f>
        <v>7</v>
      </c>
      <c r="H271" s="24">
        <f>SUM($F$223)/COUNT($F$215)</f>
        <v>7</v>
      </c>
      <c r="I271" s="24">
        <f>SUM($F$225)/COUNT($F$215)</f>
        <v>5</v>
      </c>
      <c r="J271" s="24">
        <f>SUM($F$227)/COUNT($F$215)</f>
        <v>5</v>
      </c>
    </row>
    <row r="273" spans="4:13" ht="21" x14ac:dyDescent="0.35">
      <c r="D273" s="22" t="s">
        <v>130</v>
      </c>
    </row>
    <row r="274" spans="4:13" x14ac:dyDescent="0.25">
      <c r="D274" s="34" t="s">
        <v>125</v>
      </c>
      <c r="E274" s="34"/>
      <c r="F274" s="34"/>
      <c r="G274" s="34"/>
      <c r="H274" s="34"/>
      <c r="I274" s="34"/>
      <c r="J274" s="34"/>
      <c r="K274" s="34"/>
      <c r="L274" s="34"/>
      <c r="M274" s="34"/>
    </row>
    <row r="275" spans="4:13" x14ac:dyDescent="0.25">
      <c r="D275" t="s">
        <v>126</v>
      </c>
    </row>
    <row r="276" spans="4:13" x14ac:dyDescent="0.25">
      <c r="D276" t="s">
        <v>127</v>
      </c>
    </row>
    <row r="278" spans="4:13" x14ac:dyDescent="0.25">
      <c r="D278" s="5"/>
      <c r="E278" s="14" t="s">
        <v>101</v>
      </c>
      <c r="F278" s="14" t="s">
        <v>102</v>
      </c>
      <c r="G278" s="14" t="s">
        <v>103</v>
      </c>
      <c r="H278" s="14" t="s">
        <v>104</v>
      </c>
      <c r="I278" s="14" t="s">
        <v>105</v>
      </c>
      <c r="J278" s="14" t="s">
        <v>106</v>
      </c>
    </row>
    <row r="279" spans="4:13" x14ac:dyDescent="0.25">
      <c r="D279" s="23" t="s">
        <v>122</v>
      </c>
      <c r="E279" s="24">
        <f>SUM($F$232)/COUNT($F$230)</f>
        <v>7</v>
      </c>
      <c r="F279" s="24">
        <f>SUM($F$234)/COUNT($F$230)</f>
        <v>6</v>
      </c>
      <c r="G279" s="24">
        <f>SUM($F$236)/COUNT($F$230)</f>
        <v>6</v>
      </c>
      <c r="H279" s="24">
        <f>SUM($F$238)/COUNT($F$230)</f>
        <v>7</v>
      </c>
      <c r="I279" s="24">
        <f>SUM($F$240)/COUNT($F$230)</f>
        <v>6</v>
      </c>
      <c r="J279" s="24">
        <f>SUM($F$242)/COUNT($F$230)</f>
        <v>6</v>
      </c>
    </row>
    <row r="280" spans="4:13" x14ac:dyDescent="0.25">
      <c r="D280" s="14" t="s">
        <v>123</v>
      </c>
      <c r="E280" s="24">
        <f>SUM($G$232)/COUNT($G$230)</f>
        <v>6</v>
      </c>
      <c r="F280" s="24">
        <f>SUM($G$234)/COUNT($G$230)</f>
        <v>7</v>
      </c>
      <c r="G280" s="24">
        <f>SUM($G$236)/COUNT($G$230)</f>
        <v>6</v>
      </c>
      <c r="H280" s="24">
        <f>SUM($G$238)/COUNT($G$230)</f>
        <v>5</v>
      </c>
      <c r="I280" s="24">
        <f>SUM($G$240)/COUNT($G$230)</f>
        <v>5</v>
      </c>
      <c r="J280" s="24">
        <f>SUM($G$242)/COUNT($G$230)</f>
        <v>6</v>
      </c>
    </row>
    <row r="283" spans="4:13" ht="23.25" x14ac:dyDescent="0.25">
      <c r="D283" s="33" t="s">
        <v>135</v>
      </c>
      <c r="E283" s="33"/>
      <c r="F283" s="33"/>
      <c r="G283" s="33"/>
    </row>
    <row r="284" spans="4:13" x14ac:dyDescent="0.25">
      <c r="D284" t="s">
        <v>138</v>
      </c>
    </row>
    <row r="285" spans="4:13" ht="21" x14ac:dyDescent="0.35">
      <c r="D285" s="22" t="s">
        <v>124</v>
      </c>
    </row>
    <row r="286" spans="4:13" ht="23.25" x14ac:dyDescent="0.35">
      <c r="D286" s="25" t="s">
        <v>137</v>
      </c>
      <c r="E286" s="25"/>
      <c r="F286" s="25"/>
      <c r="G286" s="28">
        <f>SUM(60% *E289) + (40% *E290)</f>
        <v>3.2</v>
      </c>
    </row>
    <row r="287" spans="4:13" ht="23.25" x14ac:dyDescent="0.35">
      <c r="D287" s="25"/>
      <c r="E287" s="25"/>
      <c r="F287" s="25"/>
      <c r="G287" s="26"/>
    </row>
    <row r="288" spans="4:13" x14ac:dyDescent="0.25">
      <c r="D288" s="5"/>
      <c r="E288" s="14" t="s">
        <v>101</v>
      </c>
      <c r="F288" s="14" t="s">
        <v>102</v>
      </c>
      <c r="G288" s="14" t="s">
        <v>103</v>
      </c>
      <c r="H288" s="14" t="s">
        <v>104</v>
      </c>
      <c r="I288" s="14" t="s">
        <v>105</v>
      </c>
      <c r="J288" s="14" t="s">
        <v>106</v>
      </c>
    </row>
    <row r="289" spans="4:10" x14ac:dyDescent="0.25">
      <c r="D289" s="23" t="s">
        <v>122</v>
      </c>
      <c r="E289" s="24">
        <f>SUM($F$187)/COUNT($F$185)</f>
        <v>4</v>
      </c>
      <c r="F289" s="24">
        <f>SUM($F$189)/COUNT($F$185)</f>
        <v>2</v>
      </c>
      <c r="G289" s="24">
        <f>SUM($F$191)/COUNT($F$185)</f>
        <v>6</v>
      </c>
      <c r="H289" s="24">
        <f>SUM($F$193)/COUNT($F$185)</f>
        <v>1</v>
      </c>
      <c r="I289" s="24">
        <f>SUM($F$195)/COUNT($F$185)</f>
        <v>6</v>
      </c>
      <c r="J289" s="24">
        <f>SUM($F$197)/COUNT($F$185)</f>
        <v>7</v>
      </c>
    </row>
    <row r="290" spans="4:10" x14ac:dyDescent="0.25">
      <c r="D290" s="14" t="s">
        <v>123</v>
      </c>
      <c r="E290" s="24">
        <f>SUM($G$187)/COUNT($G$185)</f>
        <v>2</v>
      </c>
      <c r="F290" s="24">
        <f>SUM($G$189)/COUNT($G$185)</f>
        <v>5</v>
      </c>
      <c r="G290" s="24">
        <f>SUM($G$191)/COUNT($G$185)</f>
        <v>2</v>
      </c>
      <c r="H290" s="24">
        <f>SUM($G$193)/COUNT($G$185)</f>
        <v>2</v>
      </c>
      <c r="I290" s="24">
        <f>SUM($G$195)/COUNT($G$185)</f>
        <v>7</v>
      </c>
      <c r="J290" s="24">
        <f>SUM($G$197)/COUNT($G$185)</f>
        <v>7</v>
      </c>
    </row>
    <row r="291" spans="4:10" x14ac:dyDescent="0.25">
      <c r="D291" s="14" t="s">
        <v>136</v>
      </c>
      <c r="E291" s="24">
        <f>SUM(60%*E289)+(40%*E290)</f>
        <v>3.2</v>
      </c>
      <c r="F291" s="24">
        <f t="shared" ref="F291:J291" si="37">SUM(60%*F289)+(40%*F290)</f>
        <v>3.2</v>
      </c>
      <c r="G291" s="24">
        <f t="shared" si="37"/>
        <v>4.3999999999999995</v>
      </c>
      <c r="H291" s="24">
        <f t="shared" si="37"/>
        <v>1.4</v>
      </c>
      <c r="I291" s="24">
        <f t="shared" si="37"/>
        <v>6.4</v>
      </c>
      <c r="J291" s="24">
        <f t="shared" si="37"/>
        <v>7</v>
      </c>
    </row>
    <row r="292" spans="4:10" x14ac:dyDescent="0.25">
      <c r="E292" s="27"/>
      <c r="F292" s="27"/>
      <c r="G292" s="27"/>
      <c r="H292" s="27"/>
      <c r="I292" s="27"/>
      <c r="J292" s="27"/>
    </row>
    <row r="294" spans="4:10" ht="21" x14ac:dyDescent="0.35">
      <c r="D294" s="22" t="s">
        <v>128</v>
      </c>
    </row>
    <row r="295" spans="4:10" ht="23.25" x14ac:dyDescent="0.35">
      <c r="D295" s="25" t="s">
        <v>139</v>
      </c>
      <c r="E295" s="25"/>
      <c r="F295" s="25"/>
      <c r="G295" s="28">
        <f>SUM(60% *E297) + (40% *E298)</f>
        <v>6.5</v>
      </c>
    </row>
    <row r="296" spans="4:10" x14ac:dyDescent="0.25">
      <c r="D296" s="5"/>
      <c r="E296" s="14" t="s">
        <v>101</v>
      </c>
      <c r="F296" s="14" t="s">
        <v>102</v>
      </c>
      <c r="G296" s="14" t="s">
        <v>103</v>
      </c>
      <c r="H296" s="14" t="s">
        <v>104</v>
      </c>
      <c r="I296" s="14" t="s">
        <v>105</v>
      </c>
      <c r="J296" s="14" t="s">
        <v>106</v>
      </c>
    </row>
    <row r="297" spans="4:10" x14ac:dyDescent="0.25">
      <c r="D297" s="23" t="s">
        <v>122</v>
      </c>
      <c r="E297" s="24">
        <f>SUM($F$202,$G$202,$I$202)/COUNT($F$200,$G$200,$I$200)</f>
        <v>6.166666666666667</v>
      </c>
      <c r="F297" s="24">
        <f>SUM($F$204,$G$204,$I$204)/COUNT($F$200,$G$200,$I$200)</f>
        <v>6</v>
      </c>
      <c r="G297" s="24">
        <f>SUM($F$206,$G$206,$I$206)/COUNT($F$200,$G$200,$I$200)</f>
        <v>6.333333333333333</v>
      </c>
      <c r="H297" s="24">
        <f>SUM($F$208,$G$208,$I$208)/COUNT($F$200,$G$200,$I$200)</f>
        <v>6.166666666666667</v>
      </c>
      <c r="I297" s="24">
        <f>SUM($F$210,$G$210,$I$210)/COUNT($F$200,$G$200,$I$200)</f>
        <v>6</v>
      </c>
      <c r="J297" s="24">
        <f>SUM($F$212,$G$212,$I$212)/COUNT($F$200,$G$200,$I$200)</f>
        <v>5.833333333333333</v>
      </c>
    </row>
    <row r="298" spans="4:10" x14ac:dyDescent="0.25">
      <c r="D298" s="14" t="s">
        <v>123</v>
      </c>
      <c r="E298" s="24">
        <f>SUM($H$202,$J$202)/COUNT($H$200,$J$200)</f>
        <v>7</v>
      </c>
      <c r="F298" s="24">
        <f>SUM($H$204,$J$204)/COUNT($H$200,$J$200)</f>
        <v>6.75</v>
      </c>
      <c r="G298" s="24">
        <f>SUM($H$206,$J$206)/COUNT($H$200,$J$200)</f>
        <v>5.75</v>
      </c>
      <c r="H298" s="24">
        <f>SUM($H$208,$J$208)/COUNT($H$200,$J$200)</f>
        <v>5.75</v>
      </c>
      <c r="I298" s="24">
        <f>SUM($H$210,$J$210)/COUNT($H$200,$J$200)</f>
        <v>6.5</v>
      </c>
      <c r="J298" s="24">
        <f>SUM($H$212,$J$212)/COUNT($H$200,$J$200)</f>
        <v>6.75</v>
      </c>
    </row>
    <row r="299" spans="4:10" x14ac:dyDescent="0.25">
      <c r="D299" s="14" t="s">
        <v>136</v>
      </c>
      <c r="E299" s="24">
        <f>SUM(60%*E297)+(40%*E298)</f>
        <v>6.5</v>
      </c>
      <c r="F299" s="24">
        <f t="shared" ref="F299:J299" si="38">SUM(60%*F297)+(40%*F298)</f>
        <v>6.3</v>
      </c>
      <c r="G299" s="24">
        <f t="shared" si="38"/>
        <v>6.1</v>
      </c>
      <c r="H299" s="24">
        <f t="shared" si="38"/>
        <v>6</v>
      </c>
      <c r="I299" s="24">
        <f t="shared" si="38"/>
        <v>6.1999999999999993</v>
      </c>
      <c r="J299" s="24">
        <f t="shared" si="38"/>
        <v>6.1999999999999993</v>
      </c>
    </row>
    <row r="300" spans="4:10" x14ac:dyDescent="0.25">
      <c r="E300" s="27"/>
      <c r="F300" s="27"/>
      <c r="G300" s="27"/>
      <c r="H300" s="27"/>
      <c r="I300" s="27"/>
      <c r="J300" s="27"/>
    </row>
    <row r="302" spans="4:10" ht="21" x14ac:dyDescent="0.35">
      <c r="D302" s="22" t="s">
        <v>129</v>
      </c>
    </row>
    <row r="303" spans="4:10" ht="23.25" x14ac:dyDescent="0.35">
      <c r="D303" s="25" t="s">
        <v>140</v>
      </c>
      <c r="E303" s="25"/>
      <c r="F303" s="25"/>
      <c r="G303" s="28">
        <f>SUM(60% *E305) + (40% *E306)</f>
        <v>5</v>
      </c>
    </row>
    <row r="304" spans="4:10" x14ac:dyDescent="0.25">
      <c r="D304" s="5"/>
      <c r="E304" s="14" t="s">
        <v>101</v>
      </c>
      <c r="F304" s="14" t="s">
        <v>102</v>
      </c>
      <c r="G304" s="14" t="s">
        <v>103</v>
      </c>
      <c r="H304" s="14" t="s">
        <v>104</v>
      </c>
      <c r="I304" s="14" t="s">
        <v>105</v>
      </c>
      <c r="J304" s="14" t="s">
        <v>106</v>
      </c>
    </row>
    <row r="305" spans="4:10" x14ac:dyDescent="0.25">
      <c r="D305" s="23" t="s">
        <v>122</v>
      </c>
      <c r="E305" s="24">
        <f>SUM($G$217)/COUNT($G$215)</f>
        <v>5</v>
      </c>
      <c r="F305" s="24">
        <f>SUM($G$219)/COUNT($G$215)</f>
        <v>4</v>
      </c>
      <c r="G305" s="24">
        <f>SUM($G$221)/COUNT($G$215)</f>
        <v>4</v>
      </c>
      <c r="H305" s="24">
        <f>SUM($G$223)/COUNT($G$215)</f>
        <v>3</v>
      </c>
      <c r="I305" s="24">
        <f>SUM($G$225)/COUNT($G$215)</f>
        <v>3</v>
      </c>
      <c r="J305" s="24">
        <f>SUM($G$227)/COUNT($G$215)</f>
        <v>4</v>
      </c>
    </row>
    <row r="306" spans="4:10" x14ac:dyDescent="0.25">
      <c r="D306" s="14" t="s">
        <v>123</v>
      </c>
      <c r="E306" s="24">
        <f>SUM($F$217)/COUNT($F$215)</f>
        <v>5</v>
      </c>
      <c r="F306" s="24">
        <f>SUM($F$219)/COUNT($F$215)</f>
        <v>6</v>
      </c>
      <c r="G306" s="24">
        <f>SUM($F$221)/COUNT($F$215)</f>
        <v>7</v>
      </c>
      <c r="H306" s="24">
        <f>SUM($F$223)/COUNT($F$215)</f>
        <v>7</v>
      </c>
      <c r="I306" s="24">
        <f>SUM($F$225)/COUNT($F$215)</f>
        <v>5</v>
      </c>
      <c r="J306" s="24">
        <f>SUM($F$227)/COUNT($F$215)</f>
        <v>5</v>
      </c>
    </row>
    <row r="307" spans="4:10" x14ac:dyDescent="0.25">
      <c r="D307" s="14" t="s">
        <v>136</v>
      </c>
      <c r="E307" s="24">
        <f>SUM(60%*E305)+(40%*E306)</f>
        <v>5</v>
      </c>
      <c r="F307" s="24">
        <f t="shared" ref="F307:J307" si="39">SUM(60%*F305)+(40%*F306)</f>
        <v>4.8000000000000007</v>
      </c>
      <c r="G307" s="24">
        <f t="shared" si="39"/>
        <v>5.2</v>
      </c>
      <c r="H307" s="24">
        <f t="shared" si="39"/>
        <v>4.5999999999999996</v>
      </c>
      <c r="I307" s="24">
        <f t="shared" si="39"/>
        <v>3.8</v>
      </c>
      <c r="J307" s="24">
        <f t="shared" si="39"/>
        <v>4.4000000000000004</v>
      </c>
    </row>
    <row r="308" spans="4:10" x14ac:dyDescent="0.25">
      <c r="E308" s="27"/>
      <c r="F308" s="27"/>
      <c r="G308" s="27"/>
      <c r="H308" s="27"/>
      <c r="I308" s="27"/>
      <c r="J308" s="27"/>
    </row>
    <row r="310" spans="4:10" ht="21" x14ac:dyDescent="0.35">
      <c r="D310" s="22" t="s">
        <v>130</v>
      </c>
    </row>
    <row r="311" spans="4:10" ht="23.25" x14ac:dyDescent="0.35">
      <c r="D311" s="25" t="s">
        <v>141</v>
      </c>
      <c r="E311" s="25"/>
      <c r="F311" s="25"/>
      <c r="G311" s="28">
        <f>SUM(60% *E313) + (40% *E314)</f>
        <v>6.6000000000000005</v>
      </c>
    </row>
    <row r="312" spans="4:10" x14ac:dyDescent="0.25">
      <c r="D312" s="5"/>
      <c r="E312" s="14" t="s">
        <v>101</v>
      </c>
      <c r="F312" s="14" t="s">
        <v>102</v>
      </c>
      <c r="G312" s="14" t="s">
        <v>103</v>
      </c>
      <c r="H312" s="14" t="s">
        <v>104</v>
      </c>
      <c r="I312" s="14" t="s">
        <v>105</v>
      </c>
      <c r="J312" s="14" t="s">
        <v>106</v>
      </c>
    </row>
    <row r="313" spans="4:10" x14ac:dyDescent="0.25">
      <c r="D313" s="23" t="s">
        <v>122</v>
      </c>
      <c r="E313" s="24">
        <f>SUM($F$232)/COUNT($F$230)</f>
        <v>7</v>
      </c>
      <c r="F313" s="24">
        <f>SUM($F$234)/COUNT($F$230)</f>
        <v>6</v>
      </c>
      <c r="G313" s="24">
        <f>SUM($F$236)/COUNT($F$230)</f>
        <v>6</v>
      </c>
      <c r="H313" s="24">
        <f>SUM($F$238)/COUNT($F$230)</f>
        <v>7</v>
      </c>
      <c r="I313" s="24">
        <f>SUM($F$240)/COUNT($F$230)</f>
        <v>6</v>
      </c>
      <c r="J313" s="24">
        <f>SUM($F$242)/COUNT($F$230)</f>
        <v>6</v>
      </c>
    </row>
    <row r="314" spans="4:10" x14ac:dyDescent="0.25">
      <c r="D314" s="14" t="s">
        <v>123</v>
      </c>
      <c r="E314" s="24">
        <f>SUM($G$232)/COUNT($G$230)</f>
        <v>6</v>
      </c>
      <c r="F314" s="24">
        <f>SUM($G$234)/COUNT($G$230)</f>
        <v>7</v>
      </c>
      <c r="G314" s="24">
        <f>SUM($G$236)/COUNT($G$230)</f>
        <v>6</v>
      </c>
      <c r="H314" s="24">
        <f>SUM($G$238)/COUNT($G$230)</f>
        <v>5</v>
      </c>
      <c r="I314" s="24">
        <f>SUM($G$240)/COUNT($G$230)</f>
        <v>5</v>
      </c>
      <c r="J314" s="24">
        <f>SUM($G$242)/COUNT($G$230)</f>
        <v>6</v>
      </c>
    </row>
    <row r="315" spans="4:10" x14ac:dyDescent="0.25">
      <c r="D315" s="14" t="s">
        <v>136</v>
      </c>
      <c r="E315" s="24">
        <f>SUM(60%*E313)+(40%*E314)</f>
        <v>6.6000000000000005</v>
      </c>
      <c r="F315" s="24">
        <f t="shared" ref="F315:J315" si="40">SUM(60%*F313)+(40%*F314)</f>
        <v>6.4</v>
      </c>
      <c r="G315" s="24">
        <f t="shared" si="40"/>
        <v>6</v>
      </c>
      <c r="H315" s="24">
        <f t="shared" si="40"/>
        <v>6.2</v>
      </c>
      <c r="I315" s="24">
        <f t="shared" si="40"/>
        <v>5.6</v>
      </c>
      <c r="J315" s="24">
        <f t="shared" si="40"/>
        <v>6</v>
      </c>
    </row>
    <row r="319" spans="4:10" ht="23.25" x14ac:dyDescent="0.25">
      <c r="D319" s="33" t="s">
        <v>142</v>
      </c>
      <c r="E319" s="33"/>
      <c r="F319" s="33"/>
      <c r="G319" s="33"/>
    </row>
    <row r="320" spans="4:10" x14ac:dyDescent="0.25">
      <c r="D320" s="34" t="s">
        <v>153</v>
      </c>
      <c r="E320" s="34"/>
      <c r="F320" s="34"/>
      <c r="G320" s="34"/>
      <c r="H320" s="34"/>
      <c r="I320" s="34"/>
      <c r="J320" s="34"/>
    </row>
    <row r="322" spans="3:9" x14ac:dyDescent="0.25">
      <c r="D322" s="29" t="s">
        <v>146</v>
      </c>
      <c r="E322" t="s">
        <v>151</v>
      </c>
    </row>
    <row r="323" spans="3:9" x14ac:dyDescent="0.25">
      <c r="D323" s="29" t="s">
        <v>143</v>
      </c>
      <c r="E323" t="s">
        <v>152</v>
      </c>
    </row>
    <row r="324" spans="3:9" x14ac:dyDescent="0.25">
      <c r="D324" s="29" t="s">
        <v>143</v>
      </c>
      <c r="E324" s="5">
        <f>SUM(30%*E329) + (25%*F329) + (20%*G329) + (25%*H329)</f>
        <v>6.03</v>
      </c>
    </row>
    <row r="326" spans="3:9" x14ac:dyDescent="0.25">
      <c r="D326" s="30" t="s">
        <v>144</v>
      </c>
    </row>
    <row r="328" spans="3:9" ht="30" x14ac:dyDescent="0.25">
      <c r="C328" s="31" t="s">
        <v>154</v>
      </c>
      <c r="D328" s="31" t="s">
        <v>100</v>
      </c>
      <c r="E328" s="31" t="s">
        <v>147</v>
      </c>
      <c r="F328" s="31" t="s">
        <v>148</v>
      </c>
      <c r="G328" s="31" t="s">
        <v>149</v>
      </c>
      <c r="H328" s="31" t="s">
        <v>150</v>
      </c>
      <c r="I328" s="31" t="s">
        <v>145</v>
      </c>
    </row>
    <row r="329" spans="3:9" x14ac:dyDescent="0.25">
      <c r="C329" s="5" t="s">
        <v>160</v>
      </c>
      <c r="D329" s="5" t="s">
        <v>106</v>
      </c>
      <c r="E329" s="24">
        <f t="shared" ref="E329:E334" si="41">HLOOKUP(D329,$E$288:$J$291,4,FALSE)</f>
        <v>7</v>
      </c>
      <c r="F329" s="24">
        <f t="shared" ref="F329:F334" si="42">HLOOKUP(D329,$E$296:$J$299,4,FALSE)</f>
        <v>6.1999999999999993</v>
      </c>
      <c r="G329" s="24">
        <f t="shared" ref="G329:G334" si="43">HLOOKUP(D329,$E$304:$J$307,4,FALSE)</f>
        <v>4.4000000000000004</v>
      </c>
      <c r="H329" s="24">
        <f t="shared" ref="H329:H334" si="44">HLOOKUP(D329,$E$312:$J$315,4,FALSE)</f>
        <v>6</v>
      </c>
      <c r="I329" s="32">
        <f t="shared" ref="I329:I334" si="45">SUM(30%*E329) + (25%*F329) + (20%*G329) + (25%*H329)</f>
        <v>6.03</v>
      </c>
    </row>
    <row r="330" spans="3:9" x14ac:dyDescent="0.25">
      <c r="C330" s="5" t="s">
        <v>159</v>
      </c>
      <c r="D330" s="5" t="s">
        <v>105</v>
      </c>
      <c r="E330" s="24">
        <f t="shared" si="41"/>
        <v>6.4</v>
      </c>
      <c r="F330" s="24">
        <f t="shared" si="42"/>
        <v>6.1999999999999993</v>
      </c>
      <c r="G330" s="24">
        <f t="shared" si="43"/>
        <v>3.8</v>
      </c>
      <c r="H330" s="24">
        <f t="shared" si="44"/>
        <v>5.6</v>
      </c>
      <c r="I330" s="32">
        <f t="shared" si="45"/>
        <v>5.629999999999999</v>
      </c>
    </row>
    <row r="331" spans="3:9" x14ac:dyDescent="0.25">
      <c r="C331" s="5" t="s">
        <v>157</v>
      </c>
      <c r="D331" s="5" t="s">
        <v>103</v>
      </c>
      <c r="E331" s="24">
        <f t="shared" si="41"/>
        <v>4.3999999999999995</v>
      </c>
      <c r="F331" s="24">
        <f t="shared" si="42"/>
        <v>6.1</v>
      </c>
      <c r="G331" s="24">
        <f t="shared" si="43"/>
        <v>5.2</v>
      </c>
      <c r="H331" s="24">
        <f t="shared" si="44"/>
        <v>6</v>
      </c>
      <c r="I331" s="32">
        <f t="shared" si="45"/>
        <v>5.3849999999999998</v>
      </c>
    </row>
    <row r="332" spans="3:9" x14ac:dyDescent="0.25">
      <c r="C332" s="5" t="s">
        <v>155</v>
      </c>
      <c r="D332" s="5" t="s">
        <v>101</v>
      </c>
      <c r="E332" s="24">
        <f t="shared" si="41"/>
        <v>3.2</v>
      </c>
      <c r="F332" s="24">
        <f t="shared" si="42"/>
        <v>6.5</v>
      </c>
      <c r="G332" s="24">
        <f t="shared" si="43"/>
        <v>5</v>
      </c>
      <c r="H332" s="24">
        <f t="shared" si="44"/>
        <v>6.6000000000000005</v>
      </c>
      <c r="I332" s="32">
        <f t="shared" si="45"/>
        <v>5.2350000000000003</v>
      </c>
    </row>
    <row r="333" spans="3:9" x14ac:dyDescent="0.25">
      <c r="C333" s="5" t="s">
        <v>156</v>
      </c>
      <c r="D333" s="5" t="s">
        <v>102</v>
      </c>
      <c r="E333" s="24">
        <f t="shared" si="41"/>
        <v>3.2</v>
      </c>
      <c r="F333" s="24">
        <f t="shared" si="42"/>
        <v>6.3</v>
      </c>
      <c r="G333" s="24">
        <f t="shared" si="43"/>
        <v>4.8000000000000007</v>
      </c>
      <c r="H333" s="24">
        <f t="shared" si="44"/>
        <v>6.4</v>
      </c>
      <c r="I333" s="32">
        <f t="shared" si="45"/>
        <v>5.0950000000000006</v>
      </c>
    </row>
    <row r="334" spans="3:9" x14ac:dyDescent="0.25">
      <c r="C334" s="5" t="s">
        <v>158</v>
      </c>
      <c r="D334" s="5" t="s">
        <v>104</v>
      </c>
      <c r="E334" s="24">
        <f t="shared" si="41"/>
        <v>1.4</v>
      </c>
      <c r="F334" s="24">
        <f t="shared" si="42"/>
        <v>6</v>
      </c>
      <c r="G334" s="24">
        <f t="shared" si="43"/>
        <v>4.5999999999999996</v>
      </c>
      <c r="H334" s="24">
        <f t="shared" si="44"/>
        <v>6.2</v>
      </c>
      <c r="I334" s="32">
        <f t="shared" si="45"/>
        <v>4.3899999999999997</v>
      </c>
    </row>
    <row r="337" spans="5:6" ht="15.75" thickBot="1" x14ac:dyDescent="0.3"/>
    <row r="338" spans="5:6" x14ac:dyDescent="0.25">
      <c r="E338" s="51" t="s">
        <v>161</v>
      </c>
      <c r="F338" s="52" t="s">
        <v>162</v>
      </c>
    </row>
    <row r="339" spans="5:6" ht="15.75" thickBot="1" x14ac:dyDescent="0.3">
      <c r="E339" s="53" t="s">
        <v>163</v>
      </c>
      <c r="F339" s="54" t="s">
        <v>164</v>
      </c>
    </row>
  </sheetData>
  <sortState ref="D329:I334">
    <sortCondition descending="1" ref="I329:I334"/>
  </sortState>
  <mergeCells count="35">
    <mergeCell ref="D274:M274"/>
    <mergeCell ref="D183:G183"/>
    <mergeCell ref="D245:G245"/>
    <mergeCell ref="D247:M247"/>
    <mergeCell ref="D256:M256"/>
    <mergeCell ref="D265:M265"/>
    <mergeCell ref="K141:K146"/>
    <mergeCell ref="G33:G39"/>
    <mergeCell ref="G42:G44"/>
    <mergeCell ref="G47:G49"/>
    <mergeCell ref="G52:G56"/>
    <mergeCell ref="G59:G62"/>
    <mergeCell ref="G65:G70"/>
    <mergeCell ref="H124:H129"/>
    <mergeCell ref="D95:G95"/>
    <mergeCell ref="G73:G78"/>
    <mergeCell ref="G81:G85"/>
    <mergeCell ref="G88:G92"/>
    <mergeCell ref="K134:K139"/>
    <mergeCell ref="D319:G319"/>
    <mergeCell ref="D320:J320"/>
    <mergeCell ref="E2:G2"/>
    <mergeCell ref="D114:G114"/>
    <mergeCell ref="H117:H122"/>
    <mergeCell ref="D123:E123"/>
    <mergeCell ref="G13:G20"/>
    <mergeCell ref="G23:G30"/>
    <mergeCell ref="D140:E140"/>
    <mergeCell ref="H175:H180"/>
    <mergeCell ref="H151:H156"/>
    <mergeCell ref="D157:E157"/>
    <mergeCell ref="H158:H163"/>
    <mergeCell ref="H168:H173"/>
    <mergeCell ref="D174:E174"/>
    <mergeCell ref="D283:G283"/>
  </mergeCells>
  <pageMargins left="0.7" right="0.7" top="0.75" bottom="0.75" header="0.3" footer="0.3"/>
  <pageSetup orientation="portrait" r:id="rId1"/>
  <ignoredErrors>
    <ignoredError sqref="F188:G196 F203:F2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2020-06-13T11:39:50Z</dcterms:modified>
</cp:coreProperties>
</file>