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_JMR_Input_and_Output" sheetId="1" state="visible" r:id="rId2"/>
    <sheet name="PowerPlant" sheetId="2" state="hidden" r:id="rId3"/>
    <sheet name="WindFarm" sheetId="3" state="hidden" r:id="rId4"/>
    <sheet name="Enumerations" sheetId="4" state="hidden" r:id="rId5"/>
    <sheet name="PhotovoltaicPlant" sheetId="5" state="hidden" r:id="rId6"/>
    <sheet name="Validation_PowerPlant" sheetId="6" state="hidden" r:id="rId7"/>
    <sheet name="Metadata" sheetId="7" state="hidden" r:id="rId8"/>
  </sheets>
  <definedNames>
    <definedName function="false" hidden="false" name="ValidationRange" vbProcedure="false">Enumerations!$A$1:$A$2</definedName>
    <definedName function="false" hidden="false" name="ValidationRange1" vbProcedure="false">Enumerations!$A$4:$A$7</definedName>
    <definedName function="false" hidden="false" name="ValidationRange2" vbProcedure="false">Validation_PowerPlant!$A$1:$A$37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is a composition of properties marked as 'ExportKey' and is used to match the entity to update in the target system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is a composition of properties marked as 'ExportKey' and is used to match the entity to update in the target system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represents the display value of an enumeration. To change its value please choose a valid one from the drop down list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represents the value of an enumeration. You should not interact with this column directly, use the one on the left instead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is a composition of properties marked as 'ExportKey' and is used to match the entity to update in the target system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represents the display value of an enumeration. To change its value please choose a valid one from the drop down list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This information represents the value of an enumeration. You should not interact with this column directly, use the one on the left instead</t>
        </r>
      </text>
    </comment>
  </commentList>
</comments>
</file>

<file path=xl/sharedStrings.xml><?xml version="1.0" encoding="utf-8"?>
<sst xmlns="http://schemas.openxmlformats.org/spreadsheetml/2006/main" count="481" uniqueCount="207">
  <si>
    <t xml:space="preserve">FY</t>
  </si>
  <si>
    <t xml:space="preserve">Site</t>
  </si>
  <si>
    <t xml:space="preserve">Plant Section</t>
  </si>
  <si>
    <t xml:space="preserve">Controller KWH/INV KWH</t>
  </si>
  <si>
    <t xml:space="preserve">Scheduled Units  (kWh)</t>
  </si>
  <si>
    <t xml:space="preserve">Export (kWh)</t>
  </si>
  <si>
    <t xml:space="preserve">Import (kWh)</t>
  </si>
  <si>
    <t xml:space="preserve">Net Export (kWh)</t>
  </si>
  <si>
    <t xml:space="preserve">Net Billable (kWh)</t>
  </si>
  <si>
    <t xml:space="preserve">Export (kVAh)</t>
  </si>
  <si>
    <t xml:space="preserve">Import (kVAh)</t>
  </si>
  <si>
    <t xml:space="preserve">Export (kVArh lag)</t>
  </si>
  <si>
    <t xml:space="preserve">Import (kVArh lag)</t>
  </si>
  <si>
    <t xml:space="preserve">Export (kVArh lead)</t>
  </si>
  <si>
    <t xml:space="preserve">Import (kVArh lead)</t>
  </si>
  <si>
    <t xml:space="preserve">JMR date</t>
  </si>
  <si>
    <t xml:space="preserve">JMR Month</t>
  </si>
  <si>
    <t xml:space="preserve">JMR Year</t>
  </si>
  <si>
    <t xml:space="preserve">LineLoss</t>
  </si>
  <si>
    <t xml:space="preserve">Line Loss%</t>
  </si>
  <si>
    <t xml:space="preserve">RKVH%</t>
  </si>
  <si>
    <t xml:space="preserve">2021-22</t>
  </si>
  <si>
    <t xml:space="preserve">Devgarh</t>
  </si>
  <si>
    <t xml:space="preserve">TV</t>
  </si>
  <si>
    <t xml:space="preserve">April</t>
  </si>
  <si>
    <t xml:space="preserve">CT</t>
  </si>
  <si>
    <t xml:space="preserve">May</t>
  </si>
  <si>
    <t xml:space="preserve">Dec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</si>
  <si>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</si>
  <si>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</si>
  <si>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</si>
  <si>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</si>
  <si>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</si>
  <si>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2021-23</t>
  </si>
  <si>
    <t xml:space="preserve">December</t>
  </si>
  <si>
    <t xml:space="preserve">ExportKey</t>
  </si>
  <si>
    <t xml:space="preserve">Id</t>
  </si>
  <si>
    <t xml:space="preserve">DisplayValue</t>
  </si>
  <si>
    <t xml:space="preserve">Active</t>
  </si>
  <si>
    <t xml:space="preserve">OMContactor</t>
  </si>
  <si>
    <t xml:space="preserve">HasHistoricalFrom[UTC]</t>
  </si>
  <si>
    <t xml:space="preserve">TimeZone</t>
  </si>
  <si>
    <t xml:space="preserve">ForecastIdentifier</t>
  </si>
  <si>
    <t xml:space="preserve">NominalPower</t>
  </si>
  <si>
    <t xml:space="preserve">AuthorizedPower</t>
  </si>
  <si>
    <t xml:space="preserve">Altitude</t>
  </si>
  <si>
    <t xml:space="preserve">Name</t>
  </si>
  <si>
    <t xml:space="preserve">SecurityPath</t>
  </si>
  <si>
    <t xml:space="preserve">GlobalIdentifier</t>
  </si>
  <si>
    <t xml:space="preserve">LongName</t>
  </si>
  <si>
    <t xml:space="preserve">Longitude</t>
  </si>
  <si>
    <t xml:space="preserve">Latitude</t>
  </si>
  <si>
    <t xml:space="preserve">IntegrationIdentifier</t>
  </si>
  <si>
    <t xml:space="preserve">CommissioningDate[UTC]</t>
  </si>
  <si>
    <t xml:space="preserve">Location</t>
  </si>
  <si>
    <t xml:space="preserve">Location.Value</t>
  </si>
  <si>
    <t xml:space="preserve">F41B2219-1B50-40B8-BCB4-C2A15D9CF45D</t>
  </si>
  <si>
    <t xml:space="preserve">Bableshwar</t>
  </si>
  <si>
    <t xml:space="preserve">Onshore</t>
  </si>
  <si>
    <t xml:space="preserve">India Standard Time</t>
  </si>
  <si>
    <t xml:space="preserve">/sites/wind/F41B2219-1B50-40B8-BCB4-C2A15D9CF45D/</t>
  </si>
  <si>
    <t xml:space="preserve">f41b2219-1b50-40b8-bcb4-c2a15d9cf45d</t>
  </si>
  <si>
    <t xml:space="preserve">1BCB24E3-7BA5-48E3-8FE8-78841750EE64</t>
  </si>
  <si>
    <t xml:space="preserve">/sites/wind/1BCB24E3-7BA5-48E3-8FE8-78841750EE64/</t>
  </si>
  <si>
    <t xml:space="preserve">1bcb24e3-7ba5-48e3-8fe8-78841750ee64</t>
  </si>
  <si>
    <t xml:space="preserve">A5810055-1EFE-4B0A-9487-180F757B5A05</t>
  </si>
  <si>
    <t xml:space="preserve">Gurvepalli</t>
  </si>
  <si>
    <t xml:space="preserve">/sites/wind/A5810055-1EFE-4B0A-9487-180F757B5A05/</t>
  </si>
  <si>
    <t xml:space="preserve">a5810055-1efe-4b0a-9487-180f757b5a05</t>
  </si>
  <si>
    <t xml:space="preserve">93039507-327F-44A2-A5C9-7553EB7EFCE0</t>
  </si>
  <si>
    <t xml:space="preserve">TV-CT</t>
  </si>
  <si>
    <t xml:space="preserve">/sites/wind/93039507-327F-44A2-A5C9-7553EB7EFCE0/</t>
  </si>
  <si>
    <t xml:space="preserve">93039507-327f-44a2-a5c9-7553eb7efce0</t>
  </si>
  <si>
    <t xml:space="preserve">1F984664-1125-48C8-887E-7BBC914F0FA9</t>
  </si>
  <si>
    <t xml:space="preserve">Dangri</t>
  </si>
  <si>
    <t xml:space="preserve">/sites/wind/1F984664-1125-48C8-887E-7BBC914F0FA9/</t>
  </si>
  <si>
    <t xml:space="preserve">1f984664-1125-48c8-887e-7bbc914f0fa9</t>
  </si>
  <si>
    <t xml:space="preserve">66057C32-24E2-43DE-B851-610604030676</t>
  </si>
  <si>
    <t xml:space="preserve">Gunga</t>
  </si>
  <si>
    <t xml:space="preserve">/sites/wind/66057C32-24E2-43DE-B851-610604030676/</t>
  </si>
  <si>
    <t xml:space="preserve">66057c32-24e2-43de-b851-610604030676</t>
  </si>
  <si>
    <t xml:space="preserve">5FDE53C1-7035-4C83-8B2C-BF441FE80530</t>
  </si>
  <si>
    <t xml:space="preserve">Kavithal Wind</t>
  </si>
  <si>
    <t xml:space="preserve">/sites/wind/5FDE53C1-7035-4C83-8B2C-BF441FE80530/</t>
  </si>
  <si>
    <t xml:space="preserve">5fde53c1-7035-4c83-8b2c-bf441fe80530</t>
  </si>
  <si>
    <t xml:space="preserve">F59E3F34-9AE4-42B2-8E94-3C79ADE01ACB</t>
  </si>
  <si>
    <t xml:space="preserve">LNJ Dangri</t>
  </si>
  <si>
    <t xml:space="preserve">/sites/wind/F59E3F34-9AE4-42B2-8E94-3C79ADE01ACB/</t>
  </si>
  <si>
    <t xml:space="preserve">f59e3f34-9ae4-42b2-8e94-3c79ade01acb</t>
  </si>
  <si>
    <t xml:space="preserve">2142640A-61E9-4941-A49F-14E0CA9A7F6D</t>
  </si>
  <si>
    <t xml:space="preserve">Badnawar</t>
  </si>
  <si>
    <t xml:space="preserve">/sites/wind/2142640A-61E9-4941-A49F-14E0CA9A7F6D/</t>
  </si>
  <si>
    <t xml:space="preserve">2142640a-61e9-4941-a49f-14e0ca9a7f6d</t>
  </si>
  <si>
    <t xml:space="preserve">0</t>
  </si>
  <si>
    <t xml:space="preserve">Offshore</t>
  </si>
  <si>
    <t xml:space="preserve">1</t>
  </si>
  <si>
    <t xml:space="preserve">Tracker</t>
  </si>
  <si>
    <t xml:space="preserve">Fixed</t>
  </si>
  <si>
    <t xml:space="preserve">Mixed</t>
  </si>
  <si>
    <t xml:space="preserve">2</t>
  </si>
  <si>
    <t xml:space="preserve">Seasonal</t>
  </si>
  <si>
    <t xml:space="preserve">3</t>
  </si>
  <si>
    <t xml:space="preserve">InverterLossesFactor</t>
  </si>
  <si>
    <t xml:space="preserve">DCPower</t>
  </si>
  <si>
    <t xml:space="preserve">MainMeterAtSubstationMFFactor</t>
  </si>
  <si>
    <t xml:space="preserve">CheckMeterAtSubstationMFFactor</t>
  </si>
  <si>
    <t xml:space="preserve">PlantEndMeterMFFactor</t>
  </si>
  <si>
    <t xml:space="preserve">PlantType</t>
  </si>
  <si>
    <t xml:space="preserve">PlantType.Value</t>
  </si>
  <si>
    <t xml:space="preserve">GTI</t>
  </si>
  <si>
    <t xml:space="preserve">IrradianceFactor</t>
  </si>
  <si>
    <t xml:space="preserve">AreaEffinciency</t>
  </si>
  <si>
    <t xml:space="preserve">782438DC-A6D7-437C-A203-E488629DEC08</t>
  </si>
  <si>
    <t xml:space="preserve">Alote</t>
  </si>
  <si>
    <t xml:space="preserve">/sites/pv/782438DC-A6D7-437C-A203-E488629DEC08/</t>
  </si>
  <si>
    <t xml:space="preserve">782438dc-a6d7-437c-a203-e488629dec08</t>
  </si>
  <si>
    <t xml:space="preserve">b2e3e471-1987-4f5d-b437-c8520aea4851</t>
  </si>
  <si>
    <t xml:space="preserve">Bellary</t>
  </si>
  <si>
    <t xml:space="preserve">Ritis Meera Infra Energy</t>
  </si>
  <si>
    <t xml:space="preserve">/sites/pv/b2e3e471-1987-4f5d-b437-c8520aea4851/</t>
  </si>
  <si>
    <t xml:space="preserve">4ee6ae4c-0de4-400b-98c9-b1bfe6bc17e6</t>
  </si>
  <si>
    <t xml:space="preserve">Chamarajanagar</t>
  </si>
  <si>
    <t xml:space="preserve">Mahindra Susten</t>
  </si>
  <si>
    <t xml:space="preserve">/sites/pv/4ee6ae4c-0de4-400b-98c9-b1bfe6bc17e6/</t>
  </si>
  <si>
    <t xml:space="preserve">26a23f45-07d3-4150-a78e-52900f993197</t>
  </si>
  <si>
    <t xml:space="preserve">Hiriyur</t>
  </si>
  <si>
    <t xml:space="preserve">Meera Enterprise</t>
  </si>
  <si>
    <t xml:space="preserve">/sites/pv/26a23f45-07d3-4150-a78e-52900f993197/</t>
  </si>
  <si>
    <t xml:space="preserve">DBB5077D-EE17-43F5-8302-D96D939ED9A1</t>
  </si>
  <si>
    <t xml:space="preserve">Chikkanayakanahalli</t>
  </si>
  <si>
    <t xml:space="preserve">/sites/pv/DBB5077D-EE17-43F5-8302-D96D939ED9A1/</t>
  </si>
  <si>
    <t xml:space="preserve">dbb5077d-ee17-43f5-8302-d96d939ed9a1</t>
  </si>
  <si>
    <t xml:space="preserve">BA4FF2DB-1B9E-4D9B-9918-981D59EE7A15</t>
  </si>
  <si>
    <t xml:space="preserve">Gangavathi</t>
  </si>
  <si>
    <t xml:space="preserve">/sites/pv/BA4FF2DB-1B9E-4D9B-9918-981D59EE7A15/</t>
  </si>
  <si>
    <t xml:space="preserve">ba4ff2db-1b9e-4d9b-9918-981d59ee7a15</t>
  </si>
  <si>
    <t xml:space="preserve">03AF756D-FE7D-4448-81CC-F4626F13EAEB</t>
  </si>
  <si>
    <t xml:space="preserve">Barod</t>
  </si>
  <si>
    <t xml:space="preserve">/sites/pv/03AF756D-FE7D-4448-81CC-F4626F13EAEB/</t>
  </si>
  <si>
    <t xml:space="preserve">03af756d-fe7d-4448-81cc-f4626f13eaeb</t>
  </si>
  <si>
    <t xml:space="preserve">3503248f-a4f9-417e-913b-a04904251889</t>
  </si>
  <si>
    <t xml:space="preserve">Shahpur</t>
  </si>
  <si>
    <t xml:space="preserve">/sites/pv/3503248f-a4f9-417e-913b-a04904251889/</t>
  </si>
  <si>
    <t xml:space="preserve">f9d90ecc-7756-4816-b2d3-35ec410b340a</t>
  </si>
  <si>
    <t xml:space="preserve">PD Kote</t>
  </si>
  <si>
    <t xml:space="preserve">Voltech O&amp;M Services</t>
  </si>
  <si>
    <t xml:space="preserve">/sites/pv/f9d90ecc-7756-4816-b2d3-35ec410b340a/</t>
  </si>
  <si>
    <t xml:space="preserve">ded32541-8055-4c48-8e26-f0f17e08f85e</t>
  </si>
  <si>
    <t xml:space="preserve">Gundlupet</t>
  </si>
  <si>
    <t xml:space="preserve">/sites/pv/ded32541-8055-4c48-8e26-f0f17e08f85e/</t>
  </si>
  <si>
    <t xml:space="preserve">5f931db4-07e3-4587-a66a-5674e7ef62b5</t>
  </si>
  <si>
    <t xml:space="preserve">Kurdicross</t>
  </si>
  <si>
    <t xml:space="preserve">/sites/pv/5f931db4-07e3-4587-a66a-5674e7ef62b5/</t>
  </si>
  <si>
    <t xml:space="preserve">EBA211C3-40BC-4A41-9071-0AD02DBF6296</t>
  </si>
  <si>
    <t xml:space="preserve">Chittapur</t>
  </si>
  <si>
    <t xml:space="preserve">/sites/pv/EBA211C3-40BC-4A41-9071-0AD02DBF6296/</t>
  </si>
  <si>
    <t xml:space="preserve">eba211c3-40bc-4a41-9071-0ad02dbf6296</t>
  </si>
  <si>
    <t xml:space="preserve">C8E5C361-390F-4FC3-91F7-6B90F1FAF0FB</t>
  </si>
  <si>
    <t xml:space="preserve">Aurad</t>
  </si>
  <si>
    <t xml:space="preserve">/sites/pv/C8E5C361-390F-4FC3-91F7-6B90F1FAF0FB/</t>
  </si>
  <si>
    <t xml:space="preserve">c8e5c361-390f-4fc3-91f7-6b90f1faf0fb</t>
  </si>
  <si>
    <t xml:space="preserve">729b0bd3-a64b-4faa-842e-0820bc05b6d2</t>
  </si>
  <si>
    <t xml:space="preserve">Kavithal Solar</t>
  </si>
  <si>
    <t xml:space="preserve">Siemens Gamesa Renewable Power</t>
  </si>
  <si>
    <t xml:space="preserve">/sites/pv/729b0bd3-a64b-4faa-842e-0820bc05b6d2/</t>
  </si>
  <si>
    <t xml:space="preserve">f05df239-8047-49e5-9a83-3613f73c1df1</t>
  </si>
  <si>
    <t xml:space="preserve">Kollegala</t>
  </si>
  <si>
    <t xml:space="preserve">/sites/pv/f05df239-8047-49e5-9a83-3613f73c1df1/</t>
  </si>
  <si>
    <t xml:space="preserve">88d4371b-b24d-4c66-8179-88cec52fc278</t>
  </si>
  <si>
    <t xml:space="preserve">Margati</t>
  </si>
  <si>
    <t xml:space="preserve">/sites/pv/88d4371b-b24d-4c66-8179-88cec52fc278/</t>
  </si>
  <si>
    <t xml:space="preserve">f6b90b34-20f1-4ae3-8219-329699c1a250</t>
  </si>
  <si>
    <t xml:space="preserve">Madhugiri</t>
  </si>
  <si>
    <t xml:space="preserve">/sites/pv/f6b90b34-20f1-4ae3-8219-329699c1a250/</t>
  </si>
  <si>
    <t xml:space="preserve">35cea225-e5f7-460f-95c5-58c00a89b03e</t>
  </si>
  <si>
    <t xml:space="preserve">Sindhanoor</t>
  </si>
  <si>
    <t xml:space="preserve">/sites/pv/35cea225-e5f7-460f-95c5-58c00a89b03e/</t>
  </si>
  <si>
    <t xml:space="preserve">Kukudwad</t>
  </si>
  <si>
    <t xml:space="preserve">B4D93B4E-800D-41A2-8B4F-01E284E61DD5</t>
  </si>
  <si>
    <t xml:space="preserve">Zaheerabad</t>
  </si>
  <si>
    <t xml:space="preserve">C044CF13-75DB-4F64-A021-730F0A8744B6</t>
  </si>
  <si>
    <t xml:space="preserve">Budh</t>
  </si>
  <si>
    <t xml:space="preserve">5C07110C-FA76-485E-9A67-478EFB3838C0</t>
  </si>
  <si>
    <t xml:space="preserve">Icchawar</t>
  </si>
  <si>
    <t xml:space="preserve">2be89b21-d567-4a1e-a01a-d1a674cf9562</t>
  </si>
  <si>
    <t xml:space="preserve">Gurramkonda</t>
  </si>
  <si>
    <t xml:space="preserve">45232730-669c-41af-9096-ca65069511a0</t>
  </si>
  <si>
    <t xml:space="preserve">Nagari</t>
  </si>
  <si>
    <t xml:space="preserve">06a7ab91-965c-4936-a77e-f7efda3d83e3</t>
  </si>
  <si>
    <t xml:space="preserve">Siddipet</t>
  </si>
  <si>
    <t xml:space="preserve">5f26b278-955a-48f6-883a-f944c89eb62a</t>
  </si>
  <si>
    <t xml:space="preserve">Bhadla R3</t>
  </si>
  <si>
    <t xml:space="preserve">2d12267e-42aa-429e-976c-3fbc79b49a57</t>
  </si>
  <si>
    <t xml:space="preserve">Bhadla R1</t>
  </si>
  <si>
    <t xml:space="preserve">8b71f026-4bc1-4eb3-ada8-b1a81e743542</t>
  </si>
  <si>
    <t xml:space="preserve">Bhadla R2</t>
  </si>
  <si>
    <t xml:space="preserve">f675c570-a2f8-48af-90bd-5e45a75fcd8c</t>
  </si>
  <si>
    <t xml:space="preserve">InstallationId</t>
  </si>
  <si>
    <t xml:space="preserve">e393f950-0666-4b62-86cd-205dd13a5ead</t>
  </si>
  <si>
    <t xml:space="preserve">SheetName</t>
  </si>
  <si>
    <t xml:space="preserve">TypeName</t>
  </si>
  <si>
    <t xml:space="preserve">Behaviour</t>
  </si>
  <si>
    <t xml:space="preserve">JMR</t>
  </si>
  <si>
    <t xml:space="preserve">Include</t>
  </si>
  <si>
    <t xml:space="preserve">PowerPlant</t>
  </si>
  <si>
    <t xml:space="preserve">WindFarm</t>
  </si>
  <si>
    <t xml:space="preserve">PhotovoltaicPlant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</si>
</sst>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 * #,##0.00_ ;_ * \-#,##0.00_ ;_ * \-??_ ;_ @_ "/>
    <numFmt numFmtId="166" formatCode="_ * #,##0_ ;_ * \-#,##0_ ;_ * \-_ ;_ @_ "/>
    <numFmt numFmtId="167" formatCode="_ &quot;₹ &quot;* #,##0.00_ ;_ &quot;₹ &quot;* \-#,##0.00_ ;_ &quot;₹ &quot;* \-??_ ;_ @_ "/>
    <numFmt numFmtId="168" formatCode="_ &quot;₹ &quot;* #,##0_ ;_ &quot;₹ &quot;* \-#,##0_ ;_ &quot;₹ &quot;* \-_ ;_ @_ "/>
    <numFmt numFmtId="169" formatCode="0%"/>
    <numFmt numFmtId="170" formatCode="0"/>
    <numFmt numFmtId="171" formatCode="0.0"/>
    <numFmt numFmtId="172" formatCode="m/d/yyyy"/>
    <numFmt numFmtId="173" formatCode="0.00%"/>
    <numFmt numFmtId="17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Percent" xfId="24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U10" headerRowCount="1" totalsRowCount="0" totalsRowShown="0">
  <autoFilter ref="A1:U10"/>
  <tableColumns count="21">
    <tableColumn id="1" name="ExportKey"/>
    <tableColumn id="2" name="Id"/>
    <tableColumn id="3" name="DisplayValue"/>
    <tableColumn id="4" name="Active"/>
    <tableColumn id="5" name="CommissioningDate[UTC]"/>
    <tableColumn id="6" name="Location"/>
    <tableColumn id="7" name="Location.Value"/>
    <tableColumn id="8" name="OMContactor"/>
    <tableColumn id="9" name="HasHistoricalFrom[UTC]"/>
    <tableColumn id="10" name="TimeZone"/>
    <tableColumn id="11" name="ForecastIdentifier"/>
    <tableColumn id="12" name="NominalPower"/>
    <tableColumn id="13" name="AuthorizedPower"/>
    <tableColumn id="14" name="Altitude"/>
    <tableColumn id="15" name="Name"/>
    <tableColumn id="16" name="SecurityPath"/>
    <tableColumn id="17" name="GlobalIdentifier"/>
    <tableColumn id="18" name="LongName"/>
    <tableColumn id="19" name="Longitude"/>
    <tableColumn id="20" name="Latitude"/>
    <tableColumn id="21" name="IntegrationIdentifier"/>
  </tableColumns>
</table>
</file>

<file path=xl/tables/table2.xml><?xml version="1.0" encoding="utf-8"?>
<table xmlns="http://schemas.openxmlformats.org/spreadsheetml/2006/main" id="2" name="Table2" displayName="Table2" ref="A1:AC19" headerRowCount="1" totalsRowCount="0" totalsRowShown="0">
  <autoFilter ref="A1:AC19"/>
  <tableColumns count="29">
    <tableColumn id="1" name="ExportKey"/>
    <tableColumn id="2" name="Id"/>
    <tableColumn id="3" name="DisplayValue"/>
    <tableColumn id="4" name="Active"/>
    <tableColumn id="5" name="InverterLossesFactor"/>
    <tableColumn id="6" name="DCPower"/>
    <tableColumn id="7" name="MainMeterAtSubstationMFFactor"/>
    <tableColumn id="8" name="CheckMeterAtSubstationMFFactor"/>
    <tableColumn id="9" name="PlantEndMeterMFFactor"/>
    <tableColumn id="10" name="PlantType"/>
    <tableColumn id="11" name="PlantType.Value"/>
    <tableColumn id="12" name="GTI"/>
    <tableColumn id="13" name="IrradianceFactor"/>
    <tableColumn id="14" name="AreaEffinciency"/>
    <tableColumn id="15" name="CommissioningDate[UTC]"/>
    <tableColumn id="16" name="OMContactor"/>
    <tableColumn id="17" name="HasHistoricalFrom[UTC]"/>
    <tableColumn id="18" name="TimeZone"/>
    <tableColumn id="19" name="ForecastIdentifier"/>
    <tableColumn id="20" name="NominalPower"/>
    <tableColumn id="21" name="AuthorizedPower"/>
    <tableColumn id="22" name="Altitude"/>
    <tableColumn id="23" name="Name"/>
    <tableColumn id="24" name="SecurityPath"/>
    <tableColumn id="25" name="GlobalIdentifier"/>
    <tableColumn id="26" name="LongName"/>
    <tableColumn id="27" name="Longitude"/>
    <tableColumn id="28" name="Latitude"/>
    <tableColumn id="29" name="IntegrationIdentifier"/>
  </tableColumns>
</table>
</file>

<file path=xl/tables/table3.xml><?xml version="1.0" encoding="utf-8"?>
<table xmlns="http://schemas.openxmlformats.org/spreadsheetml/2006/main" id="3" name="Table3" displayName="Table3" ref="A1:R2" headerRowCount="1" totalsRowCount="0" totalsRowShown="0">
  <autoFilter ref="A1:R2"/>
  <tableColumns count="18">
    <tableColumn id="1" name="ExportKey"/>
    <tableColumn id="2" name="Id"/>
    <tableColumn id="3" name="DisplayValue"/>
    <tableColumn id="4" name="Active"/>
    <tableColumn id="5" name="OMContactor"/>
    <tableColumn id="6" name="HasHistoricalFrom[UTC]"/>
    <tableColumn id="7" name="TimeZone"/>
    <tableColumn id="8" name="ForecastIdentifier"/>
    <tableColumn id="9" name="NominalPower"/>
    <tableColumn id="10" name="AuthorizedPower"/>
    <tableColumn id="11" name="Altitude"/>
    <tableColumn id="12" name="Name"/>
    <tableColumn id="13" name="SecurityPath"/>
    <tableColumn id="14" name="GlobalIdentifier"/>
    <tableColumn id="15" name="LongName"/>
    <tableColumn id="16" name="Longitude"/>
    <tableColumn id="17" name="Latitude"/>
    <tableColumn id="18" name="IntegrationIdentifier"/>
  </tableColumns>
</table>
</file>

<file path=xl/tables/table4.xml><?xml version="1.0" encoding="utf-8"?>
<table xmlns="http://schemas.openxmlformats.org/spreadsheetml/2006/main" id="4" name="Table4" displayName="Table4" ref="B1:U10" headerRowCount="1" totalsRowCount="0" totalsRowShown="0">
  <tableColumns count="20">
    <tableColumn id="1" name="Site"/>
    <tableColumn id="2" name="Plant Section"/>
    <tableColumn id="3" name="Controller KWH/INV KWH"/>
    <tableColumn id="4" name="Scheduled Units  (kWh)"/>
    <tableColumn id="5" name="Export (kWh)"/>
    <tableColumn id="6" name="Import (kWh)"/>
    <tableColumn id="7" name="Net Export (kWh)"/>
    <tableColumn id="8" name="Net Billable (kWh)"/>
    <tableColumn id="9" name="Export (kVAh)"/>
    <tableColumn id="10" name="Import (kVAh)"/>
    <tableColumn id="11" name="Export (kVArh lag)"/>
    <tableColumn id="12" name="Import (kVArh lag)"/>
    <tableColumn id="13" name="Export (kVArh lead)"/>
    <tableColumn id="14" name="Import (kVArh lead)"/>
    <tableColumn id="15" name="JMR date"/>
    <tableColumn id="16" name="JMR Month"/>
    <tableColumn id="17" name="JMR Year"/>
    <tableColumn id="18" name="LineLoss"/>
    <tableColumn id="19" name="Line Loss%"/>
    <tableColumn id="20" name="RKVH%"/>
  </tableColumns>
</table>
</file>

<file path=xl/tables/table5.xml><?xml version="1.0" encoding="utf-8"?>
<table xmlns="http://schemas.openxmlformats.org/spreadsheetml/2006/main" id="5" name="Table5" displayName="Table5" ref="A3:C7" headerRowCount="1" totalsRowCount="0" totalsRowShown="0">
  <autoFilter ref="A3:C7"/>
  <tableColumns count="3">
    <tableColumn id="1" name="SheetName"/>
    <tableColumn id="2" name="TypeName"/>
    <tableColumn id="3" name="Behaviou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57"/>
    <col collapsed="false" customWidth="true" hidden="false" outlineLevel="0" max="3" min="3" style="1" width="17.14"/>
    <col collapsed="false" customWidth="true" hidden="false" outlineLevel="0" max="4" min="4" style="1" width="24.29"/>
    <col collapsed="false" customWidth="true" hidden="false" outlineLevel="0" max="5" min="5" style="1" width="37.29"/>
    <col collapsed="false" customWidth="true" hidden="false" outlineLevel="0" max="7" min="6" style="1" width="17.29"/>
    <col collapsed="false" customWidth="true" hidden="false" outlineLevel="0" max="12" min="8" style="1" width="19.85"/>
    <col collapsed="false" customWidth="true" hidden="false" outlineLevel="0" max="15" min="13" style="1" width="21.14"/>
    <col collapsed="false" customWidth="true" hidden="false" outlineLevel="0" max="17" min="16" style="1" width="20.14"/>
    <col collapsed="false" customWidth="true" hidden="false" outlineLevel="0" max="19" min="18" style="1" width="21.43"/>
    <col collapsed="false" customWidth="true" hidden="false" outlineLevel="0" max="20" min="20" style="1" width="15.57"/>
    <col collapsed="false" customWidth="true" hidden="false" outlineLevel="0" max="21" min="21" style="0" width="15.57"/>
    <col collapsed="false" customWidth="true" hidden="false" outlineLevel="0" max="22" min="22" style="0" width="38.14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" t="s">
        <v>19</v>
      </c>
      <c r="U1" s="0" t="s">
        <v>20</v>
      </c>
    </row>
    <row r="2" customFormat="false" ht="13.8" hidden="false" customHeight="false" outlineLevel="0" collapsed="false">
      <c r="A2" s="6" t="s">
        <v>21</v>
      </c>
      <c r="B2" s="7" t="s">
        <v>22</v>
      </c>
      <c r="C2" s="1" t="s">
        <v>23</v>
      </c>
      <c r="D2" s="1" t="n">
        <v>4855001</v>
      </c>
      <c r="F2" s="8" t="n">
        <v>4590549.46293708</v>
      </c>
      <c r="G2" s="9" t="n">
        <v>3707.43778302139</v>
      </c>
      <c r="H2" s="9" t="n">
        <v>4770315.70616022</v>
      </c>
      <c r="I2" s="9"/>
      <c r="J2" s="7" t="n">
        <v>8095499.99999999</v>
      </c>
      <c r="K2" s="7" t="n">
        <v>36000</v>
      </c>
      <c r="L2" s="7" t="n">
        <v>0</v>
      </c>
      <c r="M2" s="7" t="n">
        <v>788000</v>
      </c>
      <c r="N2" s="7" t="n">
        <v>59000</v>
      </c>
      <c r="O2" s="7" t="n">
        <v>38000</v>
      </c>
      <c r="P2" s="10" t="n">
        <v>44317</v>
      </c>
      <c r="Q2" s="7" t="s">
        <v>24</v>
      </c>
      <c r="R2" s="1" t="n">
        <v>2021</v>
      </c>
      <c r="S2" s="11" t="n">
        <v>264451.537062916</v>
      </c>
      <c r="T2" s="12" t="n">
        <v>0.0544699243239942</v>
      </c>
      <c r="U2" s="1"/>
    </row>
    <row r="3" customFormat="false" ht="13.8" hidden="false" customHeight="false" outlineLevel="0" collapsed="false">
      <c r="A3" s="6" t="s">
        <v>21</v>
      </c>
      <c r="B3" s="7" t="s">
        <v>22</v>
      </c>
      <c r="C3" s="1" t="s">
        <v>25</v>
      </c>
      <c r="D3" s="1" t="n">
        <v>8241787</v>
      </c>
      <c r="F3" s="8" t="n">
        <v>7912593.86024524</v>
      </c>
      <c r="G3" s="9" t="n">
        <v>2203.65592097435</v>
      </c>
      <c r="H3" s="9" t="n">
        <v>8226805.81249724</v>
      </c>
      <c r="I3" s="9"/>
      <c r="J3" s="7" t="n">
        <f aca="false">1536850+1529000</f>
        <v>3065850</v>
      </c>
      <c r="K3" s="7" t="n">
        <f aca="false">13200+13050</f>
        <v>26250</v>
      </c>
      <c r="L3" s="7" t="n">
        <v>0</v>
      </c>
      <c r="M3" s="7" t="n">
        <v>688000</v>
      </c>
      <c r="N3" s="7" t="n">
        <v>34000</v>
      </c>
      <c r="O3" s="7" t="n">
        <v>184000</v>
      </c>
      <c r="P3" s="10" t="n">
        <v>44348</v>
      </c>
      <c r="Q3" s="7" t="s">
        <v>26</v>
      </c>
      <c r="R3" s="1" t="n">
        <v>2021</v>
      </c>
      <c r="S3" s="11" t="n">
        <v>329193.139754755</v>
      </c>
      <c r="T3" s="12" t="n">
        <v>0.0399419615860924</v>
      </c>
      <c r="U3" s="1"/>
    </row>
    <row r="4" customFormat="false" ht="15" hidden="false" customHeight="false" outlineLevel="0" collapsed="false">
      <c r="A4" s="6" t="s">
        <v>21</v>
      </c>
      <c r="B4" s="7" t="s">
        <v>22</v>
      </c>
      <c r="D4" s="1" t="n">
        <v>9069105</v>
      </c>
      <c r="F4" s="8" t="n">
        <v>8744734.34515323</v>
      </c>
      <c r="G4" s="9" t="n">
        <v>730.066317010622</v>
      </c>
      <c r="H4" s="9" t="n">
        <v>7960000</v>
      </c>
      <c r="I4" s="9"/>
      <c r="J4" s="7" t="n">
        <v>2654000</v>
      </c>
      <c r="K4" s="7" t="n">
        <v>18900</v>
      </c>
      <c r="L4" s="7" t="n">
        <v>0</v>
      </c>
      <c r="M4" s="7" t="n">
        <v>635000</v>
      </c>
      <c r="N4" s="7" t="n">
        <v>6000</v>
      </c>
      <c r="O4" s="7" t="n">
        <v>148000</v>
      </c>
      <c r="P4" s="10" t="n">
        <v>44378</v>
      </c>
      <c r="Q4" s="7" t="s">
        <v>27</v>
      </c>
      <c r="R4" s="1" t="n">
        <v>2021</v>
      </c>
      <c r="S4" s="11" t="n">
        <v>324370.654846771</v>
      </c>
      <c r="T4" s="12" t="n">
        <v>0.0357665563301749</v>
      </c>
      <c r="U4" s="1"/>
    </row>
    <row r="5" customFormat="false" ht="15" hidden="false" customHeight="false" outlineLevel="0" collapsed="false">
      <c r="A5" s="6" t="s">
        <v>21</v>
      </c>
      <c r="B5" s="7" t="s">
        <v>22</v>
      </c>
      <c r="D5" s="1" t="n">
        <v>9672311</v>
      </c>
      <c r="F5" s="8" t="n">
        <v>9300495.96962034</v>
      </c>
      <c r="G5" s="9" t="n">
        <v>2194.37576947393</v>
      </c>
      <c r="H5" s="9" t="n">
        <v>9670233.6576049</v>
      </c>
      <c r="I5" s="9"/>
      <c r="J5" s="7" t="n">
        <f aca="false">(957.73-929.98)*150000</f>
        <v>4162500</v>
      </c>
      <c r="K5" s="7" t="n">
        <f aca="false">((1.56-1.44)*150000)+((1.68-1.56)*150000)</f>
        <v>36000</v>
      </c>
      <c r="L5" s="7" t="n">
        <v>0</v>
      </c>
      <c r="M5" s="7" t="n">
        <v>593000</v>
      </c>
      <c r="N5" s="7" t="n">
        <v>34000</v>
      </c>
      <c r="O5" s="7" t="n">
        <v>383000</v>
      </c>
      <c r="P5" s="10" t="n">
        <v>44409</v>
      </c>
      <c r="Q5" s="7" t="s">
        <v>28</v>
      </c>
      <c r="R5" s="1" t="n">
        <v>2021</v>
      </c>
      <c r="S5" s="11" t="n">
        <v>371815.03037966</v>
      </c>
      <c r="T5" s="12" t="n">
        <v>0.0384411781610062</v>
      </c>
      <c r="U5" s="1"/>
    </row>
    <row r="6" customFormat="false" ht="15" hidden="false" customHeight="false" outlineLevel="0" collapsed="false">
      <c r="A6" s="6" t="s">
        <v>21</v>
      </c>
      <c r="B6" s="7" t="s">
        <v>22</v>
      </c>
      <c r="D6" s="1" t="n">
        <v>9033203</v>
      </c>
      <c r="F6" s="8" t="n">
        <v>8670664.61460327</v>
      </c>
      <c r="G6" s="9" t="n">
        <v>2913.77454913997</v>
      </c>
      <c r="H6" s="9" t="n">
        <v>9014460.87</v>
      </c>
      <c r="I6" s="9"/>
      <c r="J6" s="7" t="n">
        <f aca="false">(957.73-929.98)*150000</f>
        <v>4162500</v>
      </c>
      <c r="K6" s="7" t="n">
        <f aca="false">((1.56-1.44)*150000)+((1.68-1.56)*150000)</f>
        <v>36000</v>
      </c>
      <c r="L6" s="7" t="n">
        <v>0</v>
      </c>
      <c r="M6" s="7" t="n">
        <v>669000</v>
      </c>
      <c r="N6" s="7" t="n">
        <v>43000</v>
      </c>
      <c r="O6" s="7" t="n">
        <v>315000</v>
      </c>
      <c r="P6" s="10" t="n">
        <v>44440</v>
      </c>
      <c r="Q6" s="7" t="s">
        <v>29</v>
      </c>
      <c r="R6" s="1" t="n">
        <v>2021</v>
      </c>
      <c r="S6" s="11" t="n">
        <v>362538.38539673</v>
      </c>
      <c r="T6" s="12" t="n">
        <v>0.0401339796522596</v>
      </c>
      <c r="U6" s="1"/>
    </row>
    <row r="7" customFormat="false" ht="15" hidden="false" customHeight="false" outlineLevel="0" collapsed="false">
      <c r="A7" s="6" t="s">
        <v>21</v>
      </c>
      <c r="B7" s="7" t="s">
        <v>22</v>
      </c>
      <c r="D7" s="1" t="n">
        <v>4422549</v>
      </c>
      <c r="F7" s="8" t="n">
        <v>4173258.8427532</v>
      </c>
      <c r="G7" s="9" t="n">
        <v>6570.91140391512</v>
      </c>
      <c r="H7" s="9" t="n">
        <v>4333355.44860326</v>
      </c>
      <c r="I7" s="9"/>
      <c r="J7" s="7" t="n">
        <f aca="false">(957.73-929.98)*150000</f>
        <v>4162500</v>
      </c>
      <c r="K7" s="7" t="n">
        <f aca="false">((1.56-1.44)*150000)+((1.68-1.56)*150000)</f>
        <v>36000</v>
      </c>
      <c r="L7" s="7" t="n">
        <v>0</v>
      </c>
      <c r="M7" s="7" t="n">
        <v>633000</v>
      </c>
      <c r="N7" s="7" t="n">
        <v>102000</v>
      </c>
      <c r="O7" s="7" t="n">
        <v>74000</v>
      </c>
      <c r="P7" s="10" t="n">
        <v>44470</v>
      </c>
      <c r="Q7" s="7" t="s">
        <v>30</v>
      </c>
      <c r="R7" s="1" t="n">
        <v>2021</v>
      </c>
      <c r="S7" s="11" t="n">
        <v>249290.1572468</v>
      </c>
      <c r="T7" s="12" t="n">
        <v>0.0563679808288839</v>
      </c>
      <c r="U7" s="1"/>
    </row>
    <row r="8" customFormat="false" ht="15" hidden="false" customHeight="false" outlineLevel="0" collapsed="false">
      <c r="A8" s="6" t="s">
        <v>21</v>
      </c>
      <c r="B8" s="7" t="s">
        <v>22</v>
      </c>
      <c r="D8" s="1" t="n">
        <v>2704150</v>
      </c>
      <c r="F8" s="8" t="n">
        <v>2497031.88005136</v>
      </c>
      <c r="G8" s="9" t="n">
        <v>12386.7936856939</v>
      </c>
      <c r="H8" s="9" t="n">
        <v>2484645.08636566</v>
      </c>
      <c r="I8" s="9"/>
      <c r="J8" s="7" t="n">
        <f aca="false">(957.73-929.98)*150000</f>
        <v>4162500</v>
      </c>
      <c r="K8" s="7" t="n">
        <f aca="false">((1.56-1.44)*150000)+((1.68-1.56)*150000)</f>
        <v>36000</v>
      </c>
      <c r="L8" s="7" t="n">
        <v>0</v>
      </c>
      <c r="M8" s="7" t="n">
        <v>447000</v>
      </c>
      <c r="N8" s="7" t="n">
        <v>191000</v>
      </c>
      <c r="O8" s="7" t="n">
        <v>18000</v>
      </c>
      <c r="P8" s="10" t="n">
        <v>44501</v>
      </c>
      <c r="Q8" s="7" t="s">
        <v>31</v>
      </c>
      <c r="R8" s="1" t="n">
        <v>2021</v>
      </c>
      <c r="S8" s="11" t="n">
        <v>207118.119948642</v>
      </c>
      <c r="T8" s="12" t="n">
        <v>0.0765926889960403</v>
      </c>
      <c r="U8" s="1"/>
    </row>
    <row r="9" customFormat="false" ht="15" hidden="false" customHeight="false" outlineLevel="0" collapsed="false">
      <c r="A9" s="6" t="s">
        <v>21</v>
      </c>
      <c r="B9" s="7" t="s">
        <v>22</v>
      </c>
      <c r="D9" s="1" t="n">
        <v>6924395</v>
      </c>
      <c r="F9" s="8" t="n">
        <v>6662703.80266947</v>
      </c>
      <c r="G9" s="9" t="n">
        <v>4356.60667131831</v>
      </c>
      <c r="H9" s="9" t="n">
        <v>6658347.19599816</v>
      </c>
      <c r="I9" s="9"/>
      <c r="J9" s="7" t="n">
        <f aca="false">(957.73-929.98)*150000</f>
        <v>4162500</v>
      </c>
      <c r="K9" s="7" t="n">
        <f aca="false">((1.56-1.44)*150000)+((1.68-1.56)*150000)</f>
        <v>36000</v>
      </c>
      <c r="L9" s="7" t="n">
        <v>0</v>
      </c>
      <c r="M9" s="7" t="n">
        <v>341000</v>
      </c>
      <c r="N9" s="7" t="n">
        <v>74000</v>
      </c>
      <c r="O9" s="7" t="n">
        <v>190000</v>
      </c>
      <c r="P9" s="10" t="n">
        <v>44531</v>
      </c>
      <c r="Q9" s="7" t="s">
        <v>32</v>
      </c>
      <c r="R9" s="1" t="n">
        <v>2021</v>
      </c>
      <c r="S9" s="11" t="n">
        <v>261691.197330526</v>
      </c>
      <c r="T9" s="12" t="n">
        <v>0.03779264431485</v>
      </c>
      <c r="U9" s="1"/>
    </row>
    <row r="10" customFormat="false" ht="15" hidden="false" customHeight="false" outlineLevel="0" collapsed="false">
      <c r="A10" s="6" t="s">
        <v>33</v>
      </c>
      <c r="B10" s="7" t="s">
        <v>22</v>
      </c>
      <c r="D10" s="1" t="n">
        <v>6924395</v>
      </c>
      <c r="F10" s="8" t="n">
        <v>6662703.80266947</v>
      </c>
      <c r="G10" s="9" t="n">
        <v>4356.60667131831</v>
      </c>
      <c r="H10" s="9" t="n">
        <v>6658347.19599816</v>
      </c>
      <c r="I10" s="9"/>
      <c r="J10" s="7" t="n">
        <f aca="false">(957.73-929.98)*150000</f>
        <v>4162500</v>
      </c>
      <c r="K10" s="7" t="n">
        <f aca="false">((1.56-1.44)*150000)+((1.68-1.56)*150000)</f>
        <v>36000</v>
      </c>
      <c r="L10" s="7" t="n">
        <v>1</v>
      </c>
      <c r="M10" s="7" t="n">
        <v>341000</v>
      </c>
      <c r="N10" s="7" t="n">
        <v>74000</v>
      </c>
      <c r="O10" s="7" t="n">
        <v>190000</v>
      </c>
      <c r="P10" s="10" t="n">
        <v>44532</v>
      </c>
      <c r="Q10" s="7" t="s">
        <v>34</v>
      </c>
      <c r="R10" s="1" t="n">
        <v>2021</v>
      </c>
      <c r="S10" s="11" t="n">
        <v>261691.197330526</v>
      </c>
      <c r="T10" s="12" t="n">
        <v>1.03779264431485</v>
      </c>
      <c r="U10" s="1"/>
    </row>
  </sheetData>
  <dataValidations count="1">
    <dataValidation allowBlank="true" error="Please select an item from the list" errorStyle="warning" errorTitle="Warning" operator="between" showDropDown="false" showErrorMessage="false" showInputMessage="true" sqref="Q2:Q10" type="list">
      <formula1>ValidationRange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5.57"/>
    <col collapsed="false" customWidth="true" hidden="false" outlineLevel="0" max="3" min="3" style="0" width="15.42"/>
    <col collapsed="false" customWidth="true" hidden="false" outlineLevel="0" max="4" min="4" style="0" width="9.42"/>
    <col collapsed="false" customWidth="true" hidden="false" outlineLevel="0" max="5" min="5" style="0" width="15.71"/>
    <col collapsed="false" customWidth="true" hidden="false" outlineLevel="0" max="6" min="6" style="0" width="24.86"/>
    <col collapsed="false" customWidth="true" hidden="false" outlineLevel="0" max="7" min="7" style="0" width="12.71"/>
    <col collapsed="false" customWidth="true" hidden="false" outlineLevel="0" max="8" min="8" style="0" width="19.71"/>
    <col collapsed="false" customWidth="true" hidden="false" outlineLevel="0" max="9" min="9" style="0" width="17.14"/>
    <col collapsed="false" customWidth="true" hidden="false" outlineLevel="0" max="10" min="10" style="0" width="19.42"/>
    <col collapsed="false" customWidth="true" hidden="false" outlineLevel="0" max="11" min="11" style="0" width="11.14"/>
    <col collapsed="false" customWidth="true" hidden="false" outlineLevel="0" max="12" min="12" style="0" width="9.14"/>
    <col collapsed="false" customWidth="true" hidden="false" outlineLevel="0" max="13" min="13" style="0" width="15"/>
    <col collapsed="false" customWidth="true" hidden="false" outlineLevel="0" max="14" min="14" style="0" width="18.14"/>
    <col collapsed="false" customWidth="true" hidden="false" outlineLevel="0" max="15" min="15" style="0" width="13.29"/>
    <col collapsed="false" customWidth="true" hidden="false" outlineLevel="0" max="16" min="16" style="0" width="12.71"/>
    <col collapsed="false" customWidth="true" hidden="false" outlineLevel="0" max="17" min="17" style="0" width="11.14"/>
    <col collapsed="false" customWidth="true" hidden="false" outlineLevel="0" max="18" min="18" style="0" width="22.14"/>
  </cols>
  <sheetData>
    <row r="1" customFormat="false" ht="15" hidden="false" customHeight="false" outlineLevel="0" collapsed="false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5.57"/>
    <col collapsed="false" customWidth="true" hidden="false" outlineLevel="0" max="3" min="3" style="0" width="15.42"/>
    <col collapsed="false" customWidth="true" hidden="false" outlineLevel="0" max="4" min="4" style="0" width="9.42"/>
    <col collapsed="false" customWidth="true" hidden="false" outlineLevel="0" max="5" min="5" style="0" width="26.58"/>
    <col collapsed="false" customWidth="true" hidden="false" outlineLevel="0" max="6" min="6" style="0" width="11.29"/>
    <col collapsed="false" customWidth="true" hidden="false" outlineLevel="0" max="7" min="7" style="0" width="17"/>
    <col collapsed="false" customWidth="true" hidden="false" outlineLevel="0" max="8" min="8" style="0" width="15.71"/>
    <col collapsed="false" customWidth="true" hidden="false" outlineLevel="0" max="9" min="9" style="0" width="24.86"/>
    <col collapsed="false" customWidth="true" hidden="false" outlineLevel="0" max="10" min="10" style="0" width="18.85"/>
    <col collapsed="false" customWidth="true" hidden="false" outlineLevel="0" max="11" min="11" style="0" width="19.71"/>
    <col collapsed="false" customWidth="true" hidden="false" outlineLevel="0" max="12" min="12" style="0" width="17.14"/>
    <col collapsed="false" customWidth="true" hidden="false" outlineLevel="0" max="13" min="13" style="0" width="19.42"/>
    <col collapsed="false" customWidth="true" hidden="false" outlineLevel="0" max="14" min="14" style="0" width="11.14"/>
    <col collapsed="false" customWidth="true" hidden="false" outlineLevel="0" max="15" min="15" style="0" width="13.57"/>
    <col collapsed="false" customWidth="true" hidden="false" outlineLevel="0" max="16" min="16" style="0" width="50.14"/>
    <col collapsed="false" customWidth="true" hidden="false" outlineLevel="0" max="17" min="17" style="0" width="38.14"/>
    <col collapsed="false" customWidth="true" hidden="false" outlineLevel="0" max="18" min="18" style="0" width="13.57"/>
    <col collapsed="false" customWidth="true" hidden="false" outlineLevel="0" max="19" min="19" style="0" width="12.71"/>
    <col collapsed="false" customWidth="true" hidden="false" outlineLevel="0" max="20" min="20" style="0" width="11.86"/>
    <col collapsed="false" customWidth="true" hidden="false" outlineLevel="0" max="21" min="21" style="0" width="36.85"/>
  </cols>
  <sheetData>
    <row r="1" customFormat="false" ht="15" hidden="false" customHeight="false" outlineLevel="0" collapsed="false">
      <c r="A1" s="3" t="s">
        <v>35</v>
      </c>
      <c r="B1" s="3" t="s">
        <v>36</v>
      </c>
      <c r="C1" s="3" t="s">
        <v>37</v>
      </c>
      <c r="D1" s="3" t="s">
        <v>38</v>
      </c>
      <c r="E1" s="3" t="s">
        <v>53</v>
      </c>
      <c r="F1" s="3" t="s">
        <v>54</v>
      </c>
      <c r="G1" s="3" t="s">
        <v>55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</row>
    <row r="2" customFormat="false" ht="15" hidden="false" customHeight="false" outlineLevel="0" collapsed="false">
      <c r="A2" s="0" t="s">
        <v>56</v>
      </c>
      <c r="B2" s="0" t="n">
        <v>4</v>
      </c>
      <c r="C2" s="0" t="s">
        <v>57</v>
      </c>
      <c r="D2" s="13" t="b">
        <f aca="false">TRUE()</f>
        <v>1</v>
      </c>
      <c r="E2" s="14"/>
      <c r="F2" s="7" t="s">
        <v>58</v>
      </c>
      <c r="G2" s="0" t="str">
        <f aca="false">IFERROR(VLOOKUP(F2,Enumerations!$A$1:$B$2,2,)," - ")</f>
        <v>0</v>
      </c>
      <c r="I2" s="14"/>
      <c r="J2" s="0" t="s">
        <v>59</v>
      </c>
      <c r="L2" s="0" t="n">
        <v>50000</v>
      </c>
      <c r="M2" s="0" t="n">
        <v>50000</v>
      </c>
      <c r="N2" s="0" t="n">
        <v>625.3</v>
      </c>
      <c r="O2" s="0" t="s">
        <v>57</v>
      </c>
      <c r="P2" s="0" t="s">
        <v>60</v>
      </c>
      <c r="Q2" s="0" t="s">
        <v>56</v>
      </c>
      <c r="R2" s="0" t="s">
        <v>57</v>
      </c>
      <c r="S2" s="0" t="n">
        <v>75.6959774</v>
      </c>
      <c r="T2" s="0" t="n">
        <v>16.6115641</v>
      </c>
      <c r="U2" s="0" t="s">
        <v>61</v>
      </c>
    </row>
    <row r="3" customFormat="false" ht="15" hidden="false" customHeight="false" outlineLevel="0" collapsed="false">
      <c r="A3" s="0" t="s">
        <v>62</v>
      </c>
      <c r="B3" s="0" t="n">
        <v>8</v>
      </c>
      <c r="C3" s="0" t="s">
        <v>22</v>
      </c>
      <c r="D3" s="13" t="b">
        <f aca="false">TRUE()</f>
        <v>1</v>
      </c>
      <c r="E3" s="14"/>
      <c r="F3" s="7" t="s">
        <v>58</v>
      </c>
      <c r="G3" s="0" t="str">
        <f aca="false">IFERROR(VLOOKUP(F3,Enumerations!$A$1:$B$2,2,)," - ")</f>
        <v>0</v>
      </c>
      <c r="I3" s="14"/>
      <c r="J3" s="0" t="s">
        <v>59</v>
      </c>
      <c r="L3" s="0" t="n">
        <v>37500</v>
      </c>
      <c r="M3" s="0" t="n">
        <v>37500</v>
      </c>
      <c r="N3" s="0" t="n">
        <v>526.2</v>
      </c>
      <c r="O3" s="0" t="s">
        <v>22</v>
      </c>
      <c r="P3" s="0" t="s">
        <v>63</v>
      </c>
      <c r="Q3" s="0" t="s">
        <v>62</v>
      </c>
      <c r="R3" s="0" t="s">
        <v>22</v>
      </c>
      <c r="S3" s="0" t="n">
        <v>74.6437143</v>
      </c>
      <c r="T3" s="0" t="n">
        <v>23.9914113</v>
      </c>
      <c r="U3" s="0" t="s">
        <v>64</v>
      </c>
    </row>
    <row r="4" customFormat="false" ht="15" hidden="false" customHeight="false" outlineLevel="0" collapsed="false">
      <c r="A4" s="0" t="s">
        <v>65</v>
      </c>
      <c r="B4" s="0" t="n">
        <v>6</v>
      </c>
      <c r="C4" s="0" t="s">
        <v>66</v>
      </c>
      <c r="D4" s="13" t="b">
        <f aca="false">TRUE()</f>
        <v>1</v>
      </c>
      <c r="E4" s="14"/>
      <c r="F4" s="7" t="s">
        <v>58</v>
      </c>
      <c r="G4" s="0" t="str">
        <f aca="false">IFERROR(VLOOKUP(F4,Enumerations!$A$1:$B$2,2,)," - ")</f>
        <v>0</v>
      </c>
      <c r="I4" s="14"/>
      <c r="J4" s="0" t="s">
        <v>59</v>
      </c>
      <c r="L4" s="0" t="n">
        <v>120000</v>
      </c>
      <c r="M4" s="0" t="n">
        <v>120000</v>
      </c>
      <c r="N4" s="0" t="n">
        <v>0</v>
      </c>
      <c r="O4" s="0" t="s">
        <v>66</v>
      </c>
      <c r="P4" s="0" t="s">
        <v>67</v>
      </c>
      <c r="Q4" s="0" t="s">
        <v>65</v>
      </c>
      <c r="R4" s="0" t="s">
        <v>66</v>
      </c>
      <c r="S4" s="0" t="n">
        <v>77.16811189</v>
      </c>
      <c r="T4" s="0" t="n">
        <v>14.40230565</v>
      </c>
      <c r="U4" s="0" t="s">
        <v>68</v>
      </c>
    </row>
    <row r="5" customFormat="false" ht="15" hidden="false" customHeight="false" outlineLevel="0" collapsed="false">
      <c r="A5" s="0" t="s">
        <v>69</v>
      </c>
      <c r="B5" s="0" t="n">
        <v>10</v>
      </c>
      <c r="C5" s="0" t="s">
        <v>70</v>
      </c>
      <c r="D5" s="13" t="b">
        <f aca="false">TRUE()</f>
        <v>1</v>
      </c>
      <c r="E5" s="14"/>
      <c r="F5" s="7" t="s">
        <v>58</v>
      </c>
      <c r="G5" s="0" t="str">
        <f aca="false">IFERROR(VLOOKUP(F5,Enumerations!$A$1:$B$2,2,)," - ")</f>
        <v>0</v>
      </c>
      <c r="I5" s="14"/>
      <c r="J5" s="0" t="s">
        <v>59</v>
      </c>
      <c r="L5" s="0" t="n">
        <v>16800</v>
      </c>
      <c r="M5" s="0" t="n">
        <v>16800</v>
      </c>
      <c r="N5" s="0" t="n">
        <v>0</v>
      </c>
      <c r="O5" s="0" t="s">
        <v>70</v>
      </c>
      <c r="P5" s="0" t="s">
        <v>71</v>
      </c>
      <c r="Q5" s="0" t="s">
        <v>69</v>
      </c>
      <c r="R5" s="0" t="s">
        <v>70</v>
      </c>
      <c r="S5" s="0" t="n">
        <v>77.5427854</v>
      </c>
      <c r="T5" s="0" t="n">
        <v>9.9081723</v>
      </c>
      <c r="U5" s="0" t="s">
        <v>72</v>
      </c>
    </row>
    <row r="6" customFormat="false" ht="15" hidden="false" customHeight="false" outlineLevel="0" collapsed="false">
      <c r="A6" s="0" t="s">
        <v>73</v>
      </c>
      <c r="B6" s="0" t="n">
        <v>13</v>
      </c>
      <c r="C6" s="0" t="s">
        <v>74</v>
      </c>
      <c r="D6" s="13" t="b">
        <f aca="false">TRUE()</f>
        <v>1</v>
      </c>
      <c r="E6" s="14"/>
      <c r="F6" s="7" t="s">
        <v>58</v>
      </c>
      <c r="G6" s="0" t="str">
        <f aca="false">IFERROR(VLOOKUP(F6,Enumerations!$A$1:$B$2,2,)," - ")</f>
        <v>0</v>
      </c>
      <c r="I6" s="14"/>
      <c r="J6" s="0" t="s">
        <v>59</v>
      </c>
      <c r="L6" s="0" t="n">
        <v>40000</v>
      </c>
      <c r="M6" s="0" t="n">
        <v>40000</v>
      </c>
      <c r="N6" s="0" t="n">
        <v>288.7</v>
      </c>
      <c r="O6" s="0" t="s">
        <v>74</v>
      </c>
      <c r="P6" s="0" t="s">
        <v>75</v>
      </c>
      <c r="Q6" s="0" t="s">
        <v>73</v>
      </c>
      <c r="R6" s="0" t="s">
        <v>74</v>
      </c>
      <c r="S6" s="0" t="n">
        <v>71.54020183</v>
      </c>
      <c r="T6" s="0" t="n">
        <v>26.50998704</v>
      </c>
      <c r="U6" s="0" t="s">
        <v>76</v>
      </c>
    </row>
    <row r="7" customFormat="false" ht="15" hidden="false" customHeight="false" outlineLevel="0" collapsed="false">
      <c r="A7" s="0" t="s">
        <v>77</v>
      </c>
      <c r="B7" s="0" t="n">
        <v>2</v>
      </c>
      <c r="C7" s="0" t="s">
        <v>78</v>
      </c>
      <c r="D7" s="13" t="b">
        <f aca="false">TRUE()</f>
        <v>1</v>
      </c>
      <c r="E7" s="14"/>
      <c r="F7" s="7" t="s">
        <v>58</v>
      </c>
      <c r="G7" s="0" t="str">
        <f aca="false">IFERROR(VLOOKUP(F7,Enumerations!$A$1:$B$2,2,)," - ")</f>
        <v>0</v>
      </c>
      <c r="I7" s="14"/>
      <c r="J7" s="0" t="s">
        <v>59</v>
      </c>
      <c r="L7" s="0" t="n">
        <v>40000</v>
      </c>
      <c r="M7" s="0" t="n">
        <v>40000</v>
      </c>
      <c r="N7" s="0" t="n">
        <v>235.1</v>
      </c>
      <c r="O7" s="0" t="s">
        <v>78</v>
      </c>
      <c r="P7" s="0" t="s">
        <v>79</v>
      </c>
      <c r="Q7" s="0" t="s">
        <v>77</v>
      </c>
      <c r="R7" s="0" t="s">
        <v>78</v>
      </c>
      <c r="S7" s="0" t="n">
        <v>71.26552362</v>
      </c>
      <c r="T7" s="0" t="n">
        <v>26.20819918</v>
      </c>
      <c r="U7" s="0" t="s">
        <v>80</v>
      </c>
    </row>
    <row r="8" customFormat="false" ht="15" hidden="false" customHeight="false" outlineLevel="0" collapsed="false">
      <c r="A8" s="0" t="s">
        <v>81</v>
      </c>
      <c r="B8" s="0" t="n">
        <v>7</v>
      </c>
      <c r="C8" s="0" t="s">
        <v>82</v>
      </c>
      <c r="D8" s="13" t="b">
        <f aca="false">TRUE()</f>
        <v>1</v>
      </c>
      <c r="E8" s="14"/>
      <c r="F8" s="7" t="s">
        <v>58</v>
      </c>
      <c r="G8" s="0" t="str">
        <f aca="false">IFERROR(VLOOKUP(F8,Enumerations!$A$1:$B$2,2,)," - ")</f>
        <v>0</v>
      </c>
      <c r="I8" s="14"/>
      <c r="J8" s="0" t="s">
        <v>59</v>
      </c>
      <c r="L8" s="0" t="n">
        <v>50000</v>
      </c>
      <c r="M8" s="0" t="n">
        <v>50000</v>
      </c>
      <c r="N8" s="0" t="n">
        <v>574.9</v>
      </c>
      <c r="O8" s="0" t="s">
        <v>82</v>
      </c>
      <c r="P8" s="0" t="s">
        <v>83</v>
      </c>
      <c r="Q8" s="0" t="s">
        <v>81</v>
      </c>
      <c r="R8" s="0" t="s">
        <v>82</v>
      </c>
      <c r="S8" s="0" t="n">
        <v>76.78288383</v>
      </c>
      <c r="T8" s="0" t="n">
        <v>16.17665085</v>
      </c>
      <c r="U8" s="0" t="s">
        <v>84</v>
      </c>
    </row>
    <row r="9" customFormat="false" ht="15" hidden="false" customHeight="false" outlineLevel="0" collapsed="false">
      <c r="A9" s="0" t="s">
        <v>85</v>
      </c>
      <c r="B9" s="0" t="n">
        <v>14</v>
      </c>
      <c r="C9" s="0" t="s">
        <v>86</v>
      </c>
      <c r="D9" s="13" t="b">
        <f aca="false">TRUE()</f>
        <v>1</v>
      </c>
      <c r="E9" s="14"/>
      <c r="F9" s="7" t="s">
        <v>58</v>
      </c>
      <c r="G9" s="0" t="str">
        <f aca="false">IFERROR(VLOOKUP(F9,Enumerations!$A$1:$B$2,2,)," - ")</f>
        <v>0</v>
      </c>
      <c r="I9" s="14"/>
      <c r="J9" s="0" t="s">
        <v>59</v>
      </c>
      <c r="L9" s="0" t="n">
        <v>20000</v>
      </c>
      <c r="M9" s="0" t="n">
        <v>20000</v>
      </c>
      <c r="N9" s="0" t="n">
        <v>0</v>
      </c>
      <c r="O9" s="0" t="s">
        <v>86</v>
      </c>
      <c r="P9" s="0" t="s">
        <v>87</v>
      </c>
      <c r="Q9" s="0" t="s">
        <v>85</v>
      </c>
      <c r="R9" s="0" t="s">
        <v>86</v>
      </c>
      <c r="S9" s="0" t="n">
        <v>71.50063889</v>
      </c>
      <c r="T9" s="0" t="n">
        <v>26.57411111</v>
      </c>
      <c r="U9" s="0" t="s">
        <v>88</v>
      </c>
    </row>
    <row r="10" customFormat="false" ht="15" hidden="false" customHeight="false" outlineLevel="0" collapsed="false">
      <c r="A10" s="0" t="s">
        <v>89</v>
      </c>
      <c r="B10" s="0" t="n">
        <v>5</v>
      </c>
      <c r="C10" s="0" t="s">
        <v>90</v>
      </c>
      <c r="D10" s="13" t="b">
        <f aca="false">TRUE()</f>
        <v>1</v>
      </c>
      <c r="E10" s="14"/>
      <c r="F10" s="7" t="s">
        <v>58</v>
      </c>
      <c r="G10" s="0" t="str">
        <f aca="false">IFERROR(VLOOKUP(F10,Enumerations!$A$1:$B$2,2,)," - ")</f>
        <v>0</v>
      </c>
      <c r="I10" s="14"/>
      <c r="J10" s="0" t="s">
        <v>59</v>
      </c>
      <c r="L10" s="0" t="n">
        <v>100000</v>
      </c>
      <c r="M10" s="0" t="n">
        <v>100000</v>
      </c>
      <c r="N10" s="0" t="n">
        <v>537.7</v>
      </c>
      <c r="O10" s="0" t="s">
        <v>90</v>
      </c>
      <c r="P10" s="0" t="s">
        <v>91</v>
      </c>
      <c r="Q10" s="0" t="s">
        <v>89</v>
      </c>
      <c r="R10" s="0" t="s">
        <v>90</v>
      </c>
      <c r="S10" s="0" t="n">
        <v>75.15524633</v>
      </c>
      <c r="T10" s="0" t="n">
        <v>22.80851187</v>
      </c>
      <c r="U10" s="0" t="s">
        <v>92</v>
      </c>
    </row>
  </sheetData>
  <dataValidations count="1">
    <dataValidation allowBlank="true" error="Please select an item from the list" errorStyle="warning" errorTitle="Warning" operator="between" showDropDown="false" showErrorMessage="false" showInputMessage="true" sqref="F2:F10" type="list">
      <formula1>ValidationRange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.29"/>
  </cols>
  <sheetData>
    <row r="1" customFormat="false" ht="15" hidden="false" customHeight="false" outlineLevel="0" collapsed="false">
      <c r="A1" s="0" t="s">
        <v>58</v>
      </c>
      <c r="B1" s="0" t="s">
        <v>93</v>
      </c>
    </row>
    <row r="2" customFormat="false" ht="15" hidden="false" customHeight="false" outlineLevel="0" collapsed="false">
      <c r="A2" s="0" t="s">
        <v>94</v>
      </c>
      <c r="B2" s="0" t="s">
        <v>95</v>
      </c>
    </row>
    <row r="4" customFormat="false" ht="15" hidden="false" customHeight="false" outlineLevel="0" collapsed="false">
      <c r="A4" s="0" t="s">
        <v>96</v>
      </c>
      <c r="B4" s="0" t="s">
        <v>93</v>
      </c>
    </row>
    <row r="5" customFormat="false" ht="15" hidden="false" customHeight="false" outlineLevel="0" collapsed="false">
      <c r="A5" s="0" t="s">
        <v>97</v>
      </c>
      <c r="B5" s="0" t="s">
        <v>95</v>
      </c>
    </row>
    <row r="6" customFormat="false" ht="15" hidden="false" customHeight="false" outlineLevel="0" collapsed="false">
      <c r="A6" s="0" t="s">
        <v>98</v>
      </c>
      <c r="B6" s="0" t="s">
        <v>99</v>
      </c>
    </row>
    <row r="7" customFormat="false" ht="15" hidden="false" customHeight="false" outlineLevel="0" collapsed="false">
      <c r="A7" s="0" t="s">
        <v>100</v>
      </c>
      <c r="B7" s="0" t="s">
        <v>101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5.57"/>
    <col collapsed="false" customWidth="true" hidden="false" outlineLevel="0" max="3" min="3" style="0" width="19.29"/>
    <col collapsed="false" customWidth="true" hidden="false" outlineLevel="0" max="4" min="4" style="0" width="9.42"/>
    <col collapsed="false" customWidth="true" hidden="false" outlineLevel="0" max="5" min="5" style="0" width="22.14"/>
    <col collapsed="false" customWidth="true" hidden="false" outlineLevel="0" max="6" min="6" style="0" width="11.99"/>
    <col collapsed="false" customWidth="true" hidden="false" outlineLevel="0" max="7" min="7" style="0" width="33.71"/>
    <col collapsed="false" customWidth="true" hidden="false" outlineLevel="0" max="8" min="8" style="0" width="34.42"/>
    <col collapsed="false" customWidth="true" hidden="false" outlineLevel="0" max="9" min="9" style="0" width="25.57"/>
    <col collapsed="false" customWidth="true" hidden="false" outlineLevel="0" max="10" min="10" style="0" width="12.71"/>
    <col collapsed="false" customWidth="true" hidden="false" outlineLevel="0" max="11" min="11" style="0" width="18.42"/>
    <col collapsed="false" customWidth="true" hidden="false" outlineLevel="0" max="12" min="12" style="0" width="6.86"/>
    <col collapsed="false" customWidth="true" hidden="false" outlineLevel="0" max="13" min="13" style="0" width="18.14"/>
    <col collapsed="false" customWidth="true" hidden="false" outlineLevel="0" max="14" min="14" style="0" width="17.71"/>
    <col collapsed="false" customWidth="true" hidden="false" outlineLevel="0" max="15" min="15" style="0" width="26.58"/>
    <col collapsed="false" customWidth="true" hidden="false" outlineLevel="0" max="16" min="16" style="0" width="32.86"/>
    <col collapsed="false" customWidth="true" hidden="false" outlineLevel="0" max="17" min="17" style="0" width="24.86"/>
    <col collapsed="false" customWidth="true" hidden="false" outlineLevel="0" max="18" min="18" style="0" width="18.85"/>
    <col collapsed="false" customWidth="true" hidden="false" outlineLevel="0" max="19" min="19" style="0" width="19.71"/>
    <col collapsed="false" customWidth="true" hidden="false" outlineLevel="0" max="20" min="20" style="0" width="17.14"/>
    <col collapsed="false" customWidth="true" hidden="false" outlineLevel="0" max="21" min="21" style="0" width="19.42"/>
    <col collapsed="false" customWidth="true" hidden="false" outlineLevel="0" max="22" min="22" style="0" width="11.14"/>
    <col collapsed="false" customWidth="true" hidden="false" outlineLevel="0" max="23" min="23" style="0" width="19.29"/>
    <col collapsed="false" customWidth="true" hidden="false" outlineLevel="0" max="24" min="24" style="0" width="48.01"/>
    <col collapsed="false" customWidth="true" hidden="false" outlineLevel="0" max="25" min="25" style="0" width="38.29"/>
    <col collapsed="false" customWidth="true" hidden="false" outlineLevel="0" max="26" min="26" style="0" width="19.29"/>
    <col collapsed="false" customWidth="true" hidden="false" outlineLevel="0" max="27" min="27" style="0" width="12.71"/>
    <col collapsed="false" customWidth="true" hidden="false" outlineLevel="0" max="28" min="28" style="0" width="11.14"/>
    <col collapsed="false" customWidth="true" hidden="false" outlineLevel="0" max="29" min="29" style="0" width="37.29"/>
  </cols>
  <sheetData>
    <row r="1" customFormat="false" ht="15" hidden="false" customHeight="false" outlineLevel="0" collapsed="false">
      <c r="A1" s="3" t="s">
        <v>35</v>
      </c>
      <c r="B1" s="3" t="s">
        <v>36</v>
      </c>
      <c r="C1" s="3" t="s">
        <v>37</v>
      </c>
      <c r="D1" s="3" t="s">
        <v>38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53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</row>
    <row r="2" customFormat="false" ht="15" hidden="false" customHeight="false" outlineLevel="0" collapsed="false">
      <c r="A2" s="0" t="s">
        <v>112</v>
      </c>
      <c r="B2" s="0" t="n">
        <v>59</v>
      </c>
      <c r="C2" s="0" t="s">
        <v>113</v>
      </c>
      <c r="D2" s="13" t="b">
        <f aca="false">TRUE()</f>
        <v>1</v>
      </c>
      <c r="F2" s="0" t="n">
        <v>32009</v>
      </c>
      <c r="I2" s="0" t="n">
        <v>1</v>
      </c>
      <c r="J2" s="7" t="s">
        <v>97</v>
      </c>
      <c r="K2" s="0" t="str">
        <f aca="false">IFERROR(VLOOKUP(J2,Enumerations!$A$4:$B$7,2,)," - ")</f>
        <v>1</v>
      </c>
      <c r="L2" s="0" t="n">
        <v>6.07</v>
      </c>
      <c r="M2" s="0" t="n">
        <v>5.48</v>
      </c>
      <c r="N2" s="0" t="n">
        <v>32008.335</v>
      </c>
      <c r="O2" s="14"/>
      <c r="Q2" s="14"/>
      <c r="R2" s="0" t="s">
        <v>59</v>
      </c>
      <c r="T2" s="0" t="n">
        <v>30000</v>
      </c>
      <c r="U2" s="0" t="n">
        <v>30000</v>
      </c>
      <c r="V2" s="0" t="n">
        <v>0</v>
      </c>
      <c r="W2" s="0" t="s">
        <v>113</v>
      </c>
      <c r="X2" s="0" t="s">
        <v>114</v>
      </c>
      <c r="Y2" s="0" t="s">
        <v>112</v>
      </c>
      <c r="Z2" s="0" t="s">
        <v>113</v>
      </c>
      <c r="AA2" s="0" t="n">
        <v>75.6398</v>
      </c>
      <c r="AB2" s="0" t="n">
        <v>23.54937</v>
      </c>
      <c r="AC2" s="0" t="s">
        <v>115</v>
      </c>
    </row>
    <row r="3" customFormat="false" ht="15" hidden="false" customHeight="false" outlineLevel="0" collapsed="false">
      <c r="A3" s="0" t="s">
        <v>116</v>
      </c>
      <c r="B3" s="0" t="n">
        <v>16</v>
      </c>
      <c r="C3" s="0" t="s">
        <v>117</v>
      </c>
      <c r="D3" s="13" t="b">
        <f aca="false">TRUE()</f>
        <v>1</v>
      </c>
      <c r="F3" s="0" t="n">
        <v>21999</v>
      </c>
      <c r="G3" s="0" t="n">
        <v>150000</v>
      </c>
      <c r="I3" s="0" t="n">
        <v>125000</v>
      </c>
      <c r="J3" s="7" t="s">
        <v>96</v>
      </c>
      <c r="K3" s="0" t="str">
        <f aca="false">IFERROR(VLOOKUP(J3,Enumerations!$A$4:$B$7,2,)," - ")</f>
        <v>0</v>
      </c>
      <c r="L3" s="0" t="n">
        <v>6.83</v>
      </c>
      <c r="M3" s="0" t="n">
        <v>5.548</v>
      </c>
      <c r="N3" s="0" t="n">
        <v>22041.12</v>
      </c>
      <c r="O3" s="14" t="n">
        <v>43586.9166666667</v>
      </c>
      <c r="P3" s="0" t="s">
        <v>118</v>
      </c>
      <c r="Q3" s="14"/>
      <c r="R3" s="0" t="s">
        <v>59</v>
      </c>
      <c r="T3" s="0" t="n">
        <v>20000</v>
      </c>
      <c r="U3" s="0" t="n">
        <v>20000</v>
      </c>
      <c r="V3" s="0" t="n">
        <v>0</v>
      </c>
      <c r="W3" s="0" t="s">
        <v>117</v>
      </c>
      <c r="X3" s="0" t="s">
        <v>119</v>
      </c>
      <c r="Y3" s="0" t="s">
        <v>116</v>
      </c>
      <c r="Z3" s="0" t="s">
        <v>117</v>
      </c>
      <c r="AA3" s="0" t="n">
        <v>77.13387</v>
      </c>
      <c r="AB3" s="0" t="n">
        <v>15.19214</v>
      </c>
      <c r="AC3" s="0" t="s">
        <v>116</v>
      </c>
    </row>
    <row r="4" customFormat="false" ht="15" hidden="false" customHeight="false" outlineLevel="0" collapsed="false">
      <c r="A4" s="0" t="s">
        <v>120</v>
      </c>
      <c r="B4" s="0" t="n">
        <v>24</v>
      </c>
      <c r="C4" s="0" t="s">
        <v>121</v>
      </c>
      <c r="D4" s="13" t="b">
        <f aca="false">TRUE()</f>
        <v>1</v>
      </c>
      <c r="F4" s="0" t="n">
        <v>22010</v>
      </c>
      <c r="G4" s="0" t="n">
        <v>135000</v>
      </c>
      <c r="H4" s="0" t="n">
        <v>135000</v>
      </c>
      <c r="I4" s="0" t="n">
        <v>1</v>
      </c>
      <c r="J4" s="7" t="s">
        <v>96</v>
      </c>
      <c r="K4" s="0" t="str">
        <f aca="false">IFERROR(VLOOKUP(J4,Enumerations!$A$4:$B$7,2,)," - ")</f>
        <v>0</v>
      </c>
      <c r="L4" s="0" t="n">
        <v>6.98</v>
      </c>
      <c r="M4" s="0" t="n">
        <v>5.674</v>
      </c>
      <c r="N4" s="0" t="n">
        <v>16369.117</v>
      </c>
      <c r="O4" s="14"/>
      <c r="P4" s="0" t="s">
        <v>122</v>
      </c>
      <c r="Q4" s="14"/>
      <c r="R4" s="0" t="s">
        <v>59</v>
      </c>
      <c r="T4" s="0" t="n">
        <v>20000</v>
      </c>
      <c r="U4" s="0" t="n">
        <v>20000</v>
      </c>
      <c r="V4" s="0" t="n">
        <v>0</v>
      </c>
      <c r="W4" s="0" t="s">
        <v>121</v>
      </c>
      <c r="X4" s="0" t="s">
        <v>123</v>
      </c>
      <c r="Y4" s="0" t="s">
        <v>120</v>
      </c>
      <c r="Z4" s="0" t="s">
        <v>121</v>
      </c>
      <c r="AA4" s="0" t="n">
        <v>76.960845</v>
      </c>
      <c r="AB4" s="0" t="n">
        <v>12.059465</v>
      </c>
      <c r="AC4" s="0" t="s">
        <v>120</v>
      </c>
    </row>
    <row r="5" customFormat="false" ht="15" hidden="false" customHeight="false" outlineLevel="0" collapsed="false">
      <c r="A5" s="0" t="s">
        <v>124</v>
      </c>
      <c r="B5" s="0" t="n">
        <v>29</v>
      </c>
      <c r="C5" s="0" t="s">
        <v>125</v>
      </c>
      <c r="D5" s="13" t="b">
        <f aca="false">TRUE()</f>
        <v>1</v>
      </c>
      <c r="F5" s="0" t="n">
        <v>10957</v>
      </c>
      <c r="G5" s="0" t="n">
        <v>60000</v>
      </c>
      <c r="I5" s="0" t="n">
        <v>60</v>
      </c>
      <c r="J5" s="7" t="s">
        <v>97</v>
      </c>
      <c r="K5" s="0" t="str">
        <f aca="false">IFERROR(VLOOKUP(J5,Enumerations!$A$4:$B$7,2,)," - ")</f>
        <v>1</v>
      </c>
      <c r="L5" s="0" t="n">
        <v>5.59</v>
      </c>
      <c r="M5" s="0" t="n">
        <v>5.391</v>
      </c>
      <c r="N5" s="0" t="n">
        <v>10993.551</v>
      </c>
      <c r="O5" s="14"/>
      <c r="P5" s="0" t="s">
        <v>126</v>
      </c>
      <c r="Q5" s="14"/>
      <c r="R5" s="0" t="s">
        <v>59</v>
      </c>
      <c r="T5" s="0" t="n">
        <v>10000</v>
      </c>
      <c r="U5" s="0" t="n">
        <v>10000</v>
      </c>
      <c r="V5" s="0" t="n">
        <v>0</v>
      </c>
      <c r="W5" s="0" t="s">
        <v>125</v>
      </c>
      <c r="X5" s="0" t="s">
        <v>127</v>
      </c>
      <c r="Y5" s="0" t="s">
        <v>124</v>
      </c>
      <c r="Z5" s="0" t="s">
        <v>125</v>
      </c>
      <c r="AA5" s="0" t="n">
        <v>76.8094</v>
      </c>
      <c r="AB5" s="0" t="n">
        <v>14.9054</v>
      </c>
      <c r="AC5" s="0" t="s">
        <v>124</v>
      </c>
    </row>
    <row r="6" customFormat="false" ht="15" hidden="false" customHeight="false" outlineLevel="0" collapsed="false">
      <c r="A6" s="0" t="s">
        <v>128</v>
      </c>
      <c r="B6" s="0" t="n">
        <v>20</v>
      </c>
      <c r="C6" s="0" t="s">
        <v>129</v>
      </c>
      <c r="D6" s="13" t="b">
        <f aca="false">TRUE()</f>
        <v>1</v>
      </c>
      <c r="F6" s="0" t="n">
        <v>22009</v>
      </c>
      <c r="G6" s="0" t="n">
        <v>135000</v>
      </c>
      <c r="H6" s="0" t="n">
        <v>135000</v>
      </c>
      <c r="I6" s="0" t="n">
        <v>1</v>
      </c>
      <c r="J6" s="7" t="s">
        <v>96</v>
      </c>
      <c r="K6" s="0" t="str">
        <f aca="false">IFERROR(VLOOKUP(J6,Enumerations!$A$4:$B$7,2,)," - ")</f>
        <v>0</v>
      </c>
      <c r="L6" s="0" t="n">
        <v>6.76</v>
      </c>
      <c r="M6" s="0" t="n">
        <v>5.485</v>
      </c>
      <c r="N6" s="0" t="n">
        <v>22028.162</v>
      </c>
      <c r="O6" s="14" t="n">
        <v>42979.9166666667</v>
      </c>
      <c r="P6" s="0" t="s">
        <v>122</v>
      </c>
      <c r="Q6" s="14"/>
      <c r="R6" s="0" t="s">
        <v>59</v>
      </c>
      <c r="T6" s="0" t="n">
        <v>20000</v>
      </c>
      <c r="U6" s="0" t="n">
        <v>20000</v>
      </c>
      <c r="V6" s="0" t="n">
        <v>0</v>
      </c>
      <c r="W6" s="0" t="s">
        <v>129</v>
      </c>
      <c r="X6" s="0" t="s">
        <v>130</v>
      </c>
      <c r="Y6" s="0" t="s">
        <v>128</v>
      </c>
      <c r="Z6" s="0" t="s">
        <v>129</v>
      </c>
      <c r="AA6" s="0" t="n">
        <v>76.64864</v>
      </c>
      <c r="AB6" s="0" t="n">
        <v>13.6884</v>
      </c>
      <c r="AC6" s="0" t="s">
        <v>131</v>
      </c>
    </row>
    <row r="7" customFormat="false" ht="15" hidden="false" customHeight="false" outlineLevel="0" collapsed="false">
      <c r="A7" s="0" t="s">
        <v>132</v>
      </c>
      <c r="B7" s="0" t="n">
        <v>19</v>
      </c>
      <c r="C7" s="0" t="s">
        <v>133</v>
      </c>
      <c r="D7" s="13" t="b">
        <f aca="false">TRUE()</f>
        <v>1</v>
      </c>
      <c r="F7" s="0" t="n">
        <v>22005</v>
      </c>
      <c r="G7" s="0" t="n">
        <v>150000</v>
      </c>
      <c r="H7" s="0" t="n">
        <v>150000</v>
      </c>
      <c r="I7" s="0" t="n">
        <v>1</v>
      </c>
      <c r="J7" s="7" t="s">
        <v>96</v>
      </c>
      <c r="K7" s="0" t="str">
        <f aca="false">IFERROR(VLOOKUP(J7,Enumerations!$A$4:$B$7,2,)," - ")</f>
        <v>0</v>
      </c>
      <c r="L7" s="0" t="n">
        <v>6.65</v>
      </c>
      <c r="M7" s="0" t="n">
        <v>5.441</v>
      </c>
      <c r="N7" s="0" t="n">
        <v>21984.522</v>
      </c>
      <c r="O7" s="14"/>
      <c r="P7" s="0" t="s">
        <v>122</v>
      </c>
      <c r="Q7" s="14"/>
      <c r="R7" s="0" t="s">
        <v>59</v>
      </c>
      <c r="T7" s="0" t="n">
        <v>20000</v>
      </c>
      <c r="U7" s="0" t="n">
        <v>20000</v>
      </c>
      <c r="V7" s="0" t="n">
        <v>0</v>
      </c>
      <c r="W7" s="0" t="s">
        <v>133</v>
      </c>
      <c r="X7" s="0" t="s">
        <v>134</v>
      </c>
      <c r="Y7" s="0" t="s">
        <v>132</v>
      </c>
      <c r="Z7" s="0" t="s">
        <v>133</v>
      </c>
      <c r="AA7" s="0" t="n">
        <v>76.463037</v>
      </c>
      <c r="AB7" s="0" t="n">
        <v>15.56964</v>
      </c>
      <c r="AC7" s="0" t="s">
        <v>135</v>
      </c>
    </row>
    <row r="8" customFormat="false" ht="15" hidden="false" customHeight="false" outlineLevel="0" collapsed="false">
      <c r="A8" s="0" t="s">
        <v>136</v>
      </c>
      <c r="B8" s="0" t="n">
        <v>15</v>
      </c>
      <c r="C8" s="0" t="s">
        <v>137</v>
      </c>
      <c r="D8" s="13" t="b">
        <f aca="false">TRUE()</f>
        <v>1</v>
      </c>
      <c r="F8" s="0" t="n">
        <v>47952</v>
      </c>
      <c r="G8" s="0" t="n">
        <v>1000</v>
      </c>
      <c r="H8" s="0" t="n">
        <v>1000</v>
      </c>
      <c r="I8" s="0" t="n">
        <v>1</v>
      </c>
      <c r="J8" s="7" t="s">
        <v>96</v>
      </c>
      <c r="K8" s="0" t="str">
        <f aca="false">IFERROR(VLOOKUP(J8,Enumerations!$A$4:$B$7,2,)," - ")</f>
        <v>0</v>
      </c>
      <c r="L8" s="0" t="n">
        <v>6.6</v>
      </c>
      <c r="M8" s="0" t="n">
        <v>5.347</v>
      </c>
      <c r="N8" s="0" t="n">
        <v>47879.571</v>
      </c>
      <c r="O8" s="14" t="n">
        <v>43588.9166666667</v>
      </c>
      <c r="P8" s="0" t="s">
        <v>118</v>
      </c>
      <c r="Q8" s="14"/>
      <c r="R8" s="0" t="s">
        <v>59</v>
      </c>
      <c r="T8" s="0" t="n">
        <v>43000</v>
      </c>
      <c r="U8" s="0" t="n">
        <v>43000</v>
      </c>
      <c r="V8" s="0" t="n">
        <v>0</v>
      </c>
      <c r="W8" s="0" t="s">
        <v>137</v>
      </c>
      <c r="X8" s="0" t="s">
        <v>138</v>
      </c>
      <c r="Y8" s="0" t="s">
        <v>136</v>
      </c>
      <c r="Z8" s="0" t="s">
        <v>137</v>
      </c>
      <c r="AA8" s="0" t="n">
        <v>75.8044</v>
      </c>
      <c r="AB8" s="0" t="n">
        <v>23.85243</v>
      </c>
      <c r="AC8" s="0" t="s">
        <v>139</v>
      </c>
    </row>
    <row r="9" customFormat="false" ht="15" hidden="false" customHeight="false" outlineLevel="0" collapsed="false">
      <c r="A9" s="0" t="s">
        <v>140</v>
      </c>
      <c r="B9" s="0" t="n">
        <v>25</v>
      </c>
      <c r="C9" s="0" t="s">
        <v>141</v>
      </c>
      <c r="D9" s="13" t="b">
        <f aca="false">TRUE()</f>
        <v>1</v>
      </c>
      <c r="F9" s="0" t="n">
        <v>21988</v>
      </c>
      <c r="G9" s="0" t="n">
        <v>150000</v>
      </c>
      <c r="H9" s="0" t="n">
        <v>150000</v>
      </c>
      <c r="I9" s="0" t="n">
        <v>1</v>
      </c>
      <c r="J9" s="7" t="s">
        <v>96</v>
      </c>
      <c r="K9" s="0" t="str">
        <f aca="false">IFERROR(VLOOKUP(J9,Enumerations!$A$4:$B$7,2,)," - ")</f>
        <v>0</v>
      </c>
      <c r="L9" s="0" t="n">
        <v>6.53</v>
      </c>
      <c r="M9" s="0" t="n">
        <v>5.352</v>
      </c>
      <c r="N9" s="0" t="n">
        <v>21895.984</v>
      </c>
      <c r="O9" s="14"/>
      <c r="P9" s="0" t="s">
        <v>122</v>
      </c>
      <c r="Q9" s="14"/>
      <c r="R9" s="0" t="s">
        <v>59</v>
      </c>
      <c r="T9" s="0" t="n">
        <v>20000</v>
      </c>
      <c r="U9" s="0" t="n">
        <v>20000</v>
      </c>
      <c r="V9" s="0" t="n">
        <v>0</v>
      </c>
      <c r="W9" s="0" t="s">
        <v>141</v>
      </c>
      <c r="X9" s="0" t="s">
        <v>142</v>
      </c>
      <c r="Y9" s="0" t="s">
        <v>140</v>
      </c>
      <c r="Z9" s="0" t="s">
        <v>141</v>
      </c>
      <c r="AA9" s="0" t="n">
        <v>77.068869</v>
      </c>
      <c r="AB9" s="0" t="n">
        <v>16.5609624</v>
      </c>
      <c r="AC9" s="0" t="s">
        <v>140</v>
      </c>
    </row>
    <row r="10" customFormat="false" ht="15" hidden="false" customHeight="false" outlineLevel="0" collapsed="false">
      <c r="A10" s="0" t="s">
        <v>143</v>
      </c>
      <c r="B10" s="0" t="n">
        <v>26</v>
      </c>
      <c r="C10" s="0" t="s">
        <v>144</v>
      </c>
      <c r="D10" s="13" t="b">
        <f aca="false">TRUE()</f>
        <v>1</v>
      </c>
      <c r="F10" s="0" t="n">
        <v>33003</v>
      </c>
      <c r="G10" s="0" t="n">
        <v>195000</v>
      </c>
      <c r="H10" s="0" t="n">
        <v>195000</v>
      </c>
      <c r="I10" s="0" t="n">
        <v>1</v>
      </c>
      <c r="J10" s="7" t="s">
        <v>96</v>
      </c>
      <c r="K10" s="0" t="str">
        <f aca="false">IFERROR(VLOOKUP(J10,Enumerations!$A$4:$B$7,2,)," - ")</f>
        <v>0</v>
      </c>
      <c r="L10" s="0" t="n">
        <v>6.68</v>
      </c>
      <c r="M10" s="0" t="n">
        <v>5.462</v>
      </c>
      <c r="N10" s="0" t="n">
        <v>32939.01</v>
      </c>
      <c r="O10" s="14"/>
      <c r="P10" s="0" t="s">
        <v>145</v>
      </c>
      <c r="Q10" s="14"/>
      <c r="R10" s="0" t="s">
        <v>59</v>
      </c>
      <c r="T10" s="0" t="n">
        <v>30000</v>
      </c>
      <c r="U10" s="0" t="n">
        <v>30000</v>
      </c>
      <c r="V10" s="0" t="n">
        <v>0</v>
      </c>
      <c r="W10" s="0" t="s">
        <v>144</v>
      </c>
      <c r="X10" s="0" t="s">
        <v>146</v>
      </c>
      <c r="Y10" s="0" t="s">
        <v>143</v>
      </c>
      <c r="Z10" s="0" t="s">
        <v>144</v>
      </c>
      <c r="AA10" s="0" t="n">
        <v>76.9</v>
      </c>
      <c r="AB10" s="0" t="n">
        <v>14.04</v>
      </c>
      <c r="AC10" s="0" t="s">
        <v>143</v>
      </c>
    </row>
    <row r="11" customFormat="false" ht="15" hidden="false" customHeight="false" outlineLevel="0" collapsed="false">
      <c r="A11" s="0" t="s">
        <v>147</v>
      </c>
      <c r="B11" s="0" t="n">
        <v>30</v>
      </c>
      <c r="C11" s="0" t="s">
        <v>148</v>
      </c>
      <c r="D11" s="13" t="b">
        <f aca="false">TRUE()</f>
        <v>1</v>
      </c>
      <c r="F11" s="0" t="n">
        <v>21760</v>
      </c>
      <c r="G11" s="0" t="n">
        <v>135000</v>
      </c>
      <c r="H11" s="0" t="n">
        <v>135000</v>
      </c>
      <c r="J11" s="7" t="s">
        <v>96</v>
      </c>
      <c r="K11" s="0" t="str">
        <f aca="false">IFERROR(VLOOKUP(J11,Enumerations!$A$4:$B$7,2,)," - ")</f>
        <v>0</v>
      </c>
      <c r="L11" s="0" t="n">
        <v>7</v>
      </c>
      <c r="M11" s="0" t="n">
        <v>5.69</v>
      </c>
      <c r="N11" s="0" t="n">
        <v>22040.753</v>
      </c>
      <c r="O11" s="14"/>
      <c r="P11" s="0" t="s">
        <v>118</v>
      </c>
      <c r="Q11" s="14"/>
      <c r="R11" s="0" t="s">
        <v>59</v>
      </c>
      <c r="T11" s="0" t="n">
        <v>20000</v>
      </c>
      <c r="U11" s="0" t="n">
        <v>20000</v>
      </c>
      <c r="V11" s="0" t="n">
        <v>0</v>
      </c>
      <c r="W11" s="0" t="s">
        <v>148</v>
      </c>
      <c r="X11" s="0" t="s">
        <v>149</v>
      </c>
      <c r="Y11" s="0" t="s">
        <v>147</v>
      </c>
      <c r="Z11" s="0" t="s">
        <v>148</v>
      </c>
      <c r="AA11" s="0" t="n">
        <v>76.74</v>
      </c>
      <c r="AB11" s="0" t="n">
        <v>11.91</v>
      </c>
      <c r="AC11" s="0" t="s">
        <v>147</v>
      </c>
    </row>
    <row r="12" customFormat="false" ht="15" hidden="false" customHeight="false" outlineLevel="0" collapsed="false">
      <c r="A12" s="0" t="s">
        <v>150</v>
      </c>
      <c r="B12" s="0" t="n">
        <v>27</v>
      </c>
      <c r="C12" s="0" t="s">
        <v>151</v>
      </c>
      <c r="D12" s="13" t="b">
        <f aca="false">TRUE()</f>
        <v>1</v>
      </c>
      <c r="F12" s="0" t="n">
        <v>55000</v>
      </c>
      <c r="G12" s="0" t="n">
        <v>350000</v>
      </c>
      <c r="H12" s="0" t="n">
        <v>350000</v>
      </c>
      <c r="I12" s="0" t="n">
        <v>1</v>
      </c>
      <c r="J12" s="7" t="s">
        <v>96</v>
      </c>
      <c r="K12" s="0" t="str">
        <f aca="false">IFERROR(VLOOKUP(J12,Enumerations!$A$4:$B$7,2,)," - ")</f>
        <v>0</v>
      </c>
      <c r="L12" s="0" t="n">
        <v>6.6</v>
      </c>
      <c r="M12" s="0" t="n">
        <v>5.39</v>
      </c>
      <c r="N12" s="0" t="n">
        <v>53790.102</v>
      </c>
      <c r="O12" s="14"/>
      <c r="P12" s="0" t="s">
        <v>122</v>
      </c>
      <c r="Q12" s="14"/>
      <c r="R12" s="0" t="s">
        <v>59</v>
      </c>
      <c r="T12" s="0" t="n">
        <v>50000</v>
      </c>
      <c r="U12" s="0" t="n">
        <v>50000</v>
      </c>
      <c r="V12" s="0" t="n">
        <v>0</v>
      </c>
      <c r="W12" s="0" t="s">
        <v>151</v>
      </c>
      <c r="X12" s="0" t="s">
        <v>152</v>
      </c>
      <c r="Y12" s="0" t="s">
        <v>150</v>
      </c>
      <c r="Z12" s="0" t="s">
        <v>151</v>
      </c>
      <c r="AA12" s="0" t="n">
        <v>77.125875</v>
      </c>
      <c r="AB12" s="0" t="n">
        <v>16.133511</v>
      </c>
      <c r="AC12" s="0" t="s">
        <v>150</v>
      </c>
    </row>
    <row r="13" customFormat="false" ht="15" hidden="false" customHeight="false" outlineLevel="0" collapsed="false">
      <c r="A13" s="0" t="s">
        <v>153</v>
      </c>
      <c r="B13" s="0" t="n">
        <v>17</v>
      </c>
      <c r="C13" s="0" t="s">
        <v>154</v>
      </c>
      <c r="D13" s="13" t="b">
        <f aca="false">TRUE()</f>
        <v>1</v>
      </c>
      <c r="F13" s="0" t="n">
        <v>21966</v>
      </c>
      <c r="J13" s="7" t="s">
        <v>96</v>
      </c>
      <c r="K13" s="0" t="str">
        <f aca="false">IFERROR(VLOOKUP(J13,Enumerations!$A$4:$B$7,2,)," - ")</f>
        <v>0</v>
      </c>
      <c r="L13" s="0" t="n">
        <v>6.35</v>
      </c>
      <c r="M13" s="0" t="n">
        <v>5.242</v>
      </c>
      <c r="N13" s="0" t="n">
        <v>21098.755</v>
      </c>
      <c r="O13" s="14"/>
      <c r="P13" s="0" t="s">
        <v>118</v>
      </c>
      <c r="Q13" s="14"/>
      <c r="R13" s="0" t="s">
        <v>59</v>
      </c>
      <c r="T13" s="0" t="n">
        <v>20000</v>
      </c>
      <c r="U13" s="0" t="n">
        <v>20000</v>
      </c>
      <c r="V13" s="0" t="n">
        <v>0</v>
      </c>
      <c r="W13" s="0" t="s">
        <v>154</v>
      </c>
      <c r="X13" s="0" t="s">
        <v>155</v>
      </c>
      <c r="Y13" s="0" t="s">
        <v>153</v>
      </c>
      <c r="Z13" s="0" t="s">
        <v>154</v>
      </c>
      <c r="AA13" s="0" t="n">
        <v>76.989922</v>
      </c>
      <c r="AB13" s="0" t="n">
        <v>16.87711</v>
      </c>
      <c r="AC13" s="0" t="s">
        <v>156</v>
      </c>
    </row>
    <row r="14" customFormat="false" ht="15" hidden="false" customHeight="false" outlineLevel="0" collapsed="false">
      <c r="A14" s="0" t="s">
        <v>157</v>
      </c>
      <c r="B14" s="0" t="n">
        <v>18</v>
      </c>
      <c r="C14" s="0" t="s">
        <v>158</v>
      </c>
      <c r="D14" s="13" t="b">
        <f aca="false">TRUE()</f>
        <v>1</v>
      </c>
      <c r="F14" s="0" t="n">
        <v>44000</v>
      </c>
      <c r="G14" s="0" t="n">
        <v>250000</v>
      </c>
      <c r="H14" s="0" t="n">
        <v>250000</v>
      </c>
      <c r="I14" s="0" t="n">
        <v>1</v>
      </c>
      <c r="J14" s="7" t="s">
        <v>96</v>
      </c>
      <c r="K14" s="0" t="str">
        <f aca="false">IFERROR(VLOOKUP(J14,Enumerations!$A$4:$B$7,2,)," - ")</f>
        <v>0</v>
      </c>
      <c r="L14" s="0" t="n">
        <v>6.29</v>
      </c>
      <c r="M14" s="0" t="n">
        <v>5.222</v>
      </c>
      <c r="N14" s="0" t="n">
        <v>43993.4</v>
      </c>
      <c r="O14" s="14" t="n">
        <v>43585.9166666667</v>
      </c>
      <c r="P14" s="0" t="s">
        <v>118</v>
      </c>
      <c r="Q14" s="14"/>
      <c r="R14" s="0" t="s">
        <v>59</v>
      </c>
      <c r="T14" s="0" t="n">
        <v>40000</v>
      </c>
      <c r="U14" s="0" t="n">
        <v>40000</v>
      </c>
      <c r="V14" s="0" t="n">
        <v>0</v>
      </c>
      <c r="W14" s="0" t="s">
        <v>158</v>
      </c>
      <c r="X14" s="0" t="s">
        <v>159</v>
      </c>
      <c r="Y14" s="0" t="s">
        <v>157</v>
      </c>
      <c r="Z14" s="0" t="s">
        <v>158</v>
      </c>
      <c r="AA14" s="0" t="n">
        <v>77.45</v>
      </c>
      <c r="AB14" s="0" t="n">
        <v>18.18</v>
      </c>
      <c r="AC14" s="0" t="s">
        <v>160</v>
      </c>
    </row>
    <row r="15" customFormat="false" ht="15" hidden="false" customHeight="false" outlineLevel="0" collapsed="false">
      <c r="A15" s="0" t="s">
        <v>161</v>
      </c>
      <c r="B15" s="0" t="n">
        <v>21</v>
      </c>
      <c r="C15" s="0" t="s">
        <v>162</v>
      </c>
      <c r="D15" s="13" t="b">
        <f aca="false">TRUE()</f>
        <v>1</v>
      </c>
      <c r="F15" s="0" t="n">
        <v>37035</v>
      </c>
      <c r="G15" s="0" t="n">
        <v>750</v>
      </c>
      <c r="H15" s="0" t="n">
        <v>180000</v>
      </c>
      <c r="I15" s="0" t="n">
        <v>1</v>
      </c>
      <c r="J15" s="7" t="s">
        <v>97</v>
      </c>
      <c r="K15" s="0" t="str">
        <f aca="false">IFERROR(VLOOKUP(J15,Enumerations!$A$4:$B$7,2,)," - ")</f>
        <v>1</v>
      </c>
      <c r="L15" s="0" t="n">
        <v>5.6</v>
      </c>
      <c r="M15" s="0" t="n">
        <v>5.405</v>
      </c>
      <c r="O15" s="14"/>
      <c r="P15" s="0" t="s">
        <v>163</v>
      </c>
      <c r="Q15" s="14"/>
      <c r="R15" s="0" t="s">
        <v>59</v>
      </c>
      <c r="T15" s="0" t="n">
        <v>28875</v>
      </c>
      <c r="U15" s="0" t="n">
        <v>28875</v>
      </c>
      <c r="V15" s="0" t="n">
        <v>0</v>
      </c>
      <c r="W15" s="0" t="s">
        <v>162</v>
      </c>
      <c r="X15" s="0" t="s">
        <v>164</v>
      </c>
      <c r="Y15" s="0" t="s">
        <v>161</v>
      </c>
      <c r="Z15" s="0" t="s">
        <v>162</v>
      </c>
      <c r="AA15" s="0" t="n">
        <v>76.76</v>
      </c>
      <c r="AB15" s="0" t="n">
        <v>16.19</v>
      </c>
      <c r="AC15" s="0" t="s">
        <v>161</v>
      </c>
    </row>
    <row r="16" customFormat="false" ht="15" hidden="false" customHeight="false" outlineLevel="0" collapsed="false">
      <c r="A16" s="0" t="s">
        <v>165</v>
      </c>
      <c r="B16" s="0" t="n">
        <v>22</v>
      </c>
      <c r="C16" s="0" t="s">
        <v>166</v>
      </c>
      <c r="D16" s="13" t="b">
        <f aca="false">TRUE()</f>
        <v>1</v>
      </c>
      <c r="F16" s="0" t="n">
        <v>22034</v>
      </c>
      <c r="G16" s="0" t="n">
        <v>135000</v>
      </c>
      <c r="H16" s="0" t="n">
        <v>1000</v>
      </c>
      <c r="I16" s="0" t="n">
        <v>125</v>
      </c>
      <c r="J16" s="7" t="s">
        <v>96</v>
      </c>
      <c r="K16" s="0" t="str">
        <f aca="false">IFERROR(VLOOKUP(J16,Enumerations!$A$4:$B$7,2,)," - ")</f>
        <v>0</v>
      </c>
      <c r="L16" s="0" t="n">
        <v>6.85</v>
      </c>
      <c r="M16" s="0" t="n">
        <v>5.581</v>
      </c>
      <c r="N16" s="0" t="n">
        <v>22090.628</v>
      </c>
      <c r="O16" s="14"/>
      <c r="P16" s="0" t="s">
        <v>145</v>
      </c>
      <c r="Q16" s="14"/>
      <c r="R16" s="0" t="s">
        <v>59</v>
      </c>
      <c r="T16" s="0" t="n">
        <v>20000</v>
      </c>
      <c r="U16" s="0" t="n">
        <v>20000</v>
      </c>
      <c r="V16" s="0" t="n">
        <v>0</v>
      </c>
      <c r="W16" s="0" t="s">
        <v>166</v>
      </c>
      <c r="X16" s="0" t="s">
        <v>167</v>
      </c>
      <c r="Y16" s="0" t="s">
        <v>165</v>
      </c>
      <c r="Z16" s="0" t="s">
        <v>166</v>
      </c>
      <c r="AA16" s="0" t="n">
        <v>77.27</v>
      </c>
      <c r="AB16" s="0" t="n">
        <v>12.1</v>
      </c>
      <c r="AC16" s="0" t="s">
        <v>165</v>
      </c>
    </row>
    <row r="17" customFormat="false" ht="15" hidden="false" customHeight="false" outlineLevel="0" collapsed="false">
      <c r="A17" s="0" t="s">
        <v>168</v>
      </c>
      <c r="B17" s="0" t="n">
        <v>28</v>
      </c>
      <c r="C17" s="0" t="s">
        <v>169</v>
      </c>
      <c r="D17" s="13" t="b">
        <f aca="false">TRUE()</f>
        <v>1</v>
      </c>
      <c r="F17" s="0" t="n">
        <v>44001</v>
      </c>
      <c r="J17" s="7" t="s">
        <v>96</v>
      </c>
      <c r="K17" s="0" t="str">
        <f aca="false">IFERROR(VLOOKUP(J17,Enumerations!$A$4:$B$7,2,)," - ")</f>
        <v>0</v>
      </c>
      <c r="L17" s="0" t="n">
        <v>6.35</v>
      </c>
      <c r="M17" s="0" t="n">
        <v>5.255</v>
      </c>
      <c r="N17" s="0" t="n">
        <v>43887.127</v>
      </c>
      <c r="O17" s="14"/>
      <c r="P17" s="0" t="s">
        <v>122</v>
      </c>
      <c r="Q17" s="14"/>
      <c r="R17" s="0" t="s">
        <v>59</v>
      </c>
      <c r="T17" s="0" t="n">
        <v>40000</v>
      </c>
      <c r="U17" s="0" t="n">
        <v>40000</v>
      </c>
      <c r="V17" s="0" t="n">
        <v>0</v>
      </c>
      <c r="W17" s="0" t="s">
        <v>169</v>
      </c>
      <c r="X17" s="0" t="s">
        <v>170</v>
      </c>
      <c r="Y17" s="0" t="s">
        <v>168</v>
      </c>
      <c r="Z17" s="0" t="s">
        <v>169</v>
      </c>
      <c r="AA17" s="0" t="n">
        <v>76.9938808</v>
      </c>
      <c r="AB17" s="0" t="n">
        <v>17.5098999</v>
      </c>
      <c r="AC17" s="0" t="s">
        <v>168</v>
      </c>
    </row>
    <row r="18" customFormat="false" ht="15" hidden="false" customHeight="false" outlineLevel="0" collapsed="false">
      <c r="A18" s="0" t="s">
        <v>171</v>
      </c>
      <c r="B18" s="0" t="n">
        <v>60</v>
      </c>
      <c r="C18" s="0" t="s">
        <v>172</v>
      </c>
      <c r="D18" s="13" t="b">
        <f aca="false">TRUE()</f>
        <v>1</v>
      </c>
      <c r="F18" s="0" t="n">
        <v>22009</v>
      </c>
      <c r="G18" s="0" t="n">
        <v>135000</v>
      </c>
      <c r="I18" s="0" t="n">
        <v>1</v>
      </c>
      <c r="J18" s="7" t="s">
        <v>98</v>
      </c>
      <c r="K18" s="0" t="str">
        <f aca="false">IFERROR(VLOOKUP(J18,Enumerations!$A$4:$B$7,2,)," - ")</f>
        <v>2</v>
      </c>
      <c r="L18" s="0" t="n">
        <v>6.65</v>
      </c>
      <c r="M18" s="0" t="n">
        <v>5.419</v>
      </c>
      <c r="N18" s="0" t="n">
        <v>22047.966</v>
      </c>
      <c r="O18" s="14"/>
      <c r="P18" s="0" t="s">
        <v>118</v>
      </c>
      <c r="Q18" s="14"/>
      <c r="R18" s="0" t="s">
        <v>59</v>
      </c>
      <c r="T18" s="0" t="n">
        <v>20000</v>
      </c>
      <c r="U18" s="0" t="n">
        <v>20000</v>
      </c>
      <c r="V18" s="0" t="n">
        <v>0</v>
      </c>
      <c r="W18" s="0" t="s">
        <v>172</v>
      </c>
      <c r="X18" s="0" t="s">
        <v>173</v>
      </c>
      <c r="Y18" s="0" t="s">
        <v>171</v>
      </c>
      <c r="Z18" s="0" t="s">
        <v>172</v>
      </c>
      <c r="AA18" s="0" t="n">
        <v>77.2597</v>
      </c>
      <c r="AB18" s="0" t="n">
        <v>13.8446</v>
      </c>
      <c r="AC18" s="0" t="s">
        <v>171</v>
      </c>
    </row>
    <row r="19" customFormat="false" ht="15" hidden="false" customHeight="false" outlineLevel="0" collapsed="false">
      <c r="A19" s="0" t="s">
        <v>174</v>
      </c>
      <c r="B19" s="0" t="n">
        <v>23</v>
      </c>
      <c r="C19" s="0" t="s">
        <v>175</v>
      </c>
      <c r="D19" s="13" t="b">
        <f aca="false">TRUE()</f>
        <v>1</v>
      </c>
      <c r="F19" s="0" t="n">
        <v>44050</v>
      </c>
      <c r="G19" s="0" t="n">
        <v>250000</v>
      </c>
      <c r="H19" s="0" t="n">
        <v>250000</v>
      </c>
      <c r="J19" s="7" t="s">
        <v>96</v>
      </c>
      <c r="K19" s="0" t="str">
        <f aca="false">IFERROR(VLOOKUP(J19,Enumerations!$A$4:$B$7,2,)," - ")</f>
        <v>0</v>
      </c>
      <c r="L19" s="0" t="n">
        <v>6.45</v>
      </c>
      <c r="M19" s="0" t="n">
        <v>5.382</v>
      </c>
      <c r="N19" s="0" t="n">
        <v>42929.985</v>
      </c>
      <c r="O19" s="14"/>
      <c r="P19" s="0" t="s">
        <v>118</v>
      </c>
      <c r="Q19" s="14"/>
      <c r="R19" s="0" t="s">
        <v>59</v>
      </c>
      <c r="T19" s="0" t="n">
        <v>40000</v>
      </c>
      <c r="U19" s="0" t="n">
        <v>40000</v>
      </c>
      <c r="V19" s="0" t="n">
        <v>0</v>
      </c>
      <c r="W19" s="0" t="s">
        <v>175</v>
      </c>
      <c r="X19" s="0" t="s">
        <v>176</v>
      </c>
      <c r="Y19" s="0" t="s">
        <v>174</v>
      </c>
      <c r="Z19" s="0" t="s">
        <v>175</v>
      </c>
      <c r="AA19" s="0" t="n">
        <v>76.59</v>
      </c>
      <c r="AB19" s="0" t="n">
        <v>15.75</v>
      </c>
      <c r="AC19" s="0" t="s">
        <v>174</v>
      </c>
    </row>
  </sheetData>
  <dataValidations count="1">
    <dataValidation allowBlank="true" error="Please select an item from the list" errorStyle="warning" errorTitle="Warning" operator="between" showDropDown="false" showErrorMessage="false" showInputMessage="true" sqref="J2:J19" type="list">
      <formula1>ValidationRange1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38.29"/>
  </cols>
  <sheetData>
    <row r="1" customFormat="false" ht="15" hidden="false" customHeight="false" outlineLevel="0" collapsed="false">
      <c r="A1" s="0" t="s">
        <v>78</v>
      </c>
      <c r="B1" s="0" t="s">
        <v>77</v>
      </c>
    </row>
    <row r="2" customFormat="false" ht="15" hidden="false" customHeight="false" outlineLevel="0" collapsed="false">
      <c r="A2" s="0" t="s">
        <v>57</v>
      </c>
      <c r="B2" s="0" t="s">
        <v>56</v>
      </c>
    </row>
    <row r="3" customFormat="false" ht="15" hidden="false" customHeight="false" outlineLevel="0" collapsed="false">
      <c r="A3" s="0" t="s">
        <v>90</v>
      </c>
      <c r="B3" s="0" t="s">
        <v>89</v>
      </c>
    </row>
    <row r="4" customFormat="false" ht="15" hidden="false" customHeight="false" outlineLevel="0" collapsed="false">
      <c r="A4" s="0" t="s">
        <v>66</v>
      </c>
      <c r="B4" s="0" t="s">
        <v>65</v>
      </c>
    </row>
    <row r="5" customFormat="false" ht="15" hidden="false" customHeight="false" outlineLevel="0" collapsed="false">
      <c r="A5" s="0" t="s">
        <v>82</v>
      </c>
      <c r="B5" s="0" t="s">
        <v>81</v>
      </c>
    </row>
    <row r="6" customFormat="false" ht="15" hidden="false" customHeight="false" outlineLevel="0" collapsed="false">
      <c r="A6" s="0" t="s">
        <v>22</v>
      </c>
      <c r="B6" s="0" t="s">
        <v>62</v>
      </c>
    </row>
    <row r="7" customFormat="false" ht="15" hidden="false" customHeight="false" outlineLevel="0" collapsed="false">
      <c r="A7" s="0" t="s">
        <v>177</v>
      </c>
      <c r="B7" s="0" t="s">
        <v>178</v>
      </c>
    </row>
    <row r="8" customFormat="false" ht="15" hidden="false" customHeight="false" outlineLevel="0" collapsed="false">
      <c r="A8" s="0" t="s">
        <v>70</v>
      </c>
      <c r="B8" s="0" t="s">
        <v>69</v>
      </c>
    </row>
    <row r="9" customFormat="false" ht="15" hidden="false" customHeight="false" outlineLevel="0" collapsed="false">
      <c r="A9" s="0" t="s">
        <v>179</v>
      </c>
      <c r="B9" s="0" t="s">
        <v>180</v>
      </c>
    </row>
    <row r="10" customFormat="false" ht="15" hidden="false" customHeight="false" outlineLevel="0" collapsed="false">
      <c r="A10" s="0" t="s">
        <v>181</v>
      </c>
      <c r="B10" s="0" t="s">
        <v>182</v>
      </c>
    </row>
    <row r="11" customFormat="false" ht="15" hidden="false" customHeight="false" outlineLevel="0" collapsed="false">
      <c r="A11" s="0" t="s">
        <v>74</v>
      </c>
      <c r="B11" s="0" t="s">
        <v>73</v>
      </c>
    </row>
    <row r="12" customFormat="false" ht="15" hidden="false" customHeight="false" outlineLevel="0" collapsed="false">
      <c r="A12" s="0" t="s">
        <v>86</v>
      </c>
      <c r="B12" s="0" t="s">
        <v>85</v>
      </c>
    </row>
    <row r="13" customFormat="false" ht="15" hidden="false" customHeight="false" outlineLevel="0" collapsed="false">
      <c r="A13" s="0" t="s">
        <v>137</v>
      </c>
      <c r="B13" s="0" t="s">
        <v>136</v>
      </c>
    </row>
    <row r="14" customFormat="false" ht="15" hidden="false" customHeight="false" outlineLevel="0" collapsed="false">
      <c r="A14" s="0" t="s">
        <v>117</v>
      </c>
      <c r="B14" s="0" t="s">
        <v>116</v>
      </c>
    </row>
    <row r="15" customFormat="false" ht="15" hidden="false" customHeight="false" outlineLevel="0" collapsed="false">
      <c r="A15" s="0" t="s">
        <v>154</v>
      </c>
      <c r="B15" s="0" t="s">
        <v>153</v>
      </c>
    </row>
    <row r="16" customFormat="false" ht="15" hidden="false" customHeight="false" outlineLevel="0" collapsed="false">
      <c r="A16" s="0" t="s">
        <v>158</v>
      </c>
      <c r="B16" s="0" t="s">
        <v>157</v>
      </c>
    </row>
    <row r="17" customFormat="false" ht="15" hidden="false" customHeight="false" outlineLevel="0" collapsed="false">
      <c r="A17" s="0" t="s">
        <v>133</v>
      </c>
      <c r="B17" s="0" t="s">
        <v>132</v>
      </c>
    </row>
    <row r="18" customFormat="false" ht="15" hidden="false" customHeight="false" outlineLevel="0" collapsed="false">
      <c r="A18" s="0" t="s">
        <v>129</v>
      </c>
      <c r="B18" s="0" t="s">
        <v>128</v>
      </c>
    </row>
    <row r="19" customFormat="false" ht="15" hidden="false" customHeight="false" outlineLevel="0" collapsed="false">
      <c r="A19" s="0" t="s">
        <v>162</v>
      </c>
      <c r="B19" s="0" t="s">
        <v>161</v>
      </c>
    </row>
    <row r="20" customFormat="false" ht="15" hidden="false" customHeight="false" outlineLevel="0" collapsed="false">
      <c r="A20" s="0" t="s">
        <v>166</v>
      </c>
      <c r="B20" s="0" t="s">
        <v>165</v>
      </c>
    </row>
    <row r="21" customFormat="false" ht="15" hidden="false" customHeight="false" outlineLevel="0" collapsed="false">
      <c r="A21" s="0" t="s">
        <v>175</v>
      </c>
      <c r="B21" s="0" t="s">
        <v>174</v>
      </c>
    </row>
    <row r="22" customFormat="false" ht="15" hidden="false" customHeight="false" outlineLevel="0" collapsed="false">
      <c r="A22" s="0" t="s">
        <v>121</v>
      </c>
      <c r="B22" s="0" t="s">
        <v>120</v>
      </c>
    </row>
    <row r="23" customFormat="false" ht="15" hidden="false" customHeight="false" outlineLevel="0" collapsed="false">
      <c r="A23" s="0" t="s">
        <v>141</v>
      </c>
      <c r="B23" s="0" t="s">
        <v>140</v>
      </c>
    </row>
    <row r="24" customFormat="false" ht="15" hidden="false" customHeight="false" outlineLevel="0" collapsed="false">
      <c r="A24" s="0" t="s">
        <v>144</v>
      </c>
      <c r="B24" s="0" t="s">
        <v>143</v>
      </c>
    </row>
    <row r="25" customFormat="false" ht="15" hidden="false" customHeight="false" outlineLevel="0" collapsed="false">
      <c r="A25" s="0" t="s">
        <v>151</v>
      </c>
      <c r="B25" s="0" t="s">
        <v>150</v>
      </c>
    </row>
    <row r="26" customFormat="false" ht="15" hidden="false" customHeight="false" outlineLevel="0" collapsed="false">
      <c r="A26" s="0" t="s">
        <v>169</v>
      </c>
      <c r="B26" s="0" t="s">
        <v>168</v>
      </c>
    </row>
    <row r="27" customFormat="false" ht="15" hidden="false" customHeight="false" outlineLevel="0" collapsed="false">
      <c r="A27" s="0" t="s">
        <v>125</v>
      </c>
      <c r="B27" s="0" t="s">
        <v>124</v>
      </c>
    </row>
    <row r="28" customFormat="false" ht="15" hidden="false" customHeight="false" outlineLevel="0" collapsed="false">
      <c r="A28" s="0" t="s">
        <v>148</v>
      </c>
      <c r="B28" s="0" t="s">
        <v>147</v>
      </c>
    </row>
    <row r="29" customFormat="false" ht="15" hidden="false" customHeight="false" outlineLevel="0" collapsed="false">
      <c r="A29" s="0" t="s">
        <v>183</v>
      </c>
      <c r="B29" s="0" t="s">
        <v>184</v>
      </c>
    </row>
    <row r="30" customFormat="false" ht="15" hidden="false" customHeight="false" outlineLevel="0" collapsed="false">
      <c r="A30" s="0" t="s">
        <v>185</v>
      </c>
      <c r="B30" s="0" t="s">
        <v>186</v>
      </c>
    </row>
    <row r="31" customFormat="false" ht="15" hidden="false" customHeight="false" outlineLevel="0" collapsed="false">
      <c r="A31" s="0" t="s">
        <v>113</v>
      </c>
      <c r="B31" s="0" t="s">
        <v>112</v>
      </c>
    </row>
    <row r="32" customFormat="false" ht="15" hidden="false" customHeight="false" outlineLevel="0" collapsed="false">
      <c r="A32" s="0" t="s">
        <v>172</v>
      </c>
      <c r="B32" s="0" t="s">
        <v>171</v>
      </c>
    </row>
    <row r="33" customFormat="false" ht="15" hidden="false" customHeight="false" outlineLevel="0" collapsed="false">
      <c r="A33" s="0" t="s">
        <v>187</v>
      </c>
      <c r="B33" s="0" t="s">
        <v>188</v>
      </c>
    </row>
    <row r="34" customFormat="false" ht="15" hidden="false" customHeight="false" outlineLevel="0" collapsed="false">
      <c r="A34" s="0" t="s">
        <v>189</v>
      </c>
      <c r="B34" s="0" t="s">
        <v>190</v>
      </c>
    </row>
    <row r="35" customFormat="false" ht="15" hidden="false" customHeight="false" outlineLevel="0" collapsed="false">
      <c r="A35" s="0" t="s">
        <v>191</v>
      </c>
      <c r="B35" s="0" t="s">
        <v>192</v>
      </c>
    </row>
    <row r="36" customFormat="false" ht="15" hidden="false" customHeight="false" outlineLevel="0" collapsed="false">
      <c r="A36" s="0" t="s">
        <v>193</v>
      </c>
      <c r="B36" s="0" t="s">
        <v>194</v>
      </c>
    </row>
    <row r="37" customFormat="false" ht="15" hidden="false" customHeight="false" outlineLevel="0" collapsed="false">
      <c r="A37" s="0" t="s">
        <v>195</v>
      </c>
      <c r="B37" s="0" t="s">
        <v>196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36.71"/>
    <col collapsed="false" customWidth="true" hidden="false" outlineLevel="0" max="3" min="3" style="0" width="12.86"/>
  </cols>
  <sheetData>
    <row r="1" customFormat="false" ht="15" hidden="false" customHeight="false" outlineLevel="0" collapsed="false">
      <c r="A1" s="0" t="s">
        <v>197</v>
      </c>
      <c r="B1" s="0" t="s">
        <v>198</v>
      </c>
    </row>
    <row r="3" customFormat="false" ht="15" hidden="false" customHeight="false" outlineLevel="0" collapsed="false">
      <c r="A3" s="3" t="s">
        <v>199</v>
      </c>
      <c r="B3" s="3" t="s">
        <v>200</v>
      </c>
      <c r="C3" s="3" t="s">
        <v>201</v>
      </c>
    </row>
    <row r="4" customFormat="false" ht="15" hidden="false" customHeight="false" outlineLevel="0" collapsed="false">
      <c r="A4" s="0" t="s">
        <v>202</v>
      </c>
      <c r="B4" s="0" t="s">
        <v>202</v>
      </c>
      <c r="C4" s="0" t="s">
        <v>203</v>
      </c>
    </row>
    <row r="5" customFormat="false" ht="15" hidden="false" customHeight="false" outlineLevel="0" collapsed="false">
      <c r="A5" s="0" t="s">
        <v>204</v>
      </c>
      <c r="B5" s="0" t="s">
        <v>204</v>
      </c>
      <c r="C5" s="0" t="s">
        <v>203</v>
      </c>
    </row>
    <row r="6" customFormat="false" ht="15" hidden="false" customHeight="false" outlineLevel="0" collapsed="false">
      <c r="A6" s="0" t="s">
        <v>205</v>
      </c>
      <c r="B6" s="0" t="s">
        <v>205</v>
      </c>
      <c r="C6" s="0" t="s">
        <v>203</v>
      </c>
    </row>
    <row r="7" customFormat="false" ht="15" hidden="false" customHeight="false" outlineLevel="0" collapsed="false">
      <c r="A7" s="0" t="s">
        <v>206</v>
      </c>
      <c r="B7" s="0" t="s">
        <v>206</v>
      </c>
      <c r="C7" s="0" t="s">
        <v>203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2021-10-19T11:12:15Z</dcterms:created>
  <dc:creator>Raghu Vamsi</dc:creator>
  <dc:description/>
  <dc:language>en-US</dc:language>
  <cp:lastModifiedBy/>
  <dcterms:modified xsi:type="dcterms:W3CDTF">2022-12-10T11:23:49Z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