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Monthly_JMR_Input_and_Output" sheetId="1" r:id="rId1"/>
  </sheets>
  <externalReferences>
    <externalReference r:id="rId2"/>
  </externalReferences>
  <definedNames>
    <definedName name="ValidationRange">[1]Enumerations!$A$1:$A$2</definedName>
  </definedNames>
  <calcPr calcId="144525"/>
</workbook>
</file>

<file path=xl/calcChain.xml><?xml version="1.0" encoding="utf-8"?>
<calcChain xmlns="http://schemas.openxmlformats.org/spreadsheetml/2006/main">
  <c r="K9" i="1" l="1"/>
  <c r="J9" i="1"/>
  <c r="K8" i="1"/>
  <c r="J8" i="1"/>
  <c r="K7" i="1"/>
  <c r="J7" i="1"/>
  <c r="K6" i="1"/>
  <c r="J6" i="1"/>
  <c r="K5" i="1"/>
  <c r="J5" i="1"/>
  <c r="K3" i="1"/>
  <c r="J3" i="1"/>
</calcChain>
</file>

<file path=xl/sharedStrings.xml><?xml version="1.0" encoding="utf-8"?>
<sst xmlns="http://schemas.openxmlformats.org/spreadsheetml/2006/main" count="47" uniqueCount="34">
  <si>
    <t>FY</t>
  </si>
  <si>
    <t>Site</t>
  </si>
  <si>
    <t>Plant Section</t>
  </si>
  <si>
    <t>Controller KWH/INV KWH</t>
  </si>
  <si>
    <t>Scheduled Units  (kWh)</t>
  </si>
  <si>
    <t>Export (kWh)</t>
  </si>
  <si>
    <t>Import (kWh)</t>
  </si>
  <si>
    <t>Net Export (kWh)</t>
  </si>
  <si>
    <t>Net Billable (kWh)</t>
  </si>
  <si>
    <t>Export (kVAh)</t>
  </si>
  <si>
    <t>Import (kVAh)</t>
  </si>
  <si>
    <t>Export (kVArh lag)</t>
  </si>
  <si>
    <t>Import (kVArh lag)</t>
  </si>
  <si>
    <t>Export (kVArh lead)</t>
  </si>
  <si>
    <t>Import (kVArh lead)</t>
  </si>
  <si>
    <t>JMR date</t>
  </si>
  <si>
    <t>JMR Month</t>
  </si>
  <si>
    <t>JMR Year</t>
  </si>
  <si>
    <t>LineLoss</t>
  </si>
  <si>
    <t>Line Loss%</t>
  </si>
  <si>
    <t>RKVH%</t>
  </si>
  <si>
    <t>2021-22</t>
  </si>
  <si>
    <t>TV&amp;CT</t>
  </si>
  <si>
    <t>TV</t>
  </si>
  <si>
    <t>April</t>
  </si>
  <si>
    <t>CT</t>
  </si>
  <si>
    <t>May</t>
  </si>
  <si>
    <t>Devgarh</t>
  </si>
  <si>
    <t>Dec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</si>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</sst>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/>
    <xf numFmtId="14" fontId="0" fillId="0" borderId="0" xfId="0" applyNumberFormat="1"/>
    <xf numFmtId="164" fontId="0" fillId="0" borderId="0" xfId="0" applyNumberFormat="1" applyAlignment="1">
      <alignment horizontal="center"/>
    </xf>
    <xf numFmtId="10" fontId="0" fillId="0" borderId="0" xfId="0" applyNumberFormat="1" applyFont="1" applyAlignment="1">
      <alignment horizontal="center"/>
    </xf>
  </cellXfs>
  <cellStyles count="1"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MR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JMR Input and Output"/>
      <sheetName val="PowerPlant"/>
      <sheetName val="WindFarm"/>
      <sheetName val="Enumerations"/>
      <sheetName val="PhotovoltaicPlant"/>
      <sheetName val="Validation_PowerPlant"/>
      <sheetName val="Metadata"/>
    </sheetNames>
    <sheetDataSet>
      <sheetData sheetId="0"/>
      <sheetData sheetId="1"/>
      <sheetData sheetId="2"/>
      <sheetData sheetId="3">
        <row r="1">
          <cell r="A1" t="str">
            <v>Onshore</v>
          </cell>
        </row>
        <row r="2">
          <cell r="A2" t="str">
            <v>Offshore</v>
          </cell>
        </row>
      </sheetData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1" name="Table4" displayName="Table4" ref="B1:U9" totalsRowShown="0">
  <tableColumns count="20">
    <tableColumn id="3" name="Site"/>
    <tableColumn id="14" name="Plant Section" dataDxfId="18"/>
    <tableColumn id="13" name="Controller KWH/INV KWH" dataDxfId="17"/>
    <tableColumn id="2" name="Scheduled Units  (kWh)" dataDxfId="16"/>
    <tableColumn id="5" name="Export (kWh)" dataDxfId="15"/>
    <tableColumn id="6" name="Import (kWh)" dataDxfId="14"/>
    <tableColumn id="15" name="Net Export (kWh)" dataDxfId="13"/>
    <tableColumn id="17" name="Net Billable (kWh)" dataDxfId="12"/>
    <tableColumn id="7" name="Export (kVAh)" dataDxfId="11"/>
    <tableColumn id="8" name="Import (kVAh)" dataDxfId="10"/>
    <tableColumn id="9" name="Export (kVArh lag)" dataDxfId="9"/>
    <tableColumn id="10" name="Import (kVArh lag)" dataDxfId="8"/>
    <tableColumn id="11" name="Export (kVArh lead)" dataDxfId="7"/>
    <tableColumn id="12" name="Import (kVArh lead)" dataDxfId="6"/>
    <tableColumn id="18" name="JMR date" dataDxfId="5"/>
    <tableColumn id="16" name="JMR Month" dataDxfId="4"/>
    <tableColumn id="19" name="JMR Year" dataDxfId="3"/>
    <tableColumn id="26" name="LineLoss" dataDxfId="2"/>
    <tableColumn id="1" name="Line Loss%" dataDxfId="1"/>
    <tableColumn id="4" name="RKVH%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selection sqref="A1:U9"/>
    </sheetView>
  </sheetViews>
  <sheetFormatPr defaultRowHeight="15" x14ac:dyDescent="0.25"/>
  <sheetData>
    <row r="1" spans="1:21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6" t="s">
        <v>20</v>
      </c>
    </row>
    <row r="2" spans="1:21" ht="15.75" thickTop="1" x14ac:dyDescent="0.25">
      <c r="A2" s="7" t="s">
        <v>21</v>
      </c>
      <c r="B2" t="s">
        <v>22</v>
      </c>
      <c r="C2" s="8" t="s">
        <v>23</v>
      </c>
      <c r="D2" s="5">
        <v>4855001</v>
      </c>
      <c r="E2" s="5"/>
      <c r="F2" s="9">
        <v>4590549.462937084</v>
      </c>
      <c r="G2" s="10">
        <v>3707.4377830213884</v>
      </c>
      <c r="H2" s="10">
        <v>4770315.706160225</v>
      </c>
      <c r="I2" s="10"/>
      <c r="J2">
        <v>8095499.999999987</v>
      </c>
      <c r="K2">
        <v>36000</v>
      </c>
      <c r="L2">
        <v>0</v>
      </c>
      <c r="M2">
        <v>788000</v>
      </c>
      <c r="N2">
        <v>59000</v>
      </c>
      <c r="O2">
        <v>38000</v>
      </c>
      <c r="P2" s="11">
        <v>44317</v>
      </c>
      <c r="Q2" t="s">
        <v>24</v>
      </c>
      <c r="R2" s="8">
        <v>2021</v>
      </c>
      <c r="S2" s="12">
        <v>264451.53706291597</v>
      </c>
      <c r="T2" s="13">
        <v>5.4469924323994161E-2</v>
      </c>
      <c r="U2" s="5"/>
    </row>
    <row r="3" spans="1:21" x14ac:dyDescent="0.25">
      <c r="A3" s="7" t="s">
        <v>21</v>
      </c>
      <c r="B3" t="s">
        <v>22</v>
      </c>
      <c r="C3" s="8" t="s">
        <v>25</v>
      </c>
      <c r="D3" s="5">
        <v>8241787</v>
      </c>
      <c r="E3" s="5"/>
      <c r="F3" s="9">
        <v>7912593.8602452446</v>
      </c>
      <c r="G3" s="10">
        <v>2203.6559209743541</v>
      </c>
      <c r="H3" s="10">
        <v>8226805.8124972414</v>
      </c>
      <c r="I3" s="10"/>
      <c r="J3">
        <f>1536850+1529000</f>
        <v>3065850</v>
      </c>
      <c r="K3">
        <f>13200+13050</f>
        <v>26250</v>
      </c>
      <c r="L3">
        <v>0</v>
      </c>
      <c r="M3">
        <v>688000</v>
      </c>
      <c r="N3">
        <v>34000</v>
      </c>
      <c r="O3">
        <v>184000</v>
      </c>
      <c r="P3" s="11">
        <v>44348</v>
      </c>
      <c r="Q3" t="s">
        <v>26</v>
      </c>
      <c r="R3" s="8">
        <v>2021</v>
      </c>
      <c r="S3" s="12">
        <v>329193.13975475542</v>
      </c>
      <c r="T3" s="13">
        <v>3.994196158609236E-2</v>
      </c>
      <c r="U3" s="5"/>
    </row>
    <row r="4" spans="1:21" x14ac:dyDescent="0.25">
      <c r="A4" s="7" t="s">
        <v>21</v>
      </c>
      <c r="B4" t="s">
        <v>27</v>
      </c>
      <c r="C4" s="8"/>
      <c r="D4" s="5">
        <v>9069105</v>
      </c>
      <c r="E4" s="5"/>
      <c r="F4" s="9">
        <v>8744734.3451532293</v>
      </c>
      <c r="G4" s="10">
        <v>730.0663170106219</v>
      </c>
      <c r="H4" s="10">
        <v>7960000</v>
      </c>
      <c r="I4" s="10"/>
      <c r="J4">
        <v>2654000</v>
      </c>
      <c r="K4">
        <v>18900</v>
      </c>
      <c r="L4">
        <v>0</v>
      </c>
      <c r="M4">
        <v>635000</v>
      </c>
      <c r="N4">
        <v>6000</v>
      </c>
      <c r="O4">
        <v>148000</v>
      </c>
      <c r="P4" s="11">
        <v>44378</v>
      </c>
      <c r="Q4" t="s">
        <v>28</v>
      </c>
      <c r="R4" s="8">
        <v>2021</v>
      </c>
      <c r="S4" s="12">
        <v>324370.65484677069</v>
      </c>
      <c r="T4" s="13">
        <v>3.5766556330174885E-2</v>
      </c>
      <c r="U4" s="5"/>
    </row>
    <row r="5" spans="1:21" x14ac:dyDescent="0.25">
      <c r="A5" s="7" t="s">
        <v>21</v>
      </c>
      <c r="B5" t="s">
        <v>27</v>
      </c>
      <c r="C5" s="8"/>
      <c r="D5" s="5">
        <v>9672311</v>
      </c>
      <c r="E5" s="5"/>
      <c r="F5" s="9">
        <v>9300495.9696203396</v>
      </c>
      <c r="G5" s="10">
        <v>2194.3757694739293</v>
      </c>
      <c r="H5" s="10">
        <v>9670233.6576049011</v>
      </c>
      <c r="I5" s="10"/>
      <c r="J5">
        <f t="shared" ref="J5:J9" si="0">(957.73-929.98)*150000</f>
        <v>4162500</v>
      </c>
      <c r="K5">
        <f t="shared" ref="K5:K9" si="1">((1.56-1.44)*150000)+((1.68-1.56)*150000)</f>
        <v>36000</v>
      </c>
      <c r="L5">
        <v>0</v>
      </c>
      <c r="M5">
        <v>593000</v>
      </c>
      <c r="N5">
        <v>34000</v>
      </c>
      <c r="O5">
        <v>383000</v>
      </c>
      <c r="P5" s="11">
        <v>44409</v>
      </c>
      <c r="Q5" t="s">
        <v>29</v>
      </c>
      <c r="R5" s="8">
        <v>2021</v>
      </c>
      <c r="S5" s="12">
        <v>371815.03037966043</v>
      </c>
      <c r="T5" s="13">
        <v>3.8441178161006243E-2</v>
      </c>
      <c r="U5" s="5"/>
    </row>
    <row r="6" spans="1:21" x14ac:dyDescent="0.25">
      <c r="A6" s="7" t="s">
        <v>21</v>
      </c>
      <c r="B6" t="s">
        <v>27</v>
      </c>
      <c r="C6" s="8"/>
      <c r="D6" s="5">
        <v>9033203</v>
      </c>
      <c r="E6" s="5"/>
      <c r="F6" s="9">
        <v>8670664.6146032698</v>
      </c>
      <c r="G6" s="10">
        <v>2913.7745491399714</v>
      </c>
      <c r="H6" s="10">
        <v>9014460.8699999992</v>
      </c>
      <c r="I6" s="10"/>
      <c r="J6">
        <f t="shared" si="0"/>
        <v>4162500</v>
      </c>
      <c r="K6">
        <f t="shared" si="1"/>
        <v>36000</v>
      </c>
      <c r="L6">
        <v>0</v>
      </c>
      <c r="M6">
        <v>669000</v>
      </c>
      <c r="N6">
        <v>43000</v>
      </c>
      <c r="O6">
        <v>315000</v>
      </c>
      <c r="P6" s="11">
        <v>44440</v>
      </c>
      <c r="Q6" t="s">
        <v>30</v>
      </c>
      <c r="R6" s="8">
        <v>2021</v>
      </c>
      <c r="S6" s="12">
        <v>362538.38539673015</v>
      </c>
      <c r="T6" s="13">
        <v>4.0133979652259573E-2</v>
      </c>
      <c r="U6" s="5"/>
    </row>
    <row r="7" spans="1:21" x14ac:dyDescent="0.25">
      <c r="A7" s="7" t="s">
        <v>21</v>
      </c>
      <c r="B7" t="s">
        <v>27</v>
      </c>
      <c r="C7" s="8"/>
      <c r="D7" s="5">
        <v>4422549</v>
      </c>
      <c r="E7" s="5"/>
      <c r="F7" s="9">
        <v>4173258.8427532003</v>
      </c>
      <c r="G7" s="10">
        <v>6570.9114039151164</v>
      </c>
      <c r="H7" s="10">
        <v>4333355.4486032566</v>
      </c>
      <c r="I7" s="10"/>
      <c r="J7">
        <f t="shared" si="0"/>
        <v>4162500</v>
      </c>
      <c r="K7">
        <f t="shared" si="1"/>
        <v>36000</v>
      </c>
      <c r="L7">
        <v>0</v>
      </c>
      <c r="M7">
        <v>633000</v>
      </c>
      <c r="N7">
        <v>102000</v>
      </c>
      <c r="O7">
        <v>74000</v>
      </c>
      <c r="P7" s="11">
        <v>44470</v>
      </c>
      <c r="Q7" t="s">
        <v>31</v>
      </c>
      <c r="R7" s="8">
        <v>2021</v>
      </c>
      <c r="S7" s="12">
        <v>249290.15724679967</v>
      </c>
      <c r="T7" s="13">
        <v>5.6367980828883904E-2</v>
      </c>
      <c r="U7" s="5"/>
    </row>
    <row r="8" spans="1:21" x14ac:dyDescent="0.25">
      <c r="A8" s="7" t="s">
        <v>21</v>
      </c>
      <c r="B8" t="s">
        <v>27</v>
      </c>
      <c r="C8" s="8"/>
      <c r="D8" s="5">
        <v>2704150</v>
      </c>
      <c r="E8" s="5"/>
      <c r="F8" s="9">
        <v>2497031.8800513577</v>
      </c>
      <c r="G8" s="10">
        <v>12386.793685693918</v>
      </c>
      <c r="H8" s="10">
        <v>2484645.0863656639</v>
      </c>
      <c r="I8" s="10"/>
      <c r="J8">
        <f t="shared" si="0"/>
        <v>4162500</v>
      </c>
      <c r="K8">
        <f t="shared" si="1"/>
        <v>36000</v>
      </c>
      <c r="L8">
        <v>0</v>
      </c>
      <c r="M8">
        <v>447000</v>
      </c>
      <c r="N8">
        <v>191000</v>
      </c>
      <c r="O8">
        <v>18000</v>
      </c>
      <c r="P8" s="11">
        <v>44501</v>
      </c>
      <c r="Q8" t="s">
        <v>32</v>
      </c>
      <c r="R8" s="8">
        <v>2021</v>
      </c>
      <c r="S8" s="12">
        <v>207118.11994864233</v>
      </c>
      <c r="T8" s="13">
        <v>7.6592688996040284E-2</v>
      </c>
      <c r="U8" s="5"/>
    </row>
    <row r="9" spans="1:21" x14ac:dyDescent="0.25">
      <c r="A9" s="7" t="s">
        <v>21</v>
      </c>
      <c r="B9" t="s">
        <v>27</v>
      </c>
      <c r="C9" s="8"/>
      <c r="D9" s="5">
        <v>6924395</v>
      </c>
      <c r="E9" s="5"/>
      <c r="F9" s="9">
        <v>6662703.8026694739</v>
      </c>
      <c r="G9" s="10">
        <v>4356.6066713183136</v>
      </c>
      <c r="H9" s="10">
        <v>6658347.1959981555</v>
      </c>
      <c r="I9" s="10"/>
      <c r="J9">
        <f t="shared" si="0"/>
        <v>4162500</v>
      </c>
      <c r="K9">
        <f t="shared" si="1"/>
        <v>36000</v>
      </c>
      <c r="L9">
        <v>0</v>
      </c>
      <c r="M9">
        <v>341000</v>
      </c>
      <c r="N9">
        <v>74000</v>
      </c>
      <c r="O9">
        <v>190000</v>
      </c>
      <c r="P9" s="11">
        <v>44531</v>
      </c>
      <c r="Q9" t="s">
        <v>33</v>
      </c>
      <c r="R9" s="8">
        <v>2021</v>
      </c>
      <c r="S9" s="12">
        <v>261691.19733052608</v>
      </c>
      <c r="T9" s="13">
        <v>3.7792644314850042E-2</v>
      </c>
      <c r="U9" s="5"/>
    </row>
  </sheetData>
  <dataValidations count="1">
    <dataValidation type="list" errorStyle="warning" allowBlank="1" showInputMessage="1" errorTitle="Warning" error="Please select an item from the list" sqref="Q2:Q9">
      <formula1>ValidationRange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Monthly_JMR_Input_and_Output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2022-11-07T05:16:37Z</dcterms:modified>
</cp:coreProperties>
</file>