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SYSTEM ROOT DATA\Desktop\ipl project\"/>
    </mc:Choice>
  </mc:AlternateContent>
  <bookViews>
    <workbookView xWindow="0" yWindow="0" windowWidth="16035" windowHeight="5910" activeTab="5"/>
  </bookViews>
  <sheets>
    <sheet name="Matches win by team-3" sheetId="3" r:id="rId1"/>
    <sheet name="Toss Decision-4" sheetId="4" r:id="rId2"/>
    <sheet name="Top 10 venues" sheetId="5" r:id="rId3"/>
    <sheet name="Man of the match" sheetId="6" r:id="rId4"/>
    <sheet name="KPI" sheetId="9" r:id="rId5"/>
    <sheet name="IPL-MATCH 2008-2020-my csv" sheetId="10" r:id="rId6"/>
    <sheet name="DATA" sheetId="1" r:id="rId7"/>
    <sheet name="Title Winner" sheetId="8" r:id="rId8"/>
    <sheet name="WINNER TITLE" sheetId="2" r:id="rId9"/>
  </sheets>
  <definedNames>
    <definedName name="Slicer_season2">#N/A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D4" i="9" s="1"/>
  <c r="D5" i="8"/>
  <c r="D6" i="8"/>
  <c r="D7" i="8"/>
  <c r="D8" i="8"/>
  <c r="D9" i="8"/>
  <c r="D4" i="8"/>
  <c r="D5" i="6"/>
  <c r="D6" i="6"/>
  <c r="D7" i="6"/>
  <c r="D8" i="6"/>
  <c r="D9" i="6"/>
  <c r="D10" i="6"/>
  <c r="D11" i="6"/>
  <c r="D12" i="6"/>
  <c r="D13" i="6"/>
  <c r="D4" i="6"/>
  <c r="E5" i="8"/>
  <c r="E7" i="8"/>
  <c r="E9" i="8"/>
  <c r="E6" i="8"/>
  <c r="E8" i="8"/>
  <c r="E4" i="8"/>
  <c r="E5" i="6"/>
  <c r="E7" i="6"/>
  <c r="E9" i="6"/>
  <c r="E11" i="6"/>
  <c r="E13" i="6"/>
  <c r="E6" i="6"/>
  <c r="E8" i="6"/>
  <c r="E10" i="6"/>
  <c r="E12" i="6"/>
  <c r="E4" i="6"/>
  <c r="G4" i="9" l="1"/>
  <c r="F4" i="9"/>
  <c r="E4" i="9"/>
</calcChain>
</file>

<file path=xl/sharedStrings.xml><?xml version="1.0" encoding="utf-8"?>
<sst xmlns="http://schemas.openxmlformats.org/spreadsheetml/2006/main" count="11685" uniqueCount="450">
  <si>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</si>
  <si>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</si>
  <si>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</si>
  <si>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</si>
  <si>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</si>
  <si>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</si>
  <si>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</si>
  <si>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</si>
  <si>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</si>
  <si>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</si>
  <si>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</si>
  <si>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</si>
  <si>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</si>
  <si>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</si>
  <si>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</si>
  <si>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</si>
  <si>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</si>
  <si>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</si>
  <si>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</si>
  <si>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</si>
  <si>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</si>
  <si>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</si>
  <si>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</si>
  <si>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</si>
  <si>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</si>
  <si>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</si>
  <si>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</si>
  <si>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</si>
  <si>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</si>
  <si>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</si>
  <si>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</si>
  <si>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</si>
  <si>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</si>
  <si>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</si>
  <si>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</si>
  <si>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</si>
  <si>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</si>
  <si>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</si>
  <si>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</si>
  <si>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</si>
  <si>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</si>
  <si>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</si>
  <si>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</si>
  <si>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</si>
  <si>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</si>
  <si>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</si>
  <si>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</si>
  <si>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</si>
  <si>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</si>
  <si>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</si>
  <si>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</si>
  <si>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</si>
  <si>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</si>
  <si>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</si>
  <si>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</si>
  <si>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</si>
  <si>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</si>
  <si>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</si>
  <si>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</si>
  <si>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</si>
  <si>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</si>
  <si>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</si>
  <si>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</si>
  <si>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</si>
  <si>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</si>
  <si>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</si>
  <si>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</si>
  <si>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</si>
  <si>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</si>
  <si>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</si>
  <si>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</si>
  <si>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</si>
  <si>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</si>
  <si>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</si>
  <si>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</si>
  <si>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</si>
  <si>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</si>
  <si>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</si>
  <si>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</si>
  <si>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</si>
  <si>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</si>
  <si>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</si>
  <si>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</si>
  <si>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</si>
  <si>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</si>
  <si>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</si>
  <si>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</si>
  <si>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</si>
  <si>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</si>
  <si>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</si>
  <si>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</si>
  <si>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</si>
  <si>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</si>
  <si>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</si>
  <si>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</si>
  <si>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</si>
  <si>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</si>
  <si>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</si>
  <si>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</si>
  <si>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</si>
  <si>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</si>
  <si>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</si>
  <si>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</si>
  <si>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</si>
  <si>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</si>
  <si>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</si>
  <si>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</si>
  <si>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</si>
  <si>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</si>
  <si>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</si>
  <si>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</si>
  <si>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</si>
  <si>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</si>
  <si>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</si>
  <si>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</si>
  <si>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</si>
  <si>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</si>
  <si>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</si>
  <si>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</si>
  <si>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</si>
  <si>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</si>
  <si>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</si>
  <si>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</si>
  <si>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</si>
  <si>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</si>
  <si>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</si>
  <si>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</si>
  <si>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</si>
  <si>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</si>
  <si>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</si>
  <si>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</si>
  <si>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</si>
  <si>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</si>
  <si>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</si>
  <si>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</si>
  <si>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</si>
  <si>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</si>
  <si>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</si>
  <si>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</si>
  <si>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</si>
  <si>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</si>
  <si>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</si>
  <si>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</si>
  <si>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</si>
  <si>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</si>
  <si>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</si>
  <si>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</si>
  <si>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</si>
  <si>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</si>
  <si>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</si>
  <si>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</si>
  <si>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</si>
  <si>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</si>
  <si>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</si>
  <si>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</si>
  <si>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</si>
  <si>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</si>
  <si>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</si>
  <si>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</si>
  <si>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</si>
  <si>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</si>
  <si>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</si>
  <si>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</si>
  <si>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</si>
  <si>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</si>
  <si>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</si>
  <si>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</si>
  <si>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</si>
  <si>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</si>
  <si>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</si>
  <si>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</si>
  <si>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</si>
  <si>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</si>
  <si>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</si>
  <si>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</si>
  <si>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</si>
  <si>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</si>
  <si>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</si>
  <si>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</si>
  <si>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</si>
  <si>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</si>
  <si>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</si>
  <si>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</si>
  <si>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</si>
  <si>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</si>
  <si>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</si>
  <si>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</si>
  <si>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</si>
  <si>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</si>
  <si>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</si>
  <si>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</si>
  <si>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</si>
  <si>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</si>
  <si>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</si>
  <si>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</si>
  <si>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</si>
  <si>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</si>
  <si>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</si>
  <si>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</si>
  <si>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</si>
  <si>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</si>
  <si>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</si>
  <si>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</si>
  <si>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</si>
  <si>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</si>
  <si>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</si>
  <si>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</si>
  <si>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</si>
  <si>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</si>
  <si>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</si>
  <si>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</si>
  <si>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</si>
  <si>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</si>
  <si>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</si>
  <si>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</si>
  <si>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</si>
  <si>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</si>
  <si>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</si>
  <si>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</si>
  <si>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</si>
  <si>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</si>
  <si>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</si>
  <si>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</si>
  <si>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</si>
  <si>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</si>
  <si>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</si>
  <si>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</si>
  <si>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</si>
  <si>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</si>
  <si>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</si>
  <si>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</si>
  <si>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</si>
  <si>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</si>
  <si>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</si>
  <si>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</si>
  <si>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</si>
  <si>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</si>
  <si>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</si>
  <si>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</si>
  <si>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</si>
  <si>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</si>
  <si>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</si>
  <si>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</si>
  <si>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</si>
  <si>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</si>
  <si>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</si>
  <si>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</si>
  <si>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</si>
  <si>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</si>
  <si>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</si>
  <si>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</si>
  <si>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</si>
  <si>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</si>
  <si>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</si>
  <si>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</si>
  <si>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</si>
  <si>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</si>
  <si>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</si>
  <si>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</si>
  <si>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</si>
  <si>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</si>
  <si>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</si>
  <si>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</si>
  <si>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</si>
  <si>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</si>
  <si>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</si>
  <si>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</si>
  <si>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</si>
  <si>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</si>
  <si>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</si>
  <si>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</si>
  <si>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</si>
  <si>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</si>
  <si>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</si>
  <si>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</si>
  <si>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</si>
  <si>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</si>
  <si>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</si>
  <si>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</si>
  <si>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</si>
  <si>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</si>
  <si>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</si>
  <si>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</si>
  <si>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</si>
  <si>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</si>
  <si>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</si>
  <si>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</si>
  <si>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</si>
  <si>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</si>
  <si>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</si>
  <si>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</si>
  <si>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</si>
  <si>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</si>
  <si>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</si>
  <si>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</si>
  <si>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</si>
  <si>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</si>
  <si>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</si>
  <si>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</si>
  <si>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</si>
  <si>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</si>
  <si>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</si>
  <si>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</si>
  <si>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</si>
  <si>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</si>
  <si>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</si>
  <si>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</si>
  <si>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</si>
  <si>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</si>
  <si>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</si>
  <si>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</si>
  <si>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</si>
  <si>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</si>
  <si>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</si>
  <si>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</si>
  <si>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</si>
  <si>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</si>
  <si>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</si>
  <si>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</si>
  <si>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</si>
  <si>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</si>
  <si>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</si>
  <si>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</si>
  <si>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</si>
  <si>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</si>
  <si>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</si>
  <si>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</si>
  <si>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</si>
  <si>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</si>
  <si>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</si>
  <si>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</si>
  <si>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</si>
  <si>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</si>
  <si>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</si>
  <si>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</si>
  <si>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</si>
  <si>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</si>
  <si>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</si>
  <si>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</si>
  <si>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</si>
  <si>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</si>
  <si>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</si>
  <si>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</si>
  <si>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</si>
  <si>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</si>
  <si>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</si>
  <si>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</si>
  <si>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</si>
  <si>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</si>
  <si>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</si>
  <si>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</si>
  <si>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</si>
  <si>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</si>
  <si>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</si>
  <si>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</si>
  <si>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</si>
  <si>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</si>
  <si>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</si>
  <si>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</si>
  <si>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</si>
  <si>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</si>
  <si>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</si>
  <si>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</si>
  <si>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</si>
  <si>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</si>
  <si>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</si>
  <si>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</si>
  <si>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</si>
  <si>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</si>
  <si>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</si>
  <si>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</si>
  <si>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</si>
  <si>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</si>
  <si>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</si>
  <si>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</si>
  <si>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</si>
  <si>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</si>
  <si>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</si>
  <si>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</si>
  <si>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</si>
  <si>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</si>
  <si>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</si>
  <si>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</si>
  <si>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</si>
  <si>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</si>
  <si>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</si>
  <si>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</si>
  <si>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</si>
  <si>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</si>
  <si>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</si>
  <si>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</si>
  <si>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</si>
  <si>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</si>
  <si>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</si>
  <si>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</si>
  <si>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</si>
  <si>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</si>
  <si>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</si>
  <si>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</si>
  <si>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Winner</t>
  </si>
  <si>
    <t>Runner Up</t>
  </si>
  <si>
    <t>Player of the Match</t>
  </si>
  <si>
    <t xml:space="preserve">
Player of the Series</t>
  </si>
  <si>
    <t>IPL-2019</t>
  </si>
  <si>
    <t>Jasprit Bumrah</t>
  </si>
  <si>
    <t>Andre Russell</t>
  </si>
  <si>
    <t>IPL-2018</t>
  </si>
  <si>
    <t>Shane Watson</t>
  </si>
  <si>
    <t>Sunil Narine</t>
  </si>
  <si>
    <t>IPL-2017</t>
  </si>
  <si>
    <t>Krunal Pandya</t>
  </si>
  <si>
    <t>Ben Stokes</t>
  </si>
  <si>
    <t>IPL-2016</t>
  </si>
  <si>
    <t>Ben Cutting</t>
  </si>
  <si>
    <t>Virat Kohli</t>
  </si>
  <si>
    <t xml:space="preserve">IPL-2015 </t>
  </si>
  <si>
    <t>Rohit Sharma</t>
  </si>
  <si>
    <t>IPL-2014</t>
  </si>
  <si>
    <t>Manish Pandey</t>
  </si>
  <si>
    <t>Glenn Maxwell</t>
  </si>
  <si>
    <t xml:space="preserve">IPL-2013 </t>
  </si>
  <si>
    <t>Kieron Pollard</t>
  </si>
  <si>
    <t>IPL-2012</t>
  </si>
  <si>
    <t>Manvinder Bisla</t>
  </si>
  <si>
    <t>IPL-2011</t>
  </si>
  <si>
    <t>Murali Vijay</t>
  </si>
  <si>
    <t>Chris Gayle</t>
  </si>
  <si>
    <t>IPL-2010</t>
  </si>
  <si>
    <t>Suresh Raina</t>
  </si>
  <si>
    <t>Sachin Tendulkar</t>
  </si>
  <si>
    <t>IPL-2009</t>
  </si>
  <si>
    <t>Anil Kumble</t>
  </si>
  <si>
    <t>Adam Gilchrist</t>
  </si>
  <si>
    <t xml:space="preserve">IPL-2008 </t>
  </si>
  <si>
    <t>Yusuf Pathan</t>
  </si>
  <si>
    <t>shane Watson</t>
  </si>
  <si>
    <t>season</t>
  </si>
  <si>
    <t>IPL-2008</t>
  </si>
  <si>
    <t>IPL-2013</t>
  </si>
  <si>
    <t>IPL-2015</t>
  </si>
  <si>
    <t>IPL-2020</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</si>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</sst>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2"/>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14" fontId="0" fillId="0" borderId="0" xfId="0" applyNumberFormat="1"/>
    <xf numFmtId="0" fontId="0" fillId="0" borderId="0" xfId="0" applyAlignment="1">
      <alignment vertical="center"/>
    </xf>
    <xf numFmtId="0" fontId="0" fillId="0" borderId="1" xfId="0" applyBorder="1"/>
    <xf numFmtId="0" fontId="0" fillId="0" borderId="1" xfId="0" applyBorder="1" applyAlignment="1">
      <alignment wrapText="1"/>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2" borderId="0" xfId="0" applyFont="1" applyFill="1"/>
    <xf numFmtId="0" fontId="0" fillId="0" borderId="2" xfId="0" applyBorder="1"/>
    <xf numFmtId="0" fontId="0" fillId="0" borderId="3" xfId="0" applyBorder="1" applyAlignment="1">
      <alignment vertical="center"/>
    </xf>
    <xf numFmtId="0" fontId="0" fillId="0" borderId="7" xfId="0" applyBorder="1"/>
    <xf numFmtId="0" fontId="0" fillId="0" borderId="8" xfId="0" applyBorder="1"/>
    <xf numFmtId="0" fontId="0" fillId="0" borderId="9" xfId="0" applyBorder="1" applyAlignment="1">
      <alignment vertical="center"/>
    </xf>
    <xf numFmtId="0" fontId="2" fillId="2" borderId="4" xfId="0" applyFont="1" applyFill="1" applyBorder="1"/>
    <xf numFmtId="0" fontId="2" fillId="2" borderId="5" xfId="0" applyFont="1" applyFill="1" applyBorder="1"/>
    <xf numFmtId="0" fontId="2" fillId="2" borderId="6" xfId="0" applyFont="1" applyFill="1" applyBorder="1" applyAlignment="1">
      <alignment vertical="center"/>
    </xf>
    <xf numFmtId="0" fontId="2" fillId="2" borderId="1" xfId="0" applyFont="1" applyFill="1" applyBorder="1"/>
    <xf numFmtId="0" fontId="2" fillId="2" borderId="1" xfId="0" applyFont="1" applyFill="1" applyBorder="1" applyAlignment="1">
      <alignment vertical="center"/>
    </xf>
    <xf numFmtId="0" fontId="0" fillId="0" borderId="0" xfId="0" applyAlignment="1">
      <alignment horizontal="center"/>
    </xf>
  </cellXfs>
  <cellStyles count="1">
    <cellStyle name="Normal" xfId="0" builtinId="0"/>
  </cellStyles>
  <dxfs count="19">
    <dxf>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FFFF00"/>
        </patternFill>
      </fill>
      <border diagonalUp="0" diagonalDown="0" outline="0">
        <left style="thin">
          <color indexed="64"/>
        </left>
        <right style="thin">
          <color indexed="64"/>
        </right>
        <top/>
        <bottom/>
      </border>
    </dxf>
    <dxf>
      <numFmt numFmtId="19" formatCode="m/d/yyyy"/>
    </dxf>
    <dxf>
      <alignment horizontal="general"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 2008-2020-NEW.xlsx]Matches win by team-3!PivotTable1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win by Team wrt Bat first and field first since 2008</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team-3'!$A$5:$A$13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team-3'!$B$5:$B$13</c:f>
              <c:numCache>
                <c:formatCode>General</c:formatCode>
                <c:ptCount val="8"/>
                <c:pt idx="0">
                  <c:v>5</c:v>
                </c:pt>
                <c:pt idx="1">
                  <c:v>3</c:v>
                </c:pt>
                <c:pt idx="2">
                  <c:v>2</c:v>
                </c:pt>
                <c:pt idx="3">
                  <c:v>5</c:v>
                </c:pt>
                <c:pt idx="4">
                  <c:v>3</c:v>
                </c:pt>
                <c:pt idx="5">
                  <c:v>3</c:v>
                </c:pt>
                <c:pt idx="6">
                  <c:v>3</c:v>
                </c:pt>
                <c:pt idx="7">
                  <c:v>3</c:v>
                </c:pt>
              </c:numCache>
            </c:numRef>
          </c:val>
        </c:ser>
        <c:ser>
          <c:idx val="1"/>
          <c:order val="1"/>
          <c:tx>
            <c:strRef>
              <c:f>'Matches win by team-3'!$C$3:$C$4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team-3'!$A$5:$A$13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team-3'!$C$5:$C$13</c:f>
              <c:numCache>
                <c:formatCode>General</c:formatCode>
                <c:ptCount val="8"/>
                <c:pt idx="0">
                  <c:v>6</c:v>
                </c:pt>
                <c:pt idx="1">
                  <c:v>6</c:v>
                </c:pt>
                <c:pt idx="2">
                  <c:v>6</c:v>
                </c:pt>
                <c:pt idx="3">
                  <c:v>2</c:v>
                </c:pt>
                <c:pt idx="4">
                  <c:v>4</c:v>
                </c:pt>
                <c:pt idx="5">
                  <c:v>3</c:v>
                </c:pt>
                <c:pt idx="6">
                  <c:v>3</c:v>
                </c:pt>
                <c:pt idx="7">
                  <c:v>3</c:v>
                </c:pt>
              </c:numCache>
            </c:numRef>
          </c:val>
        </c:ser>
        <c:dLbls>
          <c:showLegendKey val="0"/>
          <c:showVal val="0"/>
          <c:showCatName val="0"/>
          <c:showSerName val="0"/>
          <c:showPercent val="0"/>
          <c:showBubbleSize val="0"/>
        </c:dLbls>
        <c:gapWidth val="88"/>
        <c:overlap val="100"/>
        <c:axId val="265730600"/>
        <c:axId val="265552880"/>
      </c:barChart>
      <c:catAx>
        <c:axId val="265730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52880"/>
        <c:crosses val="autoZero"/>
        <c:auto val="1"/>
        <c:lblAlgn val="ctr"/>
        <c:lblOffset val="100"/>
        <c:noMultiLvlLbl val="0"/>
      </c:catAx>
      <c:valAx>
        <c:axId val="265552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30600"/>
        <c:crosses val="autoZero"/>
        <c:crossBetween val="between"/>
      </c:valAx>
      <c:spPr>
        <a:noFill/>
        <a:ln>
          <a:noFill/>
        </a:ln>
        <a:effectLst/>
      </c:spPr>
    </c:plotArea>
    <c:legend>
      <c:legendPos val="r"/>
      <c:layout>
        <c:manualLayout>
          <c:xMode val="edge"/>
          <c:yMode val="edge"/>
          <c:x val="0.37680346459678971"/>
          <c:y val="0.14219852726742488"/>
          <c:w val="0.11957866691300342"/>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Title Winners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'Title Winner'!$D$4:$D$9</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Winner'!$E$4:$E$9</c:f>
              <c:numCache>
                <c:formatCode>General</c:formatCode>
                <c:ptCount val="6"/>
                <c:pt idx="0">
                  <c:v>4</c:v>
                </c:pt>
                <c:pt idx="1">
                  <c:v>3</c:v>
                </c:pt>
                <c:pt idx="2">
                  <c:v>2</c:v>
                </c:pt>
                <c:pt idx="3">
                  <c:v>1</c:v>
                </c:pt>
                <c:pt idx="4">
                  <c:v>1</c:v>
                </c:pt>
                <c:pt idx="5">
                  <c:v>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 2008-2020-NEW.xlsx]Toss Decision-4!PivotTable2</c:name>
    <c:fmtId val="0"/>
  </c:pivotSource>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US" sz="1050"/>
              <a:t>Toss Decision Based Winning %</a:t>
            </a:r>
          </a:p>
          <a:p>
            <a:pPr>
              <a:defRPr sz="1050"/>
            </a:pP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Decision-4'!$A$4:$A$6</c:f>
              <c:strCache>
                <c:ptCount val="2"/>
                <c:pt idx="0">
                  <c:v>bat</c:v>
                </c:pt>
                <c:pt idx="1">
                  <c:v>field</c:v>
                </c:pt>
              </c:strCache>
            </c:strRef>
          </c:cat>
          <c:val>
            <c:numRef>
              <c:f>'Toss Decision-4'!$B$4:$B$6</c:f>
              <c:numCache>
                <c:formatCode>0.00%</c:formatCode>
                <c:ptCount val="2"/>
                <c:pt idx="0">
                  <c:v>0.45</c:v>
                </c:pt>
                <c:pt idx="1">
                  <c:v>0.55000000000000004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417000200556327"/>
          <c:y val="0.17110733758392419"/>
          <c:w val="0.2572917920143703"/>
          <c:h val="7.377400541227187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 2008-2020-NEW.xlsx]Top 10 venues!Top 10 venues</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top 10 venues with most matches and winning Based on Bat First &amp; Filed First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Sharjah Cricket Stadium</c:v>
                </c:pt>
                <c:pt idx="1">
                  <c:v>Sheikh Zayed Stadium</c:v>
                </c:pt>
                <c:pt idx="2">
                  <c:v>Dubai International Cricket Stadium</c:v>
                </c:pt>
              </c:strCache>
            </c:strRef>
          </c:cat>
          <c:val>
            <c:numRef>
              <c:f>'Top 10 venues'!$B$5:$B$8</c:f>
              <c:numCache>
                <c:formatCode>General</c:formatCode>
                <c:ptCount val="3"/>
                <c:pt idx="0">
                  <c:v>4</c:v>
                </c:pt>
                <c:pt idx="1">
                  <c:v>11</c:v>
                </c:pt>
                <c:pt idx="2">
                  <c:v>12</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Sharjah Cricket Stadium</c:v>
                </c:pt>
                <c:pt idx="1">
                  <c:v>Sheikh Zayed Stadium</c:v>
                </c:pt>
                <c:pt idx="2">
                  <c:v>Dubai International Cricket Stadium</c:v>
                </c:pt>
              </c:strCache>
            </c:strRef>
          </c:cat>
          <c:val>
            <c:numRef>
              <c:f>'Top 10 venues'!$C$5:$C$8</c:f>
              <c:numCache>
                <c:formatCode>General</c:formatCode>
                <c:ptCount val="3"/>
                <c:pt idx="0">
                  <c:v>8</c:v>
                </c:pt>
                <c:pt idx="1">
                  <c:v>11</c:v>
                </c:pt>
                <c:pt idx="2">
                  <c:v>14</c:v>
                </c:pt>
              </c:numCache>
            </c:numRef>
          </c:val>
        </c:ser>
        <c:dLbls>
          <c:dLblPos val="ctr"/>
          <c:showLegendKey val="0"/>
          <c:showVal val="1"/>
          <c:showCatName val="0"/>
          <c:showSerName val="0"/>
          <c:showPercent val="0"/>
          <c:showBubbleSize val="0"/>
        </c:dLbls>
        <c:gapWidth val="150"/>
        <c:overlap val="100"/>
        <c:axId val="315329024"/>
        <c:axId val="315301224"/>
      </c:barChart>
      <c:catAx>
        <c:axId val="31532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01224"/>
        <c:crosses val="autoZero"/>
        <c:auto val="1"/>
        <c:lblAlgn val="ctr"/>
        <c:lblOffset val="100"/>
        <c:noMultiLvlLbl val="0"/>
      </c:catAx>
      <c:valAx>
        <c:axId val="315301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29024"/>
        <c:crosses val="autoZero"/>
        <c:crossBetween val="between"/>
      </c:valAx>
      <c:spPr>
        <a:noFill/>
        <a:ln>
          <a:noFill/>
        </a:ln>
        <a:effectLst/>
      </c:spPr>
    </c:plotArea>
    <c:legend>
      <c:legendPos val="r"/>
      <c:layout>
        <c:manualLayout>
          <c:xMode val="edge"/>
          <c:yMode val="edge"/>
          <c:x val="0.58451714753368011"/>
          <c:y val="0.11248900225499982"/>
          <c:w val="0.19552398221515685"/>
          <c:h val="5.46064175372337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'Man of the match'!$E$3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'Man of the match'!$E$4:$E$13</c:f>
              <c:numCache>
                <c:formatCode>General</c:formatCode>
                <c:ptCount val="10"/>
                <c:pt idx="0">
                  <c:v>3</c:v>
                </c:pt>
                <c:pt idx="1">
                  <c:v>3</c:v>
                </c:pt>
                <c:pt idx="2">
                  <c:v>3</c:v>
                </c:pt>
                <c:pt idx="3">
                  <c:v>3</c:v>
                </c:pt>
                <c:pt idx="4">
                  <c:v>2</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219"/>
        <c:overlap val="-27"/>
        <c:axId val="316559960"/>
        <c:axId val="316558464"/>
      </c:barChart>
      <c:catAx>
        <c:axId val="31655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58464"/>
        <c:crosses val="autoZero"/>
        <c:auto val="1"/>
        <c:lblAlgn val="ctr"/>
        <c:lblOffset val="100"/>
        <c:noMultiLvlLbl val="0"/>
      </c:catAx>
      <c:valAx>
        <c:axId val="316558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59960"/>
        <c:crosses val="autoZero"/>
        <c:crossBetween val="between"/>
      </c:valAx>
      <c:spPr>
        <a:noFill/>
        <a:ln>
          <a:noFill/>
        </a:ln>
        <a:effectLst/>
      </c:spPr>
    </c:plotArea>
    <c:plotVisOnly val="1"/>
    <c:dispBlanksAs val="gap"/>
    <c:showDLblsOverMax val="0"/>
  </c:chart>
  <c:spPr>
    <a:solidFill>
      <a:schemeClr val="bg1"/>
    </a:solidFill>
    <a:ln w="9525" cap="flat" cmpd="sng" algn="ctr">
      <a:solidFill>
        <a:srgbClr val="00B05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 2008-2020-NEW.xlsx]Matches win by team-3!PivotTable1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win by Team wrt Bat first and field first since 2008</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'Matches win by team-3'!$B$3:$B$4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team-3'!$A$5:$A$13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team-3'!$B$5:$B$13</c:f>
              <c:numCache>
                <c:formatCode>General</c:formatCode>
                <c:ptCount val="8"/>
                <c:pt idx="0">
                  <c:v>5</c:v>
                </c:pt>
                <c:pt idx="1">
                  <c:v>3</c:v>
                </c:pt>
                <c:pt idx="2">
                  <c:v>2</c:v>
                </c:pt>
                <c:pt idx="3">
                  <c:v>5</c:v>
                </c:pt>
                <c:pt idx="4">
                  <c:v>3</c:v>
                </c:pt>
                <c:pt idx="5">
                  <c:v>3</c:v>
                </c:pt>
                <c:pt idx="6">
                  <c:v>3</c:v>
                </c:pt>
                <c:pt idx="7">
                  <c:v>3</c:v>
                </c:pt>
              </c:numCache>
            </c:numRef>
          </c:val>
        </c:ser>
        <c:ser>
          <c:idx val="1"/>
          <c:order val="1"/>
          <c:tx>
            <c:strRef>
              <c:f>'Matches win by team-3'!$C$3:$C$4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team-3'!$A$5:$A$13</c:f>
              <c:strCache>
                <c:ptCount val="8"/>
                <c:pt idx="0">
                  <c:v>Mumbai Indians</c:v>
                </c:pt>
                <c:pt idx="1">
                  <c:v>Delhi Capitals</c:v>
                </c:pt>
                <c:pt idx="2">
                  <c:v>Sunrisers Hyderabad</c:v>
                </c:pt>
                <c:pt idx="3">
                  <c:v>Royal Challengers Bangalore</c:v>
                </c:pt>
                <c:pt idx="4">
                  <c:v>Kolkata Knight Riders</c:v>
                </c:pt>
                <c:pt idx="5">
                  <c:v>Rajasthan Royals</c:v>
                </c:pt>
                <c:pt idx="6">
                  <c:v>Kings XI Punjab</c:v>
                </c:pt>
                <c:pt idx="7">
                  <c:v>Chennai Super Kings</c:v>
                </c:pt>
              </c:strCache>
            </c:strRef>
          </c:cat>
          <c:val>
            <c:numRef>
              <c:f>'Matches win by team-3'!$C$5:$C$13</c:f>
              <c:numCache>
                <c:formatCode>General</c:formatCode>
                <c:ptCount val="8"/>
                <c:pt idx="0">
                  <c:v>6</c:v>
                </c:pt>
                <c:pt idx="1">
                  <c:v>6</c:v>
                </c:pt>
                <c:pt idx="2">
                  <c:v>6</c:v>
                </c:pt>
                <c:pt idx="3">
                  <c:v>2</c:v>
                </c:pt>
                <c:pt idx="4">
                  <c:v>4</c:v>
                </c:pt>
                <c:pt idx="5">
                  <c:v>3</c:v>
                </c:pt>
                <c:pt idx="6">
                  <c:v>3</c:v>
                </c:pt>
                <c:pt idx="7">
                  <c:v>3</c:v>
                </c:pt>
              </c:numCache>
            </c:numRef>
          </c:val>
        </c:ser>
        <c:dLbls>
          <c:showLegendKey val="0"/>
          <c:showVal val="0"/>
          <c:showCatName val="0"/>
          <c:showSerName val="0"/>
          <c:showPercent val="0"/>
          <c:showBubbleSize val="0"/>
        </c:dLbls>
        <c:gapWidth val="88"/>
        <c:overlap val="100"/>
        <c:axId val="316189672"/>
        <c:axId val="316190056"/>
      </c:barChart>
      <c:catAx>
        <c:axId val="31618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90056"/>
        <c:crosses val="autoZero"/>
        <c:auto val="1"/>
        <c:lblAlgn val="ctr"/>
        <c:lblOffset val="100"/>
        <c:noMultiLvlLbl val="0"/>
      </c:catAx>
      <c:valAx>
        <c:axId val="316190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189672"/>
        <c:crosses val="autoZero"/>
        <c:crossBetween val="between"/>
      </c:valAx>
      <c:spPr>
        <a:noFill/>
        <a:ln>
          <a:noFill/>
        </a:ln>
        <a:effectLst/>
      </c:spPr>
    </c:plotArea>
    <c:legend>
      <c:legendPos val="r"/>
      <c:layout>
        <c:manualLayout>
          <c:xMode val="edge"/>
          <c:yMode val="edge"/>
          <c:x val="0.35951946330698226"/>
          <c:y val="0.30803619696791634"/>
          <c:w val="0.11957866691300342"/>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 2008-2020-NEW.xlsx]Toss Decision-4!PivotTable2</c:name>
    <c:fmtId val="4"/>
  </c:pivotSource>
  <c:chart>
    <c:title>
      <c:tx>
        <c:rich>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US" sz="1050"/>
              <a:t>Toss Decision Based Winning %</a:t>
            </a:r>
          </a:p>
          <a:p>
            <a:pPr>
              <a:defRPr sz="1050"/>
            </a:pPr>
            <a:endParaRPr lang="en-US" sz="1050"/>
          </a:p>
        </c:rich>
      </c:tx>
      <c:layout/>
      <c:overlay val="0"/>
      <c:spPr>
        <a:no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Decision-4'!$B$3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Decision-4'!$A$4:$A$6</c:f>
              <c:strCache>
                <c:ptCount val="2"/>
                <c:pt idx="0">
                  <c:v>bat</c:v>
                </c:pt>
                <c:pt idx="1">
                  <c:v>field</c:v>
                </c:pt>
              </c:strCache>
            </c:strRef>
          </c:cat>
          <c:val>
            <c:numRef>
              <c:f>'Toss Decision-4'!$B$4:$B$6</c:f>
              <c:numCache>
                <c:formatCode>0.00%</c:formatCode>
                <c:ptCount val="2"/>
                <c:pt idx="0">
                  <c:v>0.45</c:v>
                </c:pt>
                <c:pt idx="1">
                  <c:v>0.55000000000000004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417000200556327"/>
          <c:y val="0.17110733758392419"/>
          <c:w val="0.2572917920143703"/>
          <c:h val="7.377400541227187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[IPL-MATCH 2008-2020-NEW.xlsx]Top 10 venues!Top 10 venues</c:name>
    <c:fmtId val="3"/>
  </c:pivotSource>
  <c:chart>
    <c:title>
      <c:tx>
        <c:rich>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r>
              <a:rPr lang="en-US" sz="700"/>
              <a:t>top 10 venues with most matches and winning Based on Bat First &amp; Filed First</a:t>
            </a:r>
          </a:p>
        </c:rich>
      </c:tx>
      <c:layout/>
      <c:overlay val="0"/>
      <c:spPr>
        <a:noFill/>
        <a:ln>
          <a:solidFill>
            <a:srgbClr val="00B050"/>
          </a:solidFill>
        </a:ln>
        <a:effectLst/>
      </c:spPr>
      <c:txPr>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Sharjah Cricket Stadium</c:v>
                </c:pt>
                <c:pt idx="1">
                  <c:v>Sheikh Zayed Stadium</c:v>
                </c:pt>
                <c:pt idx="2">
                  <c:v>Dubai International Cricket Stadium</c:v>
                </c:pt>
              </c:strCache>
            </c:strRef>
          </c:cat>
          <c:val>
            <c:numRef>
              <c:f>'Top 10 venues'!$B$5:$B$8</c:f>
              <c:numCache>
                <c:formatCode>General</c:formatCode>
                <c:ptCount val="3"/>
                <c:pt idx="0">
                  <c:v>4</c:v>
                </c:pt>
                <c:pt idx="1">
                  <c:v>11</c:v>
                </c:pt>
                <c:pt idx="2">
                  <c:v>12</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venues'!$A$5:$A$8</c:f>
              <c:strCache>
                <c:ptCount val="3"/>
                <c:pt idx="0">
                  <c:v>Sharjah Cricket Stadium</c:v>
                </c:pt>
                <c:pt idx="1">
                  <c:v>Sheikh Zayed Stadium</c:v>
                </c:pt>
                <c:pt idx="2">
                  <c:v>Dubai International Cricket Stadium</c:v>
                </c:pt>
              </c:strCache>
            </c:strRef>
          </c:cat>
          <c:val>
            <c:numRef>
              <c:f>'Top 10 venues'!$C$5:$C$8</c:f>
              <c:numCache>
                <c:formatCode>General</c:formatCode>
                <c:ptCount val="3"/>
                <c:pt idx="0">
                  <c:v>8</c:v>
                </c:pt>
                <c:pt idx="1">
                  <c:v>11</c:v>
                </c:pt>
                <c:pt idx="2">
                  <c:v>14</c:v>
                </c:pt>
              </c:numCache>
            </c:numRef>
          </c:val>
        </c:ser>
        <c:dLbls>
          <c:dLblPos val="ctr"/>
          <c:showLegendKey val="0"/>
          <c:showVal val="1"/>
          <c:showCatName val="0"/>
          <c:showSerName val="0"/>
          <c:showPercent val="0"/>
          <c:showBubbleSize val="0"/>
        </c:dLbls>
        <c:gapWidth val="34"/>
        <c:overlap val="100"/>
        <c:axId val="316217072"/>
        <c:axId val="316217464"/>
      </c:barChart>
      <c:catAx>
        <c:axId val="31621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17464"/>
        <c:crosses val="autoZero"/>
        <c:auto val="1"/>
        <c:lblAlgn val="ctr"/>
        <c:lblOffset val="100"/>
        <c:noMultiLvlLbl val="0"/>
      </c:catAx>
      <c:valAx>
        <c:axId val="316217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17072"/>
        <c:crosses val="autoZero"/>
        <c:crossBetween val="between"/>
      </c:valAx>
      <c:spPr>
        <a:noFill/>
        <a:ln>
          <a:noFill/>
        </a:ln>
        <a:effectLst/>
      </c:spPr>
    </c:plotArea>
    <c:legend>
      <c:legendPos val="r"/>
      <c:layout>
        <c:manualLayout>
          <c:xMode val="edge"/>
          <c:yMode val="edge"/>
          <c:x val="0.17597496691743611"/>
          <c:y val="8.6020746245871513E-2"/>
          <c:w val="0.22895005812295746"/>
          <c:h val="4.46809153607563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Title Winners</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'Title Winner'!$D$4:$D$9</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Winner'!$E$4:$E$9</c:f>
              <c:numCache>
                <c:formatCode>General</c:formatCode>
                <c:ptCount val="6"/>
                <c:pt idx="0">
                  <c:v>4</c:v>
                </c:pt>
                <c:pt idx="1">
                  <c:v>3</c:v>
                </c:pt>
                <c:pt idx="2">
                  <c:v>2</c:v>
                </c:pt>
                <c:pt idx="3">
                  <c:v>1</c:v>
                </c:pt>
                <c:pt idx="4">
                  <c:v>1</c:v>
                </c:pt>
                <c:pt idx="5">
                  <c:v>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'Man of the match'!$E$3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'Man of the match'!$E$4:$E$13</c:f>
              <c:numCache>
                <c:formatCode>General</c:formatCode>
                <c:ptCount val="10"/>
                <c:pt idx="0">
                  <c:v>3</c:v>
                </c:pt>
                <c:pt idx="1">
                  <c:v>3</c:v>
                </c:pt>
                <c:pt idx="2">
                  <c:v>3</c:v>
                </c:pt>
                <c:pt idx="3">
                  <c:v>3</c:v>
                </c:pt>
                <c:pt idx="4">
                  <c:v>2</c:v>
                </c:pt>
                <c:pt idx="5">
                  <c:v>2</c:v>
                </c:pt>
                <c:pt idx="6">
                  <c:v>2</c:v>
                </c:pt>
                <c:pt idx="7">
                  <c:v>2</c:v>
                </c:pt>
                <c:pt idx="8">
                  <c:v>2</c:v>
                </c:pt>
                <c:pt idx="9">
                  <c:v>2</c:v>
                </c:pt>
              </c:numCache>
            </c:numRef>
          </c:val>
        </c:ser>
        <c:dLbls>
          <c:dLblPos val="inEnd"/>
          <c:showLegendKey val="0"/>
          <c:showVal val="1"/>
          <c:showCatName val="0"/>
          <c:showSerName val="0"/>
          <c:showPercent val="0"/>
          <c:showBubbleSize val="0"/>
        </c:dLbls>
        <c:gapWidth val="219"/>
        <c:overlap val="-27"/>
        <c:axId val="316218640"/>
        <c:axId val="316215504"/>
      </c:barChart>
      <c:catAx>
        <c:axId val="31621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15504"/>
        <c:crosses val="autoZero"/>
        <c:auto val="1"/>
        <c:lblAlgn val="ctr"/>
        <c:lblOffset val="100"/>
        <c:noMultiLvlLbl val="0"/>
      </c:catAx>
      <c:valAx>
        <c:axId val="316215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186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695324</xdr:colOff>
      <xdr:row>5</xdr:row>
      <xdr:rowOff>133350</xdr:rowOff>
    </xdr:from>
    <xdr:to>
      <xdr:col>15</xdr:col>
      <xdr:colOff>152400</xdr:colOff>
      <xdr:row>21</xdr:row>
      <xdr:rowOff>85726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285751</xdr:colOff>
      <xdr:row>1</xdr:row>
      <xdr:rowOff>161926</xdr:rowOff>
    </xdr:from>
    <xdr:to>
      <xdr:col>6</xdr:col>
      <xdr:colOff>171451</xdr:colOff>
      <xdr:row>12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6</xdr:row>
      <xdr:rowOff>142876</xdr:rowOff>
    </xdr:from>
    <xdr:to>
      <xdr:col>12</xdr:col>
      <xdr:colOff>295275</xdr:colOff>
      <xdr:row>20</xdr:row>
      <xdr:rowOff>180976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352425</xdr:colOff>
      <xdr:row>6</xdr:row>
      <xdr:rowOff>57150</xdr:rowOff>
    </xdr:from>
    <xdr:to>
      <xdr:col>15</xdr:col>
      <xdr:colOff>352425</xdr:colOff>
      <xdr:row>23</xdr:row>
      <xdr:rowOff>114300</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620250" y="1200150"/>
              <a:ext cx="1828800" cy="329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428625</xdr:colOff>
      <xdr:row>2</xdr:row>
      <xdr:rowOff>47626</xdr:rowOff>
    </xdr:from>
    <xdr:to>
      <xdr:col>16</xdr:col>
      <xdr:colOff>428625</xdr:colOff>
      <xdr:row>22</xdr:row>
      <xdr:rowOff>47626</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334625" y="428626"/>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104775</xdr:colOff>
      <xdr:row>1</xdr:row>
      <xdr:rowOff>157162</xdr:rowOff>
    </xdr:from>
    <xdr:to>
      <xdr:col>13</xdr:col>
      <xdr:colOff>219075</xdr:colOff>
      <xdr:row>13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1019175</xdr:colOff>
      <xdr:row>6</xdr:row>
      <xdr:rowOff>57150</xdr:rowOff>
    </xdr:from>
    <xdr:to>
      <xdr:col>7</xdr:col>
      <xdr:colOff>38100</xdr:colOff>
      <xdr:row>24</xdr:row>
      <xdr:rowOff>9525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115300" y="1209675"/>
              <a:ext cx="1828800" cy="377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772577</xdr:colOff>
      <xdr:row>5</xdr:row>
      <xdr:rowOff>184186</xdr:rowOff>
    </xdr:from>
    <xdr:to>
      <xdr:col>3</xdr:col>
      <xdr:colOff>282648</xdr:colOff>
      <xdr:row>9</xdr:row>
      <xdr:rowOff>38100</xdr:rowOff>
    </xdr:to>
    <xdr:grpSp>
      <xdr:nvGrpSpPr>
        <xdr:cNvPr id="12" name="Group 11"/>
        <xdr:cNvGrpSpPr/>
      </xdr:nvGrpSpPr>
      <xdr:grpSpPr>
        <a:xfrm>
          <a:off x="2982377" y="1146211"/>
          <a:ext cx="1281721" cy="615914"/>
          <a:chOff x="2982377" y="1146211"/>
          <a:chExt cx="1281721" cy="615914"/>
        </a:xfrm>
      </xdr:grpSpPr>
      <xdr:sp macro="" textlink="">
        <xdr:nvSpPr>
          <xdr:cNvPr id="5" name="Freeform 4"/>
          <xdr:cNvSpPr/>
        </xdr:nvSpPr>
        <xdr:spPr>
          <a:xfrm>
            <a:off x="2982377" y="1146211"/>
            <a:ext cx="1281721" cy="512688"/>
          </a:xfrm>
          <a:custGeom>
            <a:avLst/>
            <a:gdLst>
              <a:gd name="connsiteX0" fmla="*/ 0 w 1281721"/>
              <a:gd name="connsiteY0" fmla="*/ 0 h 512688"/>
              <a:gd name="connsiteX1" fmla="*/ 1025377 w 1281721"/>
              <a:gd name="connsiteY1" fmla="*/ 0 h 512688"/>
              <a:gd name="connsiteX2" fmla="*/ 1281721 w 1281721"/>
              <a:gd name="connsiteY2" fmla="*/ 256344 h 512688"/>
              <a:gd name="connsiteX3" fmla="*/ 1025377 w 1281721"/>
              <a:gd name="connsiteY3" fmla="*/ 512688 h 512688"/>
              <a:gd name="connsiteX4" fmla="*/ 0 w 1281721"/>
              <a:gd name="connsiteY4" fmla="*/ 512688 h 512688"/>
              <a:gd name="connsiteX5" fmla="*/ 256344 w 1281721"/>
              <a:gd name="connsiteY5" fmla="*/ 256344 h 512688"/>
              <a:gd name="connsiteX6" fmla="*/ 0 w 1281721"/>
              <a:gd name="connsiteY6" fmla="*/ 0 h 5126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281721" h="512688">
                <a:moveTo>
                  <a:pt x="0" y="0"/>
                </a:moveTo>
                <a:lnTo>
                  <a:pt x="1025377" y="0"/>
                </a:lnTo>
                <a:lnTo>
                  <a:pt x="1281721" y="256344"/>
                </a:lnTo>
                <a:lnTo>
                  <a:pt x="1025377" y="512688"/>
                </a:lnTo>
                <a:lnTo>
                  <a:pt x="0" y="512688"/>
                </a:lnTo>
                <a:lnTo>
                  <a:pt x="256344" y="256344"/>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44355" tIns="29337" rIns="285681" bIns="29337" numCol="1" spcCol="1270" anchor="ctr" anchorCtr="0">
            <a:noAutofit/>
          </a:bodyPr>
          <a:lstStyle/>
          <a:p>
            <a:pPr lvl="0" algn="ctr" defTabSz="977900">
              <a:lnSpc>
                <a:spcPct val="90000"/>
              </a:lnSpc>
              <a:spcBef>
                <a:spcPct val="0"/>
              </a:spcBef>
              <a:spcAft>
                <a:spcPct val="35000"/>
              </a:spcAft>
            </a:pPr>
            <a:endParaRPr lang="en-US" sz="2200" kern="1200"/>
          </a:p>
        </xdr:txBody>
      </xdr:sp>
      <xdr:sp macro="" textlink="">
        <xdr:nvSpPr>
          <xdr:cNvPr id="8" name="Rounded Rectangle 7"/>
          <xdr:cNvSpPr/>
        </xdr:nvSpPr>
        <xdr:spPr>
          <a:xfrm>
            <a:off x="3343275" y="1381125"/>
            <a:ext cx="885825"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47626</xdr:colOff>
      <xdr:row>0</xdr:row>
      <xdr:rowOff>0</xdr:rowOff>
    </xdr:from>
    <xdr:to>
      <xdr:col>4</xdr:col>
      <xdr:colOff>161926</xdr:colOff>
      <xdr:row>3</xdr:row>
      <xdr:rowOff>152400</xdr:rowOff>
    </xdr:to>
    <xdr:sp macro="" textlink="">
      <xdr:nvSpPr>
        <xdr:cNvPr id="2" name="Rounded Rectangle 1"/>
        <xdr:cNvSpPr/>
      </xdr:nvSpPr>
      <xdr:spPr>
        <a:xfrm>
          <a:off x="47626" y="0"/>
          <a:ext cx="2552700"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104774</xdr:colOff>
      <xdr:row>0</xdr:row>
      <xdr:rowOff>95250</xdr:rowOff>
    </xdr:from>
    <xdr:to>
      <xdr:col>4</xdr:col>
      <xdr:colOff>171450</xdr:colOff>
      <xdr:row>2</xdr:row>
      <xdr:rowOff>57150</xdr:rowOff>
    </xdr:to>
    <xdr:sp macro="" textlink="">
      <xdr:nvSpPr>
        <xdr:cNvPr id="9218" name="Text Box 2"/>
        <xdr:cNvSpPr txBox="1">
          <a:spLocks noChangeArrowheads="1"/>
        </xdr:cNvSpPr>
      </xdr:nvSpPr>
      <xdr:spPr bwMode="auto">
        <a:xfrm>
          <a:off x="104774" y="95250"/>
          <a:ext cx="2505076" cy="342900"/>
        </a:xfrm>
        <a:prstGeom prst="rect">
          <a:avLst/>
        </a:prstGeom>
        <a:noFill/>
        <a:ln w="9525">
          <a:noFill/>
          <a:miter lim="800000"/>
          <a:headEnd/>
          <a:tailEnd/>
        </a:ln>
      </xdr:spPr>
      <xdr:txBody>
        <a:bodyPr vertOverflow="clip" wrap="square" lIns="27432" tIns="27432" rIns="0" bIns="0" anchor="ctr" upright="1"/>
        <a:lstStyle/>
        <a:p>
          <a:pPr algn="ctr" rtl="0">
            <a:defRPr sz="1000"/>
          </a:pPr>
          <a:r>
            <a:rPr lang="en-US" sz="1200" b="1" i="0" u="none" strike="noStrike" baseline="0">
              <a:solidFill>
                <a:schemeClr val="bg1"/>
              </a:solidFill>
              <a:latin typeface="Calibri"/>
              <a:cs typeface="Calibri"/>
            </a:rPr>
            <a:t>INDIAN PREMIER LEAGUE ANALYSIS</a:t>
          </a:r>
        </a:p>
      </xdr:txBody>
    </xdr:sp>
    <xdr:clientData/>
  </xdr:twoCellAnchor>
  <xdr:twoCellAnchor>
    <xdr:from>
      <xdr:col>4</xdr:col>
      <xdr:colOff>257176</xdr:colOff>
      <xdr:row>0</xdr:row>
      <xdr:rowOff>85725</xdr:rowOff>
    </xdr:from>
    <xdr:to>
      <xdr:col>7</xdr:col>
      <xdr:colOff>295275</xdr:colOff>
      <xdr:row>4</xdr:row>
      <xdr:rowOff>0</xdr:rowOff>
    </xdr:to>
    <xdr:grpSp>
      <xdr:nvGrpSpPr>
        <xdr:cNvPr id="5" name="Group 4"/>
        <xdr:cNvGrpSpPr/>
      </xdr:nvGrpSpPr>
      <xdr:grpSpPr>
        <a:xfrm>
          <a:off x="2695576" y="85725"/>
          <a:ext cx="1866899" cy="676275"/>
          <a:chOff x="2982377" y="1146211"/>
          <a:chExt cx="1281721" cy="676275"/>
        </a:xfrm>
      </xdr:grpSpPr>
      <xdr:sp macro="" textlink="KPI!C3">
        <xdr:nvSpPr>
          <xdr:cNvPr id="6" name="Freeform 5"/>
          <xdr:cNvSpPr/>
        </xdr:nvSpPr>
        <xdr:spPr>
          <a:xfrm>
            <a:off x="2982377" y="1146211"/>
            <a:ext cx="1281721" cy="512688"/>
          </a:xfrm>
          <a:custGeom>
            <a:avLst/>
            <a:gdLst>
              <a:gd name="connsiteX0" fmla="*/ 0 w 1281721"/>
              <a:gd name="connsiteY0" fmla="*/ 0 h 512688"/>
              <a:gd name="connsiteX1" fmla="*/ 1025377 w 1281721"/>
              <a:gd name="connsiteY1" fmla="*/ 0 h 512688"/>
              <a:gd name="connsiteX2" fmla="*/ 1281721 w 1281721"/>
              <a:gd name="connsiteY2" fmla="*/ 256344 h 512688"/>
              <a:gd name="connsiteX3" fmla="*/ 1025377 w 1281721"/>
              <a:gd name="connsiteY3" fmla="*/ 512688 h 512688"/>
              <a:gd name="connsiteX4" fmla="*/ 0 w 1281721"/>
              <a:gd name="connsiteY4" fmla="*/ 512688 h 512688"/>
              <a:gd name="connsiteX5" fmla="*/ 256344 w 1281721"/>
              <a:gd name="connsiteY5" fmla="*/ 256344 h 512688"/>
              <a:gd name="connsiteX6" fmla="*/ 0 w 1281721"/>
              <a:gd name="connsiteY6" fmla="*/ 0 h 5126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281721" h="512688">
                <a:moveTo>
                  <a:pt x="0" y="0"/>
                </a:moveTo>
                <a:lnTo>
                  <a:pt x="1025377" y="0"/>
                </a:lnTo>
                <a:lnTo>
                  <a:pt x="1281721" y="256344"/>
                </a:lnTo>
                <a:lnTo>
                  <a:pt x="1025377" y="512688"/>
                </a:lnTo>
                <a:lnTo>
                  <a:pt x="0" y="512688"/>
                </a:lnTo>
                <a:lnTo>
                  <a:pt x="256344" y="256344"/>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44355" tIns="29337" rIns="285681" bIns="29337" numCol="1" spcCol="1270" anchor="ctr" anchorCtr="0">
            <a:noAutofit/>
          </a:bodyPr>
          <a:lstStyle/>
          <a:p>
            <a:pPr lvl="0" algn="ctr" defTabSz="977900">
              <a:lnSpc>
                <a:spcPct val="90000"/>
              </a:lnSpc>
              <a:spcBef>
                <a:spcPct val="0"/>
              </a:spcBef>
              <a:spcAft>
                <a:spcPct val="35000"/>
              </a:spcAft>
            </a:pPr>
            <a:fld id="{89066ACA-B6EE-45E2-8C66-D4784261A3CE}" type="TxLink">
              <a:rPr lang="en-US" sz="1200" b="1" i="0" u="none" strike="noStrike" kern="1200">
                <a:solidFill>
                  <a:schemeClr val="bg1"/>
                </a:solidFill>
                <a:latin typeface="Calibri"/>
                <a:cs typeface="Calibri"/>
              </a:rPr>
              <a:pPr lvl="0" algn="ctr" defTabSz="977900">
                <a:lnSpc>
                  <a:spcPct val="90000"/>
                </a:lnSpc>
                <a:spcBef>
                  <a:spcPct val="0"/>
                </a:spcBef>
                <a:spcAft>
                  <a:spcPct val="35000"/>
                </a:spcAft>
              </a:pPr>
              <a:t>Season</a:t>
            </a:fld>
            <a:endParaRPr lang="en-US" sz="2200" kern="1200">
              <a:solidFill>
                <a:schemeClr val="bg1"/>
              </a:solidFill>
            </a:endParaRPr>
          </a:p>
        </xdr:txBody>
      </xdr:sp>
      <xdr:sp macro="" textlink="KPI!C4">
        <xdr:nvSpPr>
          <xdr:cNvPr id="7" name="Rounded Rectangle 6"/>
          <xdr:cNvSpPr/>
        </xdr:nvSpPr>
        <xdr:spPr>
          <a:xfrm>
            <a:off x="3343275" y="1498635"/>
            <a:ext cx="885825" cy="323851"/>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956B770-052D-4ECF-87A6-3F4766AFDD41}" type="TxLink">
              <a:rPr lang="en-US" sz="1100" b="0" i="0" u="none" strike="noStrike">
                <a:solidFill>
                  <a:sysClr val="windowText" lastClr="000000"/>
                </a:solidFill>
                <a:latin typeface="Calibri"/>
                <a:cs typeface="Calibri"/>
              </a:rPr>
              <a:pPr algn="ctr"/>
              <a:t>IPL-2020</a:t>
            </a:fld>
            <a:endParaRPr lang="en-US" sz="1100">
              <a:solidFill>
                <a:sysClr val="windowText" lastClr="000000"/>
              </a:solidFill>
            </a:endParaRPr>
          </a:p>
        </xdr:txBody>
      </xdr:sp>
    </xdr:grpSp>
    <xdr:clientData/>
  </xdr:twoCellAnchor>
  <xdr:twoCellAnchor>
    <xdr:from>
      <xdr:col>7</xdr:col>
      <xdr:colOff>390526</xdr:colOff>
      <xdr:row>0</xdr:row>
      <xdr:rowOff>114300</xdr:rowOff>
    </xdr:from>
    <xdr:to>
      <xdr:col>10</xdr:col>
      <xdr:colOff>428625</xdr:colOff>
      <xdr:row>3</xdr:row>
      <xdr:rowOff>180975</xdr:rowOff>
    </xdr:to>
    <xdr:grpSp>
      <xdr:nvGrpSpPr>
        <xdr:cNvPr id="8" name="Group 7"/>
        <xdr:cNvGrpSpPr/>
      </xdr:nvGrpSpPr>
      <xdr:grpSpPr>
        <a:xfrm>
          <a:off x="4657726" y="114300"/>
          <a:ext cx="1866899" cy="638175"/>
          <a:chOff x="2962759" y="1165261"/>
          <a:chExt cx="1281721" cy="638175"/>
        </a:xfrm>
      </xdr:grpSpPr>
      <xdr:sp macro="" textlink="KPI!D3">
        <xdr:nvSpPr>
          <xdr:cNvPr id="9" name="Freeform 8"/>
          <xdr:cNvSpPr/>
        </xdr:nvSpPr>
        <xdr:spPr>
          <a:xfrm>
            <a:off x="2962759" y="1165261"/>
            <a:ext cx="1281721" cy="512688"/>
          </a:xfrm>
          <a:custGeom>
            <a:avLst/>
            <a:gdLst>
              <a:gd name="connsiteX0" fmla="*/ 0 w 1281721"/>
              <a:gd name="connsiteY0" fmla="*/ 0 h 512688"/>
              <a:gd name="connsiteX1" fmla="*/ 1025377 w 1281721"/>
              <a:gd name="connsiteY1" fmla="*/ 0 h 512688"/>
              <a:gd name="connsiteX2" fmla="*/ 1281721 w 1281721"/>
              <a:gd name="connsiteY2" fmla="*/ 256344 h 512688"/>
              <a:gd name="connsiteX3" fmla="*/ 1025377 w 1281721"/>
              <a:gd name="connsiteY3" fmla="*/ 512688 h 512688"/>
              <a:gd name="connsiteX4" fmla="*/ 0 w 1281721"/>
              <a:gd name="connsiteY4" fmla="*/ 512688 h 512688"/>
              <a:gd name="connsiteX5" fmla="*/ 256344 w 1281721"/>
              <a:gd name="connsiteY5" fmla="*/ 256344 h 512688"/>
              <a:gd name="connsiteX6" fmla="*/ 0 w 1281721"/>
              <a:gd name="connsiteY6" fmla="*/ 0 h 5126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281721" h="512688">
                <a:moveTo>
                  <a:pt x="0" y="0"/>
                </a:moveTo>
                <a:lnTo>
                  <a:pt x="1025377" y="0"/>
                </a:lnTo>
                <a:lnTo>
                  <a:pt x="1281721" y="256344"/>
                </a:lnTo>
                <a:lnTo>
                  <a:pt x="1025377" y="512688"/>
                </a:lnTo>
                <a:lnTo>
                  <a:pt x="0" y="512688"/>
                </a:lnTo>
                <a:lnTo>
                  <a:pt x="256344" y="256344"/>
                </a:lnTo>
                <a:lnTo>
                  <a:pt x="0" y="0"/>
                </a:lnTo>
                <a:close/>
              </a:path>
            </a:pathLst>
          </a:custGeom>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44355" tIns="29337" rIns="285681" bIns="29337" numCol="1" spcCol="1270" anchor="ctr" anchorCtr="0">
            <a:noAutofit/>
          </a:bodyPr>
          <a:lstStyle/>
          <a:p>
            <a:pPr lvl="0" algn="ctr" defTabSz="977900">
              <a:lnSpc>
                <a:spcPct val="90000"/>
              </a:lnSpc>
              <a:spcBef>
                <a:spcPct val="0"/>
              </a:spcBef>
              <a:spcAft>
                <a:spcPct val="35000"/>
              </a:spcAft>
            </a:pPr>
            <a:fld id="{10056E61-0730-4406-83F2-7108B302F263}" type="TxLink">
              <a:rPr lang="en-US" sz="1200" b="1" i="0" u="none" strike="noStrike" kern="1200">
                <a:solidFill>
                  <a:schemeClr val="bg1"/>
                </a:solidFill>
                <a:latin typeface="Calibri"/>
                <a:cs typeface="Calibri"/>
              </a:rPr>
              <a:pPr lvl="0" algn="ctr" defTabSz="977900">
                <a:lnSpc>
                  <a:spcPct val="90000"/>
                </a:lnSpc>
                <a:spcBef>
                  <a:spcPct val="0"/>
                </a:spcBef>
                <a:spcAft>
                  <a:spcPct val="35000"/>
                </a:spcAft>
              </a:pPr>
              <a:t>Winner</a:t>
            </a:fld>
            <a:endParaRPr lang="en-US" sz="2200" kern="1200">
              <a:solidFill>
                <a:schemeClr val="bg1"/>
              </a:solidFill>
            </a:endParaRPr>
          </a:p>
        </xdr:txBody>
      </xdr:sp>
      <xdr:sp macro="" textlink="KPI!D4">
        <xdr:nvSpPr>
          <xdr:cNvPr id="10" name="Rounded Rectangle 9"/>
          <xdr:cNvSpPr/>
        </xdr:nvSpPr>
        <xdr:spPr>
          <a:xfrm>
            <a:off x="3343275" y="1498636"/>
            <a:ext cx="885825" cy="304800"/>
          </a:xfrm>
          <a:prstGeom prst="roundRect">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F4AA4AB-5794-4028-B6CA-09D5BBD96344}" type="TxLink">
              <a:rPr lang="en-US" sz="1100" b="0" i="0" u="none" strike="noStrike">
                <a:solidFill>
                  <a:srgbClr val="000000"/>
                </a:solidFill>
                <a:latin typeface="Calibri"/>
                <a:cs typeface="Calibri"/>
              </a:rPr>
              <a:pPr algn="l"/>
              <a:t>#N/A</a:t>
            </a:fld>
            <a:endParaRPr lang="en-US" sz="1100"/>
          </a:p>
        </xdr:txBody>
      </xdr:sp>
    </xdr:grpSp>
    <xdr:clientData/>
  </xdr:twoCellAnchor>
  <xdr:twoCellAnchor>
    <xdr:from>
      <xdr:col>10</xdr:col>
      <xdr:colOff>552451</xdr:colOff>
      <xdr:row>0</xdr:row>
      <xdr:rowOff>95250</xdr:rowOff>
    </xdr:from>
    <xdr:to>
      <xdr:col>13</xdr:col>
      <xdr:colOff>590550</xdr:colOff>
      <xdr:row>3</xdr:row>
      <xdr:rowOff>180975</xdr:rowOff>
    </xdr:to>
    <xdr:grpSp>
      <xdr:nvGrpSpPr>
        <xdr:cNvPr id="11" name="Group 10"/>
        <xdr:cNvGrpSpPr/>
      </xdr:nvGrpSpPr>
      <xdr:grpSpPr>
        <a:xfrm>
          <a:off x="6648451" y="95250"/>
          <a:ext cx="1866899" cy="657225"/>
          <a:chOff x="2982377" y="1146211"/>
          <a:chExt cx="1281721" cy="657225"/>
        </a:xfrm>
      </xdr:grpSpPr>
      <xdr:sp macro="" textlink="KPI!E3">
        <xdr:nvSpPr>
          <xdr:cNvPr id="12" name="Freeform 11"/>
          <xdr:cNvSpPr/>
        </xdr:nvSpPr>
        <xdr:spPr>
          <a:xfrm>
            <a:off x="2982377" y="1146211"/>
            <a:ext cx="1281721" cy="512688"/>
          </a:xfrm>
          <a:custGeom>
            <a:avLst/>
            <a:gdLst>
              <a:gd name="connsiteX0" fmla="*/ 0 w 1281721"/>
              <a:gd name="connsiteY0" fmla="*/ 0 h 512688"/>
              <a:gd name="connsiteX1" fmla="*/ 1025377 w 1281721"/>
              <a:gd name="connsiteY1" fmla="*/ 0 h 512688"/>
              <a:gd name="connsiteX2" fmla="*/ 1281721 w 1281721"/>
              <a:gd name="connsiteY2" fmla="*/ 256344 h 512688"/>
              <a:gd name="connsiteX3" fmla="*/ 1025377 w 1281721"/>
              <a:gd name="connsiteY3" fmla="*/ 512688 h 512688"/>
              <a:gd name="connsiteX4" fmla="*/ 0 w 1281721"/>
              <a:gd name="connsiteY4" fmla="*/ 512688 h 512688"/>
              <a:gd name="connsiteX5" fmla="*/ 256344 w 1281721"/>
              <a:gd name="connsiteY5" fmla="*/ 256344 h 512688"/>
              <a:gd name="connsiteX6" fmla="*/ 0 w 1281721"/>
              <a:gd name="connsiteY6" fmla="*/ 0 h 5126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281721" h="512688">
                <a:moveTo>
                  <a:pt x="0" y="0"/>
                </a:moveTo>
                <a:lnTo>
                  <a:pt x="1025377" y="0"/>
                </a:lnTo>
                <a:lnTo>
                  <a:pt x="1281721" y="256344"/>
                </a:lnTo>
                <a:lnTo>
                  <a:pt x="1025377" y="512688"/>
                </a:lnTo>
                <a:lnTo>
                  <a:pt x="0" y="512688"/>
                </a:lnTo>
                <a:lnTo>
                  <a:pt x="256344" y="256344"/>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44355" tIns="29337" rIns="285681" bIns="29337" numCol="1" spcCol="1270" anchor="ctr" anchorCtr="0">
            <a:noAutofit/>
          </a:bodyPr>
          <a:lstStyle/>
          <a:p>
            <a:pPr lvl="0" algn="ctr" defTabSz="977900">
              <a:lnSpc>
                <a:spcPct val="90000"/>
              </a:lnSpc>
              <a:spcBef>
                <a:spcPct val="0"/>
              </a:spcBef>
              <a:spcAft>
                <a:spcPct val="35000"/>
              </a:spcAft>
            </a:pPr>
            <a:fld id="{71260B5D-4328-4FBC-98B0-E2DCEB19D890}" type="TxLink">
              <a:rPr lang="en-US" sz="1200" b="1" i="0" u="none" strike="noStrike" kern="1200">
                <a:solidFill>
                  <a:schemeClr val="bg1"/>
                </a:solidFill>
                <a:latin typeface="Calibri"/>
                <a:cs typeface="Calibri"/>
              </a:rPr>
              <a:pPr lvl="0" algn="ctr" defTabSz="977900">
                <a:lnSpc>
                  <a:spcPct val="90000"/>
                </a:lnSpc>
                <a:spcBef>
                  <a:spcPct val="0"/>
                </a:spcBef>
                <a:spcAft>
                  <a:spcPct val="35000"/>
                </a:spcAft>
              </a:pPr>
              <a:t>Runner Up</a:t>
            </a:fld>
            <a:endParaRPr lang="en-US" sz="2200" kern="1200">
              <a:solidFill>
                <a:schemeClr val="bg1"/>
              </a:solidFill>
            </a:endParaRPr>
          </a:p>
        </xdr:txBody>
      </xdr:sp>
      <xdr:sp macro="" textlink="KPI!E4">
        <xdr:nvSpPr>
          <xdr:cNvPr id="13" name="Rounded Rectangle 12"/>
          <xdr:cNvSpPr/>
        </xdr:nvSpPr>
        <xdr:spPr>
          <a:xfrm>
            <a:off x="3343275" y="1498636"/>
            <a:ext cx="885825" cy="30480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8B678CF-0B6B-4766-938C-0830158BAEFD}" type="TxLink">
              <a:rPr lang="en-US" sz="1100" b="0" i="0" u="none" strike="noStrike">
                <a:solidFill>
                  <a:srgbClr val="000000"/>
                </a:solidFill>
                <a:latin typeface="Calibri"/>
                <a:cs typeface="Calibri"/>
              </a:rPr>
              <a:pPr algn="l"/>
              <a:t>#N/A</a:t>
            </a:fld>
            <a:endParaRPr lang="en-US" sz="1100"/>
          </a:p>
        </xdr:txBody>
      </xdr:sp>
    </xdr:grpSp>
    <xdr:clientData/>
  </xdr:twoCellAnchor>
  <xdr:twoCellAnchor>
    <xdr:from>
      <xdr:col>14</xdr:col>
      <xdr:colOff>114301</xdr:colOff>
      <xdr:row>0</xdr:row>
      <xdr:rowOff>104775</xdr:rowOff>
    </xdr:from>
    <xdr:to>
      <xdr:col>17</xdr:col>
      <xdr:colOff>152400</xdr:colOff>
      <xdr:row>4</xdr:row>
      <xdr:rowOff>38100</xdr:rowOff>
    </xdr:to>
    <xdr:grpSp>
      <xdr:nvGrpSpPr>
        <xdr:cNvPr id="14" name="Group 13"/>
        <xdr:cNvGrpSpPr/>
      </xdr:nvGrpSpPr>
      <xdr:grpSpPr>
        <a:xfrm>
          <a:off x="8648701" y="104775"/>
          <a:ext cx="1866899" cy="695325"/>
          <a:chOff x="2982377" y="1146211"/>
          <a:chExt cx="1281721" cy="695325"/>
        </a:xfrm>
      </xdr:grpSpPr>
      <xdr:sp macro="" textlink="KPI!F3">
        <xdr:nvSpPr>
          <xdr:cNvPr id="15" name="Freeform 14"/>
          <xdr:cNvSpPr/>
        </xdr:nvSpPr>
        <xdr:spPr>
          <a:xfrm>
            <a:off x="2982377" y="1146211"/>
            <a:ext cx="1281721" cy="512688"/>
          </a:xfrm>
          <a:custGeom>
            <a:avLst/>
            <a:gdLst>
              <a:gd name="connsiteX0" fmla="*/ 0 w 1281721"/>
              <a:gd name="connsiteY0" fmla="*/ 0 h 512688"/>
              <a:gd name="connsiteX1" fmla="*/ 1025377 w 1281721"/>
              <a:gd name="connsiteY1" fmla="*/ 0 h 512688"/>
              <a:gd name="connsiteX2" fmla="*/ 1281721 w 1281721"/>
              <a:gd name="connsiteY2" fmla="*/ 256344 h 512688"/>
              <a:gd name="connsiteX3" fmla="*/ 1025377 w 1281721"/>
              <a:gd name="connsiteY3" fmla="*/ 512688 h 512688"/>
              <a:gd name="connsiteX4" fmla="*/ 0 w 1281721"/>
              <a:gd name="connsiteY4" fmla="*/ 512688 h 512688"/>
              <a:gd name="connsiteX5" fmla="*/ 256344 w 1281721"/>
              <a:gd name="connsiteY5" fmla="*/ 256344 h 512688"/>
              <a:gd name="connsiteX6" fmla="*/ 0 w 1281721"/>
              <a:gd name="connsiteY6" fmla="*/ 0 h 5126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281721" h="512688">
                <a:moveTo>
                  <a:pt x="0" y="0"/>
                </a:moveTo>
                <a:lnTo>
                  <a:pt x="1025377" y="0"/>
                </a:lnTo>
                <a:lnTo>
                  <a:pt x="1281721" y="256344"/>
                </a:lnTo>
                <a:lnTo>
                  <a:pt x="1025377" y="512688"/>
                </a:lnTo>
                <a:lnTo>
                  <a:pt x="0" y="512688"/>
                </a:lnTo>
                <a:lnTo>
                  <a:pt x="256344" y="256344"/>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44355" tIns="29337" rIns="285681" bIns="29337" numCol="1" spcCol="1270" anchor="ctr" anchorCtr="0">
            <a:noAutofit/>
          </a:bodyPr>
          <a:lstStyle/>
          <a:p>
            <a:pPr lvl="0" algn="ctr" defTabSz="977900">
              <a:lnSpc>
                <a:spcPct val="90000"/>
              </a:lnSpc>
              <a:spcBef>
                <a:spcPct val="0"/>
              </a:spcBef>
              <a:spcAft>
                <a:spcPct val="35000"/>
              </a:spcAft>
            </a:pPr>
            <a:fld id="{30DEF30B-8999-4439-A85B-7A97788125AD}" type="TxLink">
              <a:rPr lang="en-US" sz="1200" b="1" i="0" u="none" strike="noStrike" kern="1200">
                <a:solidFill>
                  <a:schemeClr val="bg1"/>
                </a:solidFill>
                <a:latin typeface="Calibri"/>
                <a:cs typeface="Calibri"/>
              </a:rPr>
              <a:pPr lvl="0" algn="ctr" defTabSz="977900">
                <a:lnSpc>
                  <a:spcPct val="90000"/>
                </a:lnSpc>
                <a:spcBef>
                  <a:spcPct val="0"/>
                </a:spcBef>
                <a:spcAft>
                  <a:spcPct val="35000"/>
                </a:spcAft>
              </a:pPr>
              <a:t>Player of the Match</a:t>
            </a:fld>
            <a:endParaRPr lang="en-US" sz="2200" kern="1200">
              <a:solidFill>
                <a:schemeClr val="bg1"/>
              </a:solidFill>
            </a:endParaRPr>
          </a:p>
        </xdr:txBody>
      </xdr:sp>
      <xdr:sp macro="" textlink="KPI!F4">
        <xdr:nvSpPr>
          <xdr:cNvPr id="16" name="Rounded Rectangle 15"/>
          <xdr:cNvSpPr/>
        </xdr:nvSpPr>
        <xdr:spPr>
          <a:xfrm>
            <a:off x="3343275" y="1555786"/>
            <a:ext cx="885825" cy="28575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293D22D-9D88-42E4-998B-26B77CF50BA5}" type="TxLink">
              <a:rPr lang="en-US" sz="1100" b="0" i="0" u="none" strike="noStrike">
                <a:solidFill>
                  <a:srgbClr val="000000"/>
                </a:solidFill>
                <a:latin typeface="Calibri"/>
                <a:cs typeface="Calibri"/>
              </a:rPr>
              <a:pPr algn="l"/>
              <a:t>#N/A</a:t>
            </a:fld>
            <a:endParaRPr lang="en-US" sz="1100"/>
          </a:p>
        </xdr:txBody>
      </xdr:sp>
    </xdr:grpSp>
    <xdr:clientData/>
  </xdr:twoCellAnchor>
  <xdr:twoCellAnchor editAs="oneCell">
    <xdr:from>
      <xdr:col>0</xdr:col>
      <xdr:colOff>104775</xdr:colOff>
      <xdr:row>4</xdr:row>
      <xdr:rowOff>47625</xdr:rowOff>
    </xdr:from>
    <xdr:to>
      <xdr:col>17</xdr:col>
      <xdr:colOff>142874</xdr:colOff>
      <xdr:row>6</xdr:row>
      <xdr:rowOff>57150</xdr:rowOff>
    </xdr:to>
    <mc:AlternateContent xmlns:mc="http://schemas.openxmlformats.org/markup-compatibility/2006" xmlns:a14="http://schemas.microsoft.com/office/drawing/2010/main">
      <mc:Choice Requires="a14">
        <xdr:graphicFrame macro="">
          <xdr:nvGraphicFramePr>
            <xdr:cNvPr id="17"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04775" y="809625"/>
              <a:ext cx="10401299" cy="390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76201</xdr:colOff>
      <xdr:row>6</xdr:row>
      <xdr:rowOff>180975</xdr:rowOff>
    </xdr:from>
    <xdr:to>
      <xdr:col>8</xdr:col>
      <xdr:colOff>342900</xdr:colOff>
      <xdr:row>17</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352425</xdr:colOff>
      <xdr:row>7</xdr:row>
      <xdr:rowOff>1</xdr:rowOff>
    </xdr:from>
    <xdr:to>
      <xdr:col>12</xdr:col>
      <xdr:colOff>238125</xdr:colOff>
      <xdr:row>17</xdr:row>
      <xdr:rowOff>19051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257175</xdr:colOff>
      <xdr:row>6</xdr:row>
      <xdr:rowOff>152402</xdr:rowOff>
    </xdr:from>
    <xdr:to>
      <xdr:col>18</xdr:col>
      <xdr:colOff>19050</xdr:colOff>
      <xdr:row>26</xdr:row>
      <xdr:rowOff>180976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xdr:row>
      <xdr:rowOff>28576</xdr:rowOff>
    </xdr:from>
    <xdr:to>
      <xdr:col>5</xdr:col>
      <xdr:colOff>390525</xdr:colOff>
      <xdr:row>27</xdr:row>
      <xdr:rowOff>28576</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438151</xdr:colOff>
      <xdr:row>17</xdr:row>
      <xdr:rowOff>47626</xdr:rowOff>
    </xdr:from>
    <xdr:to>
      <xdr:col>12</xdr:col>
      <xdr:colOff>228600</xdr:colOff>
      <xdr:row>27</xdr:row>
      <xdr:rowOff>28576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123824</xdr:colOff>
      <xdr:row>2</xdr:row>
      <xdr:rowOff>14287</xdr:rowOff>
    </xdr:from>
    <xdr:to>
      <xdr:col>10</xdr:col>
      <xdr:colOff>552449</xdr:colOff>
      <xdr:row>12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RASHANT" refreshedDate="45064.660899884257" createdVersion="5" refreshedVersion="5" minRefreshableVersion="3" recordCount="816">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PRASHANT" refreshedDate="45065.512651273151" createdVersion="5" refreshedVersion="5" minRefreshableVersion="3" recordCount="12">
  <cacheSource type="worksheet">
    <worksheetSource name="Table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_x000a_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2">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
    <x v="0"/>
    <s v="Chennai Super Kings"/>
    <s v="Rohit Sharma"/>
    <s v="Andre Russell"/>
  </r>
  <r>
    <s v="IPL-2014"/>
    <x v="3"/>
    <s v="Kings XI Punjab"/>
    <s v="Manish Pandey"/>
    <s v="Glenn Maxwell"/>
  </r>
  <r>
    <s v="IPL-2013 "/>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13" firstHeaderRow="1" firstDataRow="2"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8"/>
    </i>
    <i>
      <x v="2"/>
    </i>
    <i>
      <x v="15"/>
    </i>
    <i>
      <x v="14"/>
    </i>
    <i>
      <x v="7"/>
    </i>
    <i>
      <x v="11"/>
    </i>
    <i>
      <x v="5"/>
    </i>
    <i>
      <x/>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6"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0"/>
          </reference>
        </references>
      </pivotArea>
    </chartFormat>
    <chartFormat chart="4"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8" firstHeaderRow="1" firstDataRow="2"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4">
    <i>
      <x v="29"/>
    </i>
    <i>
      <x v="30"/>
    </i>
    <i>
      <x v="6"/>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8"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173"/>
    </i>
    <i>
      <x v="218"/>
    </i>
    <i>
      <x v="9"/>
    </i>
    <i>
      <x v="99"/>
    </i>
    <i>
      <x v="184"/>
    </i>
    <i>
      <x v="162"/>
    </i>
    <i>
      <x v="190"/>
    </i>
    <i>
      <x v="29"/>
    </i>
    <i>
      <x v="216"/>
    </i>
    <i>
      <x v="138"/>
    </i>
    <i>
      <x v="231"/>
    </i>
    <i>
      <x v="4"/>
    </i>
    <i>
      <x v="92"/>
    </i>
    <i>
      <x v="197"/>
    </i>
    <i>
      <x v="75"/>
    </i>
    <i>
      <x v="94"/>
    </i>
    <i>
      <x v="86"/>
    </i>
    <i>
      <x v="23"/>
    </i>
    <i>
      <x v="42"/>
    </i>
    <i>
      <x v="104"/>
    </i>
    <i>
      <x v="80"/>
    </i>
    <i>
      <x v="109"/>
    </i>
    <i>
      <x v="213"/>
    </i>
    <i>
      <x v="130"/>
    </i>
    <i>
      <x v="224"/>
    </i>
    <i>
      <x v="137"/>
    </i>
    <i>
      <x v="172"/>
    </i>
    <i>
      <x v="20"/>
    </i>
    <i>
      <x v="175"/>
    </i>
    <i>
      <x v="156"/>
    </i>
    <i>
      <x v="186"/>
    </i>
    <i>
      <x v="35"/>
    </i>
    <i>
      <x v="191"/>
    </i>
    <i>
      <x v="160"/>
    </i>
    <i>
      <x v="199"/>
    </i>
    <i>
      <x v="38"/>
    </i>
    <i>
      <x v="214"/>
    </i>
    <i>
      <x v="163"/>
    </i>
    <i>
      <x v="88"/>
    </i>
    <i>
      <x v="168"/>
    </i>
    <i>
      <x v="228"/>
    </i>
    <i>
      <x v="170"/>
    </i>
    <i>
      <x v="171"/>
    </i>
    <i>
      <x v="15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8">
    <pivotField showAll="0"/>
    <pivotField showAll="0"/>
    <pivotField axis="axisRow" showAll="0" sortType="descending">
      <items count="14">
        <item x="12"/>
        <item h="1" x="11"/>
        <item h="1"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itle winner"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9" name="PivotTable6"/>
    <pivotTable tabId="6" name="MOM"/>
    <pivotTable tabId="3" name="PivotTable1"/>
    <pivotTable tabId="5" name="Top 10 venues"/>
    <pivotTable tabId="4" name="PivotTable2"/>
  </pivotTables>
  <data>
    <tabular pivotCacheId="1">
      <items count="13">
        <i x="0"/>
        <i x="1"/>
        <i x="2"/>
        <i x="3"/>
        <i x="4"/>
        <i x="5"/>
        <i x="6"/>
        <i x="7"/>
        <i x="8"/>
        <i x="9"/>
        <i x="10"/>
        <i x="1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3" showCaption="0" rowHeight="241300"/>
</slicers>
</file>

<file path=xl/tables/table1.xml><?xml version="1.0" encoding="utf-8"?>
<table xmlns="http://schemas.openxmlformats.org/spreadsheetml/2006/main" id="3" name="Table24" displayName="Table24" ref="A13:E25" totalsRowShown="0" headerRowDxfId="18" headerRowBorderDxfId="17" tableBorderDxfId="16" totalsRowBorderDxfId="15">
  <autoFilter ref="A13:E25"/>
  <tableColumns count="5">
    <tableColumn id="1" name="Season" dataDxfId="14"/>
    <tableColumn id="2" name="Winner" dataDxfId="13"/>
    <tableColumn id="3" name="Runner Up" dataDxfId="12"/>
    <tableColumn id="4" name="Player of the Match" dataDxfId="11"/>
    <tableColumn id="5" name="_x000a_Player of the Series" dataDxfId="1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R817" totalsRowShown="0">
  <autoFilter ref="A1:R817"/>
  <tableColumns count="18">
    <tableColumn id="1" name="id"/>
    <tableColumn id="2" name="city"/>
    <tableColumn id="3" name="season"/>
    <tableColumn id="4" name="date" dataDxfId="9"/>
    <tableColumn id="5" name="player_of_match"/>
    <tableColumn id="6" name="venue"/>
    <tableColumn id="7" name="neutral_venue"/>
    <tableColumn id="8" name="team1"/>
    <tableColumn id="9" name="team2"/>
    <tableColumn id="10" name="toss_winner"/>
    <tableColumn id="11" name="toss_decision"/>
    <tableColumn id="12" name="winner"/>
    <tableColumn id="13" name="result"/>
    <tableColumn id="14" name="result_margin"/>
    <tableColumn id="15" name="eliminator"/>
    <tableColumn id="16" name="method"/>
    <tableColumn id="17" name="umpire1"/>
    <tableColumn id="18" name="umpire2"/>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E13" totalsRowShown="0" headerRowDxfId="8" headerRowBorderDxfId="7" tableBorderDxfId="6" totalsRowBorderDxfId="5">
  <autoFilter ref="A1:E13"/>
  <tableColumns count="5">
    <tableColumn id="1" name="Season" dataDxfId="4"/>
    <tableColumn id="2" name="Winner" dataDxfId="3"/>
    <tableColumn id="3" name="Runner Up" dataDxfId="2"/>
    <tableColumn id="4" name="Player of the Match" dataDxfId="1"/>
    <tableColumn id="5" name="_x000a_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I26" sqref="I26"/>
    </sheetView>
  </sheetViews>
  <sheetFormatPr defaultRowHeight="15" x14ac:dyDescent="0.25"/>
  <cols>
    <col min="1" max="1" width="26.5703125" customWidth="1"/>
    <col min="2" max="2" width="16.28515625" customWidth="1"/>
    <col min="3" max="3" width="5.140625" customWidth="1"/>
    <col min="4" max="4" width="11.28515625" bestFit="1" customWidth="1"/>
  </cols>
  <sheetData>
    <row r="3" spans="1:4" x14ac:dyDescent="0.25">
      <c r="A3" s="6" t="s">
        <v>443</v>
      </c>
      <c r="B3" s="6" t="s">
        <v>444</v>
      </c>
    </row>
    <row r="4" spans="1:4" x14ac:dyDescent="0.25">
      <c r="A4" s="6" t="s">
        <v>441</v>
      </c>
      <c r="B4" t="s">
        <v>33</v>
      </c>
      <c r="C4" t="s">
        <v>22</v>
      </c>
      <c r="D4" t="s">
        <v>442</v>
      </c>
    </row>
    <row r="5" spans="1:4" x14ac:dyDescent="0.25">
      <c r="A5" s="7" t="s">
        <v>47</v>
      </c>
      <c r="B5" s="8">
        <v>5</v>
      </c>
      <c r="C5" s="8">
        <v>6</v>
      </c>
      <c r="D5" s="8">
        <v>11</v>
      </c>
    </row>
    <row r="6" spans="1:4" x14ac:dyDescent="0.25">
      <c r="A6" s="7" t="s">
        <v>373</v>
      </c>
      <c r="B6" s="8">
        <v>3</v>
      </c>
      <c r="C6" s="8">
        <v>6</v>
      </c>
      <c r="D6" s="8">
        <v>9</v>
      </c>
    </row>
    <row r="7" spans="1:4" x14ac:dyDescent="0.25">
      <c r="A7" s="7" t="s">
        <v>259</v>
      </c>
      <c r="B7" s="8">
        <v>2</v>
      </c>
      <c r="C7" s="8">
        <v>6</v>
      </c>
      <c r="D7" s="8">
        <v>8</v>
      </c>
    </row>
    <row r="8" spans="1:4" x14ac:dyDescent="0.25">
      <c r="A8" s="7" t="s">
        <v>20</v>
      </c>
      <c r="B8" s="8">
        <v>5</v>
      </c>
      <c r="C8" s="8">
        <v>2</v>
      </c>
      <c r="D8" s="8">
        <v>7</v>
      </c>
    </row>
    <row r="9" spans="1:4" x14ac:dyDescent="0.25">
      <c r="A9" s="7" t="s">
        <v>21</v>
      </c>
      <c r="B9" s="8">
        <v>3</v>
      </c>
      <c r="C9" s="8">
        <v>4</v>
      </c>
      <c r="D9" s="8">
        <v>7</v>
      </c>
    </row>
    <row r="10" spans="1:4" x14ac:dyDescent="0.25">
      <c r="A10" s="7" t="s">
        <v>40</v>
      </c>
      <c r="B10" s="8">
        <v>3</v>
      </c>
      <c r="C10" s="8">
        <v>3</v>
      </c>
      <c r="D10" s="8">
        <v>6</v>
      </c>
    </row>
    <row r="11" spans="1:4" x14ac:dyDescent="0.25">
      <c r="A11" s="7" t="s">
        <v>31</v>
      </c>
      <c r="B11" s="8">
        <v>3</v>
      </c>
      <c r="C11" s="8">
        <v>3</v>
      </c>
      <c r="D11" s="8">
        <v>6</v>
      </c>
    </row>
    <row r="12" spans="1:4" x14ac:dyDescent="0.25">
      <c r="A12" s="7" t="s">
        <v>32</v>
      </c>
      <c r="B12" s="8">
        <v>3</v>
      </c>
      <c r="C12" s="8">
        <v>3</v>
      </c>
      <c r="D12" s="8">
        <v>6</v>
      </c>
    </row>
    <row r="13" spans="1:4" x14ac:dyDescent="0.25">
      <c r="A13" s="7" t="s">
        <v>442</v>
      </c>
      <c r="B13" s="8">
        <v>27</v>
      </c>
      <c r="C13" s="8">
        <v>33</v>
      </c>
      <c r="D13" s="8">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5" sqref="I5"/>
    </sheetView>
  </sheetViews>
  <sheetFormatPr defaultRowHeight="15" x14ac:dyDescent="0.25"/>
  <cols>
    <col min="1" max="1" width="13.140625" customWidth="1"/>
    <col min="2" max="2" width="15.42578125" bestFit="1" customWidth="1"/>
  </cols>
  <sheetData>
    <row r="3" spans="1:2" x14ac:dyDescent="0.25">
      <c r="A3" s="6" t="s">
        <v>441</v>
      </c>
      <c r="B3" t="s">
        <v>445</v>
      </c>
    </row>
    <row r="4" spans="1:2" x14ac:dyDescent="0.25">
      <c r="A4" s="7" t="s">
        <v>33</v>
      </c>
      <c r="B4" s="9">
        <v>0.45</v>
      </c>
    </row>
    <row r="5" spans="1:2" x14ac:dyDescent="0.25">
      <c r="A5" s="7" t="s">
        <v>22</v>
      </c>
      <c r="B5" s="9">
        <v>0.55000000000000004</v>
      </c>
    </row>
    <row r="6" spans="1:2" x14ac:dyDescent="0.25">
      <c r="A6" s="7" t="s">
        <v>442</v>
      </c>
      <c r="B6"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topLeftCell="A4" workbookViewId="0">
      <selection activeCell="D7" sqref="D7"/>
    </sheetView>
  </sheetViews>
  <sheetFormatPr defaultRowHeight="15" x14ac:dyDescent="0.25"/>
  <cols>
    <col min="1" max="1" width="33.140625" customWidth="1"/>
    <col min="2" max="2" width="16.28515625" bestFit="1" customWidth="1"/>
    <col min="3" max="3" width="5.140625" customWidth="1"/>
    <col min="4" max="4" width="11.28515625" bestFit="1" customWidth="1"/>
  </cols>
  <sheetData>
    <row r="3" spans="1:4" x14ac:dyDescent="0.25">
      <c r="A3" s="6" t="s">
        <v>445</v>
      </c>
      <c r="B3" s="6" t="s">
        <v>444</v>
      </c>
    </row>
    <row r="4" spans="1:4" x14ac:dyDescent="0.25">
      <c r="A4" s="6" t="s">
        <v>441</v>
      </c>
      <c r="B4" t="s">
        <v>33</v>
      </c>
      <c r="C4" t="s">
        <v>22</v>
      </c>
      <c r="D4" t="s">
        <v>442</v>
      </c>
    </row>
    <row r="5" spans="1:4" x14ac:dyDescent="0.25">
      <c r="A5" s="7" t="s">
        <v>285</v>
      </c>
      <c r="B5" s="8">
        <v>4</v>
      </c>
      <c r="C5" s="8">
        <v>8</v>
      </c>
      <c r="D5" s="8">
        <v>12</v>
      </c>
    </row>
    <row r="6" spans="1:4" x14ac:dyDescent="0.25">
      <c r="A6" s="7" t="s">
        <v>282</v>
      </c>
      <c r="B6" s="8">
        <v>11</v>
      </c>
      <c r="C6" s="8">
        <v>11</v>
      </c>
      <c r="D6" s="8">
        <v>22</v>
      </c>
    </row>
    <row r="7" spans="1:4" x14ac:dyDescent="0.25">
      <c r="A7" s="7" t="s">
        <v>287</v>
      </c>
      <c r="B7" s="8">
        <v>12</v>
      </c>
      <c r="C7" s="8">
        <v>14</v>
      </c>
      <c r="D7" s="8">
        <v>26</v>
      </c>
    </row>
    <row r="8" spans="1:4" x14ac:dyDescent="0.25">
      <c r="A8" s="7" t="s">
        <v>442</v>
      </c>
      <c r="B8" s="8">
        <v>27</v>
      </c>
      <c r="C8" s="8">
        <v>33</v>
      </c>
      <c r="D8" s="8">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workbookViewId="0">
      <selection activeCell="B4" sqref="B4"/>
    </sheetView>
  </sheetViews>
  <sheetFormatPr defaultRowHeight="15" x14ac:dyDescent="0.25"/>
  <cols>
    <col min="1" max="1" width="16.140625" customWidth="1"/>
    <col min="2" max="2" width="24.28515625" bestFit="1" customWidth="1"/>
    <col min="4" max="4" width="14.85546875" bestFit="1" customWidth="1"/>
    <col min="5" max="5" width="11" bestFit="1" customWidth="1"/>
  </cols>
  <sheetData>
    <row r="3" spans="1:5" x14ac:dyDescent="0.25">
      <c r="A3" s="6" t="s">
        <v>441</v>
      </c>
      <c r="B3" t="s">
        <v>446</v>
      </c>
      <c r="D3" s="10" t="s">
        <v>447</v>
      </c>
      <c r="E3" s="10" t="s">
        <v>448</v>
      </c>
    </row>
    <row r="4" spans="1:5" x14ac:dyDescent="0.25">
      <c r="A4" s="7" t="s">
        <v>394</v>
      </c>
      <c r="B4" s="8">
        <v>3</v>
      </c>
      <c r="D4" t="str">
        <f>A4</f>
        <v>RD Gaikwad</v>
      </c>
      <c r="E4">
        <f>GETPIVOTDATA("player_of_match",$A$3,"player_of_match",A4)</f>
        <v>3</v>
      </c>
    </row>
    <row r="5" spans="1:5" x14ac:dyDescent="0.25">
      <c r="A5" s="7" t="s">
        <v>310</v>
      </c>
      <c r="B5" s="8">
        <v>3</v>
      </c>
      <c r="D5" t="str">
        <f t="shared" ref="D5:D13" si="0">A5</f>
        <v>TA Boult</v>
      </c>
      <c r="E5">
        <f t="shared" ref="E5:E13" si="1">GETPIVOTDATA("player_of_match",$A$3,"player_of_match",A5)</f>
        <v>3</v>
      </c>
    </row>
    <row r="6" spans="1:5" x14ac:dyDescent="0.25">
      <c r="A6" s="7" t="s">
        <v>121</v>
      </c>
      <c r="B6" s="8">
        <v>3</v>
      </c>
      <c r="D6" t="str">
        <f t="shared" si="0"/>
        <v>AB de Villiers</v>
      </c>
      <c r="E6">
        <f t="shared" si="1"/>
        <v>3</v>
      </c>
    </row>
    <row r="7" spans="1:5" x14ac:dyDescent="0.25">
      <c r="A7" s="7" t="s">
        <v>361</v>
      </c>
      <c r="B7" s="8">
        <v>3</v>
      </c>
      <c r="D7" t="str">
        <f t="shared" si="0"/>
        <v>KL Rahul</v>
      </c>
      <c r="E7">
        <f t="shared" si="1"/>
        <v>3</v>
      </c>
    </row>
    <row r="8" spans="1:5" x14ac:dyDescent="0.25">
      <c r="A8" s="7" t="s">
        <v>227</v>
      </c>
      <c r="B8" s="8">
        <v>2</v>
      </c>
      <c r="D8" t="str">
        <f t="shared" si="0"/>
        <v>S Dhawan</v>
      </c>
      <c r="E8">
        <f t="shared" si="1"/>
        <v>2</v>
      </c>
    </row>
    <row r="9" spans="1:5" x14ac:dyDescent="0.25">
      <c r="A9" s="7" t="s">
        <v>324</v>
      </c>
      <c r="B9" s="8">
        <v>2</v>
      </c>
      <c r="D9" t="str">
        <f t="shared" si="0"/>
        <v>Q de Kock</v>
      </c>
      <c r="E9">
        <f t="shared" si="1"/>
        <v>2</v>
      </c>
    </row>
    <row r="10" spans="1:5" x14ac:dyDescent="0.25">
      <c r="A10" s="7" t="s">
        <v>328</v>
      </c>
      <c r="B10" s="8">
        <v>2</v>
      </c>
      <c r="D10" t="str">
        <f t="shared" si="0"/>
        <v>SA Yadav</v>
      </c>
      <c r="E10">
        <f t="shared" si="1"/>
        <v>2</v>
      </c>
    </row>
    <row r="11" spans="1:5" x14ac:dyDescent="0.25">
      <c r="A11" s="7" t="s">
        <v>351</v>
      </c>
      <c r="B11" s="8">
        <v>2</v>
      </c>
      <c r="D11" t="str">
        <f t="shared" si="0"/>
        <v>BA Stokes</v>
      </c>
      <c r="E11">
        <f t="shared" si="1"/>
        <v>2</v>
      </c>
    </row>
    <row r="12" spans="1:5" x14ac:dyDescent="0.25">
      <c r="A12" s="7" t="s">
        <v>271</v>
      </c>
      <c r="B12" s="8">
        <v>2</v>
      </c>
      <c r="D12" t="str">
        <f t="shared" si="0"/>
        <v>SV Samson</v>
      </c>
      <c r="E12">
        <f t="shared" si="1"/>
        <v>2</v>
      </c>
    </row>
    <row r="13" spans="1:5" x14ac:dyDescent="0.25">
      <c r="A13" s="7" t="s">
        <v>335</v>
      </c>
      <c r="B13" s="8">
        <v>2</v>
      </c>
      <c r="D13" t="str">
        <f t="shared" si="0"/>
        <v>MP Stoinis</v>
      </c>
      <c r="E13">
        <f t="shared" si="1"/>
        <v>2</v>
      </c>
    </row>
    <row r="14" spans="1:5" x14ac:dyDescent="0.25">
      <c r="A14" s="7" t="s">
        <v>284</v>
      </c>
      <c r="B14" s="8">
        <v>2</v>
      </c>
    </row>
    <row r="15" spans="1:5" x14ac:dyDescent="0.25">
      <c r="A15" s="7" t="s">
        <v>393</v>
      </c>
      <c r="B15" s="8">
        <v>2</v>
      </c>
    </row>
    <row r="16" spans="1:5" x14ac:dyDescent="0.25">
      <c r="A16" s="7" t="s">
        <v>192</v>
      </c>
      <c r="B16" s="8">
        <v>1</v>
      </c>
    </row>
    <row r="17" spans="1:2" x14ac:dyDescent="0.25">
      <c r="A17" s="7" t="s">
        <v>392</v>
      </c>
      <c r="B17" s="8">
        <v>1</v>
      </c>
    </row>
    <row r="18" spans="1:2" x14ac:dyDescent="0.25">
      <c r="A18" s="7" t="s">
        <v>369</v>
      </c>
      <c r="B18" s="8">
        <v>1</v>
      </c>
    </row>
    <row r="19" spans="1:2" x14ac:dyDescent="0.25">
      <c r="A19" s="7" t="s">
        <v>101</v>
      </c>
      <c r="B19" s="8">
        <v>1</v>
      </c>
    </row>
    <row r="20" spans="1:2" x14ac:dyDescent="0.25">
      <c r="A20" s="7" t="s">
        <v>348</v>
      </c>
      <c r="B20" s="8">
        <v>1</v>
      </c>
    </row>
    <row r="21" spans="1:2" x14ac:dyDescent="0.25">
      <c r="A21" s="7" t="s">
        <v>183</v>
      </c>
      <c r="B21" s="8">
        <v>1</v>
      </c>
    </row>
    <row r="22" spans="1:2" x14ac:dyDescent="0.25">
      <c r="A22" s="7" t="s">
        <v>390</v>
      </c>
      <c r="B22" s="8">
        <v>1</v>
      </c>
    </row>
    <row r="23" spans="1:2" x14ac:dyDescent="0.25">
      <c r="A23" s="7" t="s">
        <v>352</v>
      </c>
      <c r="B23" s="8">
        <v>1</v>
      </c>
    </row>
    <row r="24" spans="1:2" x14ac:dyDescent="0.25">
      <c r="A24" s="7" t="s">
        <v>353</v>
      </c>
      <c r="B24" s="8">
        <v>1</v>
      </c>
    </row>
    <row r="25" spans="1:2" x14ac:dyDescent="0.25">
      <c r="A25" s="7" t="s">
        <v>354</v>
      </c>
      <c r="B25" s="8">
        <v>1</v>
      </c>
    </row>
    <row r="26" spans="1:2" x14ac:dyDescent="0.25">
      <c r="A26" s="7" t="s">
        <v>57</v>
      </c>
      <c r="B26" s="8">
        <v>1</v>
      </c>
    </row>
    <row r="27" spans="1:2" x14ac:dyDescent="0.25">
      <c r="A27" s="7" t="s">
        <v>162</v>
      </c>
      <c r="B27" s="8">
        <v>1</v>
      </c>
    </row>
    <row r="28" spans="1:2" x14ac:dyDescent="0.25">
      <c r="A28" s="7" t="s">
        <v>215</v>
      </c>
      <c r="B28" s="8">
        <v>1</v>
      </c>
    </row>
    <row r="29" spans="1:2" x14ac:dyDescent="0.25">
      <c r="A29" s="7" t="s">
        <v>357</v>
      </c>
      <c r="B29" s="8">
        <v>1</v>
      </c>
    </row>
    <row r="30" spans="1:2" x14ac:dyDescent="0.25">
      <c r="A30" s="7" t="s">
        <v>345</v>
      </c>
      <c r="B30" s="8">
        <v>1</v>
      </c>
    </row>
    <row r="31" spans="1:2" x14ac:dyDescent="0.25">
      <c r="A31" s="7" t="s">
        <v>297</v>
      </c>
      <c r="B31" s="8">
        <v>1</v>
      </c>
    </row>
    <row r="32" spans="1:2" x14ac:dyDescent="0.25">
      <c r="A32" s="7" t="s">
        <v>147</v>
      </c>
      <c r="B32" s="8">
        <v>1</v>
      </c>
    </row>
    <row r="33" spans="1:2" x14ac:dyDescent="0.25">
      <c r="A33" s="7" t="s">
        <v>397</v>
      </c>
      <c r="B33" s="8">
        <v>1</v>
      </c>
    </row>
    <row r="34" spans="1:2" x14ac:dyDescent="0.25">
      <c r="A34" s="7" t="s">
        <v>248</v>
      </c>
      <c r="B34" s="8">
        <v>1</v>
      </c>
    </row>
    <row r="35" spans="1:2" x14ac:dyDescent="0.25">
      <c r="A35" s="7" t="s">
        <v>118</v>
      </c>
      <c r="B35" s="8">
        <v>1</v>
      </c>
    </row>
    <row r="36" spans="1:2" x14ac:dyDescent="0.25">
      <c r="A36" s="7" t="s">
        <v>291</v>
      </c>
      <c r="B36" s="8">
        <v>1</v>
      </c>
    </row>
    <row r="37" spans="1:2" x14ac:dyDescent="0.25">
      <c r="A37" s="7" t="s">
        <v>374</v>
      </c>
      <c r="B37" s="8">
        <v>1</v>
      </c>
    </row>
    <row r="38" spans="1:2" x14ac:dyDescent="0.25">
      <c r="A38" s="7" t="s">
        <v>386</v>
      </c>
      <c r="B38" s="8">
        <v>1</v>
      </c>
    </row>
    <row r="39" spans="1:2" x14ac:dyDescent="0.25">
      <c r="A39" s="7" t="s">
        <v>391</v>
      </c>
      <c r="B39" s="8">
        <v>1</v>
      </c>
    </row>
    <row r="40" spans="1:2" x14ac:dyDescent="0.25">
      <c r="A40" s="7" t="s">
        <v>307</v>
      </c>
      <c r="B40" s="8">
        <v>1</v>
      </c>
    </row>
    <row r="41" spans="1:2" x14ac:dyDescent="0.25">
      <c r="A41" s="7" t="s">
        <v>193</v>
      </c>
      <c r="B41" s="8">
        <v>1</v>
      </c>
    </row>
    <row r="42" spans="1:2" x14ac:dyDescent="0.25">
      <c r="A42" s="7" t="s">
        <v>375</v>
      </c>
      <c r="B42" s="8">
        <v>1</v>
      </c>
    </row>
    <row r="43" spans="1:2" x14ac:dyDescent="0.25">
      <c r="A43" s="7" t="s">
        <v>395</v>
      </c>
      <c r="B43" s="8">
        <v>1</v>
      </c>
    </row>
    <row r="44" spans="1:2" x14ac:dyDescent="0.25">
      <c r="A44" s="7" t="s">
        <v>226</v>
      </c>
      <c r="B44" s="8">
        <v>1</v>
      </c>
    </row>
    <row r="45" spans="1:2" x14ac:dyDescent="0.25">
      <c r="A45" s="7" t="s">
        <v>235</v>
      </c>
      <c r="B45" s="8">
        <v>1</v>
      </c>
    </row>
    <row r="46" spans="1:2" x14ac:dyDescent="0.25">
      <c r="A46" s="7" t="s">
        <v>356</v>
      </c>
      <c r="B46" s="8">
        <v>1</v>
      </c>
    </row>
    <row r="47" spans="1:2" x14ac:dyDescent="0.25">
      <c r="A47" s="7" t="s">
        <v>396</v>
      </c>
      <c r="B47" s="8">
        <v>1</v>
      </c>
    </row>
    <row r="48" spans="1:2" x14ac:dyDescent="0.25">
      <c r="A48" s="7" t="s">
        <v>442</v>
      </c>
      <c r="B48" s="8">
        <v>60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5"/>
  <sheetViews>
    <sheetView topLeftCell="A3" workbookViewId="0">
      <selection activeCell="G4" sqref="G4"/>
    </sheetView>
  </sheetViews>
  <sheetFormatPr defaultRowHeight="15" x14ac:dyDescent="0.25"/>
  <cols>
    <col min="1" max="1" width="13.140625" bestFit="1" customWidth="1"/>
    <col min="2" max="2" width="20" bestFit="1" customWidth="1"/>
    <col min="3" max="3" width="26.5703125" bestFit="1" customWidth="1"/>
    <col min="4" max="4" width="23" bestFit="1" customWidth="1"/>
    <col min="5" max="5" width="23.7109375" bestFit="1" customWidth="1"/>
    <col min="6" max="6" width="20.7109375" bestFit="1" customWidth="1"/>
    <col min="7" max="7" width="21.42578125" bestFit="1" customWidth="1"/>
  </cols>
  <sheetData>
    <row r="3" spans="1:7" ht="15.75" x14ac:dyDescent="0.25">
      <c r="A3" s="6" t="s">
        <v>441</v>
      </c>
      <c r="C3" s="19" t="s">
        <v>398</v>
      </c>
      <c r="D3" s="19" t="s">
        <v>399</v>
      </c>
      <c r="E3" s="19" t="s">
        <v>400</v>
      </c>
      <c r="F3" s="19" t="s">
        <v>401</v>
      </c>
      <c r="G3" s="20" t="s">
        <v>402</v>
      </c>
    </row>
    <row r="4" spans="1:7" x14ac:dyDescent="0.25">
      <c r="A4" s="7" t="s">
        <v>440</v>
      </c>
      <c r="C4" t="str">
        <f>A4</f>
        <v>IPL-2020</v>
      </c>
      <c r="D4" t="e">
        <f>VLOOKUP(C4,Table24[],2,0)</f>
        <v>#N/A</v>
      </c>
      <c r="E4" t="e">
        <f>VLOOKUP($C$4,Table24[],3,0)</f>
        <v>#N/A</v>
      </c>
      <c r="F4" t="e">
        <f>VLOOKUP($C$4,Table24[],4,0)</f>
        <v>#N/A</v>
      </c>
      <c r="G4" t="e">
        <f>VLOOKUP($C$4,Table24[],5,0)</f>
        <v>#N/A</v>
      </c>
    </row>
    <row r="5" spans="1:7" x14ac:dyDescent="0.25">
      <c r="A5" s="7" t="s">
        <v>442</v>
      </c>
    </row>
    <row r="13" spans="1:7" ht="15.75" x14ac:dyDescent="0.25">
      <c r="A13" s="16" t="s">
        <v>398</v>
      </c>
      <c r="B13" s="17" t="s">
        <v>399</v>
      </c>
      <c r="C13" s="17" t="s">
        <v>400</v>
      </c>
      <c r="D13" s="17" t="s">
        <v>401</v>
      </c>
      <c r="E13" s="18" t="s">
        <v>402</v>
      </c>
    </row>
    <row r="14" spans="1:7" x14ac:dyDescent="0.25">
      <c r="A14" s="11" t="s">
        <v>403</v>
      </c>
      <c r="B14" s="3" t="s">
        <v>47</v>
      </c>
      <c r="C14" s="3" t="s">
        <v>32</v>
      </c>
      <c r="D14" s="3" t="s">
        <v>404</v>
      </c>
      <c r="E14" s="12" t="s">
        <v>405</v>
      </c>
    </row>
    <row r="15" spans="1:7" x14ac:dyDescent="0.25">
      <c r="A15" s="11" t="s">
        <v>406</v>
      </c>
      <c r="B15" s="3" t="s">
        <v>32</v>
      </c>
      <c r="C15" s="3" t="s">
        <v>259</v>
      </c>
      <c r="D15" s="3" t="s">
        <v>407</v>
      </c>
      <c r="E15" s="12" t="s">
        <v>408</v>
      </c>
    </row>
    <row r="16" spans="1:7" x14ac:dyDescent="0.25">
      <c r="A16" s="11" t="s">
        <v>409</v>
      </c>
      <c r="B16" s="3" t="s">
        <v>47</v>
      </c>
      <c r="C16" s="3" t="s">
        <v>317</v>
      </c>
      <c r="D16" s="3" t="s">
        <v>410</v>
      </c>
      <c r="E16" s="12" t="s">
        <v>411</v>
      </c>
    </row>
    <row r="17" spans="1:5" x14ac:dyDescent="0.25">
      <c r="A17" s="11" t="s">
        <v>412</v>
      </c>
      <c r="B17" s="3" t="s">
        <v>259</v>
      </c>
      <c r="C17" s="3" t="s">
        <v>20</v>
      </c>
      <c r="D17" s="3" t="s">
        <v>413</v>
      </c>
      <c r="E17" s="12" t="s">
        <v>414</v>
      </c>
    </row>
    <row r="18" spans="1:5" x14ac:dyDescent="0.25">
      <c r="A18" s="11" t="s">
        <v>415</v>
      </c>
      <c r="B18" s="3" t="s">
        <v>47</v>
      </c>
      <c r="C18" s="3" t="s">
        <v>32</v>
      </c>
      <c r="D18" s="3" t="s">
        <v>416</v>
      </c>
      <c r="E18" s="12" t="s">
        <v>405</v>
      </c>
    </row>
    <row r="19" spans="1:5" x14ac:dyDescent="0.25">
      <c r="A19" s="11" t="s">
        <v>417</v>
      </c>
      <c r="B19" s="3" t="s">
        <v>21</v>
      </c>
      <c r="C19" s="3" t="s">
        <v>31</v>
      </c>
      <c r="D19" s="3" t="s">
        <v>418</v>
      </c>
      <c r="E19" s="12" t="s">
        <v>419</v>
      </c>
    </row>
    <row r="20" spans="1:5" x14ac:dyDescent="0.25">
      <c r="A20" s="11" t="s">
        <v>420</v>
      </c>
      <c r="B20" s="3" t="s">
        <v>47</v>
      </c>
      <c r="C20" s="3" t="s">
        <v>32</v>
      </c>
      <c r="D20" s="3" t="s">
        <v>421</v>
      </c>
      <c r="E20" s="12" t="s">
        <v>407</v>
      </c>
    </row>
    <row r="21" spans="1:5" x14ac:dyDescent="0.25">
      <c r="A21" s="11" t="s">
        <v>422</v>
      </c>
      <c r="B21" s="3" t="s">
        <v>21</v>
      </c>
      <c r="C21" s="3" t="s">
        <v>32</v>
      </c>
      <c r="D21" s="3" t="s">
        <v>423</v>
      </c>
      <c r="E21" s="12" t="s">
        <v>408</v>
      </c>
    </row>
    <row r="22" spans="1:5" x14ac:dyDescent="0.25">
      <c r="A22" s="11" t="s">
        <v>424</v>
      </c>
      <c r="B22" s="3" t="s">
        <v>32</v>
      </c>
      <c r="C22" s="3" t="s">
        <v>20</v>
      </c>
      <c r="D22" s="4" t="s">
        <v>425</v>
      </c>
      <c r="E22" s="12" t="s">
        <v>426</v>
      </c>
    </row>
    <row r="23" spans="1:5" x14ac:dyDescent="0.25">
      <c r="A23" s="11" t="s">
        <v>427</v>
      </c>
      <c r="B23" s="3" t="s">
        <v>32</v>
      </c>
      <c r="C23" s="3" t="s">
        <v>47</v>
      </c>
      <c r="D23" s="5" t="s">
        <v>428</v>
      </c>
      <c r="E23" s="12" t="s">
        <v>429</v>
      </c>
    </row>
    <row r="24" spans="1:5" x14ac:dyDescent="0.25">
      <c r="A24" s="11" t="s">
        <v>430</v>
      </c>
      <c r="B24" s="3" t="s">
        <v>53</v>
      </c>
      <c r="C24" s="3" t="s">
        <v>20</v>
      </c>
      <c r="D24" s="3" t="s">
        <v>431</v>
      </c>
      <c r="E24" s="12" t="s">
        <v>432</v>
      </c>
    </row>
    <row r="25" spans="1:5" x14ac:dyDescent="0.25">
      <c r="A25" s="13" t="s">
        <v>433</v>
      </c>
      <c r="B25" s="14" t="s">
        <v>40</v>
      </c>
      <c r="C25" s="14" t="s">
        <v>32</v>
      </c>
      <c r="D25" s="14" t="s">
        <v>434</v>
      </c>
      <c r="E25" s="15" t="s">
        <v>435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1"/>
  <sheetViews>
    <sheetView showGridLines="0" tabSelected="1" workbookViewId="0">
      <selection activeCell="U12" sqref="U12"/>
    </sheetView>
  </sheetViews>
  <sheetFormatPr defaultRowHeight="15" x14ac:dyDescent="0.25"/>
  <sheetData>
    <row r="11" spans="8:8" x14ac:dyDescent="0.25">
      <c r="H11"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topLeftCell="A2" workbookViewId="0">
      <selection activeCell="A2" sqref="A2:R817"/>
    </sheetView>
  </sheetViews>
  <sheetFormatPr defaultRowHeight="15" x14ac:dyDescent="0.25"/>
  <cols>
    <col min="2" max="2" width="14.7109375" bestFit="1" customWidth="1"/>
    <col min="3" max="3" width="14.7109375" customWidth="1"/>
    <col min="4" max="4" width="10.7109375" bestFit="1" customWidth="1"/>
    <col min="5" max="5" width="18.7109375" bestFit="1" customWidth="1"/>
    <col min="6" max="6" width="49.5703125" bestFit="1" customWidth="1"/>
    <col min="7" max="7" width="16.140625" customWidth="1"/>
    <col min="10" max="10" width="26.5703125" bestFit="1" customWidth="1"/>
    <col min="11" max="11" width="15.140625" customWidth="1"/>
    <col min="12" max="12" width="26.5703125" bestFit="1" customWidth="1"/>
    <col min="14" max="14" width="15.42578125" customWidth="1"/>
    <col min="15" max="15" width="12.42578125" customWidth="1"/>
    <col min="16" max="16" width="10.140625" customWidth="1"/>
    <col min="17" max="17" width="24.42578125" bestFit="1" customWidth="1"/>
    <col min="18" max="18" width="17.5703125" bestFit="1" customWidth="1"/>
  </cols>
  <sheetData>
    <row r="1" spans="1:18" x14ac:dyDescent="0.25">
      <c r="A1" t="s">
        <v>0</v>
      </c>
      <c r="B1" t="s">
        <v>1</v>
      </c>
      <c r="C1" t="s">
        <v>436</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t="s">
        <v>17</v>
      </c>
      <c r="C2" t="s">
        <v>437</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t="s">
        <v>28</v>
      </c>
      <c r="C3" t="s">
        <v>437</v>
      </c>
      <c r="D3" s="1">
        <v>39557</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t="s">
        <v>36</v>
      </c>
      <c r="C4" t="s">
        <v>437</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t="s">
        <v>44</v>
      </c>
      <c r="C5" t="s">
        <v>437</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t="s">
        <v>50</v>
      </c>
      <c r="C6" t="s">
        <v>437</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t="s">
        <v>56</v>
      </c>
      <c r="C7" t="s">
        <v>437</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t="s">
        <v>60</v>
      </c>
      <c r="C8" t="s">
        <v>437</v>
      </c>
      <c r="D8" s="1">
        <v>39560</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t="s">
        <v>65</v>
      </c>
      <c r="C9" t="s">
        <v>437</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t="s">
        <v>437</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t="s">
        <v>437</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t="s">
        <v>437</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t="s">
        <v>65</v>
      </c>
      <c r="C13" t="s">
        <v>437</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t="s">
        <v>437</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t="s">
        <v>28</v>
      </c>
      <c r="C15" t="s">
        <v>437</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t="s">
        <v>17</v>
      </c>
      <c r="C16" t="s">
        <v>437</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t="s">
        <v>50</v>
      </c>
      <c r="C17" t="s">
        <v>437</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t="s">
        <v>437</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t="s">
        <v>437</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t="s">
        <v>56</v>
      </c>
      <c r="C20" t="s">
        <v>437</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t="s">
        <v>65</v>
      </c>
      <c r="C21" t="s">
        <v>437</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t="s">
        <v>60</v>
      </c>
      <c r="C22" t="s">
        <v>437</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t="s">
        <v>28</v>
      </c>
      <c r="C23" t="s">
        <v>437</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t="s">
        <v>437</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5">
      <c r="A25">
        <v>336005</v>
      </c>
      <c r="B25" t="s">
        <v>56</v>
      </c>
      <c r="C25" t="s">
        <v>437</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t="s">
        <v>437</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t="s">
        <v>437</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t="s">
        <v>437</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t="s">
        <v>437</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t="s">
        <v>50</v>
      </c>
      <c r="C30" t="s">
        <v>437</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t="s">
        <v>437</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t="s">
        <v>437</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t="s">
        <v>437</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t="s">
        <v>60</v>
      </c>
      <c r="C34" t="s">
        <v>437</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t="s">
        <v>437</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t="s">
        <v>28</v>
      </c>
      <c r="C36" t="s">
        <v>437</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t="s">
        <v>50</v>
      </c>
      <c r="C37" t="s">
        <v>437</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t="s">
        <v>437</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t="s">
        <v>437</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t="s">
        <v>437</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t="s">
        <v>437</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t="s">
        <v>36</v>
      </c>
      <c r="C42" t="s">
        <v>437</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t="s">
        <v>437</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t="s">
        <v>437</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t="s">
        <v>50</v>
      </c>
      <c r="C45" t="s">
        <v>437</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t="s">
        <v>437</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t="s">
        <v>437</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t="s">
        <v>437</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t="s">
        <v>65</v>
      </c>
      <c r="C49" t="s">
        <v>437</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t="s">
        <v>437</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t="s">
        <v>437</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t="s">
        <v>65</v>
      </c>
      <c r="C52" t="s">
        <v>437</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t="s">
        <v>437</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t="s">
        <v>50</v>
      </c>
      <c r="C54" t="s">
        <v>437</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t="s">
        <v>437</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t="s">
        <v>60</v>
      </c>
      <c r="C56" t="s">
        <v>437</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t="s">
        <v>437</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t="s">
        <v>44</v>
      </c>
      <c r="C58" t="s">
        <v>437</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t="s">
        <v>437</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t="s">
        <v>430</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t="s">
        <v>106</v>
      </c>
      <c r="C61" t="s">
        <v>430</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t="s">
        <v>430</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t="s">
        <v>106</v>
      </c>
      <c r="C63" t="s">
        <v>430</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t="s">
        <v>113</v>
      </c>
      <c r="C64" t="s">
        <v>430</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t="s">
        <v>430</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t="s">
        <v>106</v>
      </c>
      <c r="C66" t="s">
        <v>430</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t="s">
        <v>117</v>
      </c>
      <c r="C67" t="s">
        <v>430</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t="s">
        <v>430</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t="s">
        <v>117</v>
      </c>
      <c r="C69" t="s">
        <v>430</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t="s">
        <v>117</v>
      </c>
      <c r="C70" t="s">
        <v>430</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t="s">
        <v>113</v>
      </c>
      <c r="C71" t="s">
        <v>430</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t="s">
        <v>106</v>
      </c>
      <c r="C72" t="s">
        <v>430</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t="s">
        <v>430</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t="s">
        <v>113</v>
      </c>
      <c r="C74" t="s">
        <v>430</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t="s">
        <v>131</v>
      </c>
      <c r="C75" t="s">
        <v>430</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t="s">
        <v>117</v>
      </c>
      <c r="C76" t="s">
        <v>430</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t="s">
        <v>117</v>
      </c>
      <c r="C77" t="s">
        <v>430</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t="s">
        <v>430</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t="s">
        <v>430</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t="s">
        <v>135</v>
      </c>
      <c r="C80" t="s">
        <v>430</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t="s">
        <v>117</v>
      </c>
      <c r="C81" t="s">
        <v>430</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t="s">
        <v>113</v>
      </c>
      <c r="C82" t="s">
        <v>430</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t="s">
        <v>141</v>
      </c>
      <c r="C83" t="s">
        <v>430</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t="s">
        <v>113</v>
      </c>
      <c r="C84" t="s">
        <v>430</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t="s">
        <v>141</v>
      </c>
      <c r="C85" t="s">
        <v>430</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t="s">
        <v>135</v>
      </c>
      <c r="C86" t="s">
        <v>430</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t="s">
        <v>430</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t="s">
        <v>117</v>
      </c>
      <c r="C88" t="s">
        <v>430</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t="s">
        <v>131</v>
      </c>
      <c r="C89" t="s">
        <v>430</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t="s">
        <v>430</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t="s">
        <v>131</v>
      </c>
      <c r="C91" t="s">
        <v>430</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t="s">
        <v>135</v>
      </c>
      <c r="C92" t="s">
        <v>430</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t="s">
        <v>430</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t="s">
        <v>149</v>
      </c>
      <c r="C94" t="s">
        <v>430</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t="s">
        <v>113</v>
      </c>
      <c r="C95" t="s">
        <v>430</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t="s">
        <v>430</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t="s">
        <v>149</v>
      </c>
      <c r="C97" t="s">
        <v>430</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t="s">
        <v>430</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t="s">
        <v>131</v>
      </c>
      <c r="C99" t="s">
        <v>430</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t="s">
        <v>430</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t="s">
        <v>117</v>
      </c>
      <c r="C101" t="s">
        <v>430</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t="s">
        <v>117</v>
      </c>
      <c r="C102" t="s">
        <v>430</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t="s">
        <v>430</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t="s">
        <v>113</v>
      </c>
      <c r="C104" t="s">
        <v>430</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t="s">
        <v>430</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t="s">
        <v>430</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t="s">
        <v>157</v>
      </c>
      <c r="C107" t="s">
        <v>430</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t="s">
        <v>131</v>
      </c>
      <c r="C108" t="s">
        <v>430</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t="s">
        <v>141</v>
      </c>
      <c r="C109" t="s">
        <v>430</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t="s">
        <v>430</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t="s">
        <v>117</v>
      </c>
      <c r="C111" t="s">
        <v>430</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t="s">
        <v>430</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t="s">
        <v>131</v>
      </c>
      <c r="C113" t="s">
        <v>430</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t="s">
        <v>430</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t="s">
        <v>430</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t="s">
        <v>430</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t="s">
        <v>427</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t="s">
        <v>44</v>
      </c>
      <c r="C118" t="s">
        <v>427</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t="s">
        <v>427</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t="s">
        <v>427</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t="s">
        <v>65</v>
      </c>
      <c r="C121" t="s">
        <v>427</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t="s">
        <v>427</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t="s">
        <v>17</v>
      </c>
      <c r="C123" t="s">
        <v>427</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t="s">
        <v>50</v>
      </c>
      <c r="C124" t="s">
        <v>427</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t="s">
        <v>427</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t="s">
        <v>427</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t="s">
        <v>36</v>
      </c>
      <c r="C127" t="s">
        <v>427</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t="s">
        <v>427</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t="s">
        <v>167</v>
      </c>
      <c r="C129" t="s">
        <v>427</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t="s">
        <v>44</v>
      </c>
      <c r="C130" t="s">
        <v>427</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t="s">
        <v>170</v>
      </c>
      <c r="C131" t="s">
        <v>427</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t="s">
        <v>427</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t="s">
        <v>44</v>
      </c>
      <c r="C133" t="s">
        <v>427</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t="s">
        <v>427</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t="s">
        <v>427</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t="s">
        <v>427</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t="s">
        <v>167</v>
      </c>
      <c r="C137" t="s">
        <v>427</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t="s">
        <v>28</v>
      </c>
      <c r="C138" t="s">
        <v>427</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t="s">
        <v>427</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t="s">
        <v>167</v>
      </c>
      <c r="C140" t="s">
        <v>427</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t="s">
        <v>427</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t="s">
        <v>36</v>
      </c>
      <c r="C142" t="s">
        <v>427</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t="s">
        <v>427</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t="s">
        <v>65</v>
      </c>
      <c r="C144" t="s">
        <v>427</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t="s">
        <v>36</v>
      </c>
      <c r="C145" t="s">
        <v>427</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t="s">
        <v>50</v>
      </c>
      <c r="C146" t="s">
        <v>427</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t="s">
        <v>28</v>
      </c>
      <c r="C147" t="s">
        <v>427</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t="s">
        <v>65</v>
      </c>
      <c r="C148" t="s">
        <v>427</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t="s">
        <v>44</v>
      </c>
      <c r="C149" t="s">
        <v>427</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t="s">
        <v>50</v>
      </c>
      <c r="C150" t="s">
        <v>427</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t="s">
        <v>36</v>
      </c>
      <c r="C151" t="s">
        <v>427</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t="s">
        <v>185</v>
      </c>
      <c r="C152" t="s">
        <v>427</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t="s">
        <v>65</v>
      </c>
      <c r="C153" t="s">
        <v>427</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t="s">
        <v>56</v>
      </c>
      <c r="C154" t="s">
        <v>427</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t="s">
        <v>50</v>
      </c>
      <c r="C155" t="s">
        <v>427</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t="s">
        <v>427</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t="s">
        <v>28</v>
      </c>
      <c r="C157" t="s">
        <v>427</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t="s">
        <v>185</v>
      </c>
      <c r="C158" t="s">
        <v>427</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t="s">
        <v>427</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t="s">
        <v>36</v>
      </c>
      <c r="C160" t="s">
        <v>427</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t="s">
        <v>427</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t="s">
        <v>427</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t="s">
        <v>44</v>
      </c>
      <c r="C163" t="s">
        <v>427</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t="s">
        <v>65</v>
      </c>
      <c r="C164" t="s">
        <v>427</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t="s">
        <v>56</v>
      </c>
      <c r="C165" t="s">
        <v>427</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t="s">
        <v>65</v>
      </c>
      <c r="C166" t="s">
        <v>427</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t="s">
        <v>427</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t="s">
        <v>427</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t="s">
        <v>50</v>
      </c>
      <c r="C169" t="s">
        <v>427</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t="s">
        <v>427</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t="s">
        <v>36</v>
      </c>
      <c r="C171" t="s">
        <v>427</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t="s">
        <v>50</v>
      </c>
      <c r="C172" t="s">
        <v>427</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t="s">
        <v>44</v>
      </c>
      <c r="C173" t="s">
        <v>427</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t="s">
        <v>44</v>
      </c>
      <c r="C174" t="s">
        <v>427</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t="s">
        <v>44</v>
      </c>
      <c r="C175" t="s">
        <v>427</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t="s">
        <v>44</v>
      </c>
      <c r="C176" t="s">
        <v>427</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t="s">
        <v>65</v>
      </c>
      <c r="C177" t="s">
        <v>424</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t="s">
        <v>424</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t="s">
        <v>203</v>
      </c>
      <c r="C179" t="s">
        <v>424</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t="s">
        <v>36</v>
      </c>
      <c r="C180" t="s">
        <v>424</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t="s">
        <v>44</v>
      </c>
      <c r="C181" t="s">
        <v>424</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t="s">
        <v>50</v>
      </c>
      <c r="C182" t="s">
        <v>424</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t="s">
        <v>56</v>
      </c>
      <c r="C183" t="s">
        <v>424</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t="s">
        <v>424</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t="s">
        <v>424</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t="s">
        <v>44</v>
      </c>
      <c r="C186" t="s">
        <v>424</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t="s">
        <v>424</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t="s">
        <v>424</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t="s">
        <v>424</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t="s">
        <v>65</v>
      </c>
      <c r="C190" t="s">
        <v>424</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t="s">
        <v>424</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t="s">
        <v>424</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t="s">
        <v>424</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t="s">
        <v>424</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t="s">
        <v>36</v>
      </c>
      <c r="C195" t="s">
        <v>424</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t="s">
        <v>44</v>
      </c>
      <c r="C196" t="s">
        <v>424</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t="s">
        <v>424</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t="s">
        <v>424</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t="s">
        <v>424</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t="s">
        <v>424</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t="s">
        <v>424</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t="s">
        <v>424</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t="s">
        <v>424</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t="s">
        <v>424</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t="s">
        <v>424</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t="s">
        <v>44</v>
      </c>
      <c r="C206" t="s">
        <v>424</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t="s">
        <v>424</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t="s">
        <v>424</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t="s">
        <v>424</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t="s">
        <v>424</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t="s">
        <v>203</v>
      </c>
      <c r="C211" t="s">
        <v>424</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t="s">
        <v>424</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t="s">
        <v>424</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t="s">
        <v>65</v>
      </c>
      <c r="C214" t="s">
        <v>424</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t="s">
        <v>424</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t="s">
        <v>424</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t="s">
        <v>424</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t="s">
        <v>65</v>
      </c>
      <c r="C218" t="s">
        <v>424</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t="s">
        <v>424</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t="s">
        <v>424</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t="s">
        <v>424</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t="s">
        <v>424</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t="s">
        <v>50</v>
      </c>
      <c r="C223" t="s">
        <v>424</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t="s">
        <v>424</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t="s">
        <v>17</v>
      </c>
      <c r="C225" t="s">
        <v>424</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t="s">
        <v>28</v>
      </c>
      <c r="C226" t="s">
        <v>424</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t="s">
        <v>424</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t="s">
        <v>60</v>
      </c>
      <c r="C228" t="s">
        <v>424</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t="s">
        <v>424</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t="s">
        <v>424</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t="s">
        <v>65</v>
      </c>
      <c r="C231" t="s">
        <v>424</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t="s">
        <v>424</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t="s">
        <v>424</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t="s">
        <v>44</v>
      </c>
      <c r="C234" t="s">
        <v>424</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t="s">
        <v>424</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t="s">
        <v>424</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t="s">
        <v>424</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t="s">
        <v>194</v>
      </c>
      <c r="C238" t="s">
        <v>424</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t="s">
        <v>65</v>
      </c>
      <c r="C239" t="s">
        <v>424</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t="s">
        <v>424</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t="s">
        <v>44</v>
      </c>
      <c r="C241" t="s">
        <v>424</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t="s">
        <v>424</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t="s">
        <v>36</v>
      </c>
      <c r="C243" t="s">
        <v>424</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t="s">
        <v>424</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t="s">
        <v>424</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t="s">
        <v>424</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t="s">
        <v>424</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t="s">
        <v>424</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t="s">
        <v>65</v>
      </c>
      <c r="C249" t="s">
        <v>424</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t="s">
        <v>422</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t="s">
        <v>422</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t="s">
        <v>422</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t="s">
        <v>422</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t="s">
        <v>422</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t="s">
        <v>422</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t="s">
        <v>422</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t="s">
        <v>238</v>
      </c>
      <c r="C257" t="s">
        <v>422</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t="s">
        <v>234</v>
      </c>
      <c r="C258" t="s">
        <v>422</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t="s">
        <v>422</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t="s">
        <v>422</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t="s">
        <v>422</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t="s">
        <v>65</v>
      </c>
      <c r="C262" t="s">
        <v>422</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t="s">
        <v>422</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t="s">
        <v>50</v>
      </c>
      <c r="C264" t="s">
        <v>422</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t="s">
        <v>36</v>
      </c>
      <c r="C265" t="s">
        <v>422</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t="s">
        <v>238</v>
      </c>
      <c r="C266" t="s">
        <v>422</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t="s">
        <v>422</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t="s">
        <v>17</v>
      </c>
      <c r="C268" t="s">
        <v>422</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t="s">
        <v>422</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t="s">
        <v>56</v>
      </c>
      <c r="C270" t="s">
        <v>422</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t="s">
        <v>17</v>
      </c>
      <c r="C271" t="s">
        <v>422</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t="s">
        <v>28</v>
      </c>
      <c r="C272" t="s">
        <v>422</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t="s">
        <v>60</v>
      </c>
      <c r="C273" t="s">
        <v>422</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t="s">
        <v>422</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t="s">
        <v>422</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t="s">
        <v>65</v>
      </c>
      <c r="C276" t="s">
        <v>422</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t="s">
        <v>422</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t="s">
        <v>44</v>
      </c>
      <c r="C278" t="s">
        <v>422</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t="s">
        <v>422</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t="s">
        <v>422</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t="s">
        <v>238</v>
      </c>
      <c r="C281" t="s">
        <v>422</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t="s">
        <v>28</v>
      </c>
      <c r="C282" t="s">
        <v>422</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t="s">
        <v>238</v>
      </c>
      <c r="C283" t="s">
        <v>422</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t="s">
        <v>422</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t="s">
        <v>65</v>
      </c>
      <c r="C285" t="s">
        <v>422</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t="s">
        <v>50</v>
      </c>
      <c r="C286" t="s">
        <v>422</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t="s">
        <v>36</v>
      </c>
      <c r="C287" t="s">
        <v>422</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t="s">
        <v>422</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t="s">
        <v>65</v>
      </c>
      <c r="C289" t="s">
        <v>422</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t="s">
        <v>170</v>
      </c>
      <c r="C290" t="s">
        <v>422</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t="s">
        <v>56</v>
      </c>
      <c r="C291" t="s">
        <v>422</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t="s">
        <v>422</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t="s">
        <v>238</v>
      </c>
      <c r="C293" t="s">
        <v>422</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t="s">
        <v>65</v>
      </c>
      <c r="C294" t="s">
        <v>422</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t="s">
        <v>50</v>
      </c>
      <c r="C295" t="s">
        <v>422</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t="s">
        <v>28</v>
      </c>
      <c r="C296" t="s">
        <v>422</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t="s">
        <v>422</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t="s">
        <v>422</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t="s">
        <v>36</v>
      </c>
      <c r="C299" t="s">
        <v>422</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t="s">
        <v>238</v>
      </c>
      <c r="C300" t="s">
        <v>422</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t="s">
        <v>422</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t="s">
        <v>422</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t="s">
        <v>422</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t="s">
        <v>422</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t="s">
        <v>50</v>
      </c>
      <c r="C305" t="s">
        <v>422</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t="s">
        <v>422</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t="s">
        <v>56</v>
      </c>
      <c r="C307" t="s">
        <v>422</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t="s">
        <v>28</v>
      </c>
      <c r="C308" t="s">
        <v>422</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t="s">
        <v>422</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t="s">
        <v>422</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t="s">
        <v>36</v>
      </c>
      <c r="C311" t="s">
        <v>422</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t="s">
        <v>422</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t="s">
        <v>422</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t="s">
        <v>422</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t="s">
        <v>60</v>
      </c>
      <c r="C315" t="s">
        <v>422</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t="s">
        <v>422</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t="s">
        <v>238</v>
      </c>
      <c r="C317" t="s">
        <v>422</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t="s">
        <v>422</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t="s">
        <v>56</v>
      </c>
      <c r="C319" t="s">
        <v>422</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t="s">
        <v>238</v>
      </c>
      <c r="C320" t="s">
        <v>422</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t="s">
        <v>422</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t="s">
        <v>422</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t="s">
        <v>65</v>
      </c>
      <c r="C323" t="s">
        <v>422</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t="s">
        <v>438</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t="s">
        <v>438</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t="s">
        <v>438</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t="s">
        <v>36</v>
      </c>
      <c r="C327" t="s">
        <v>438</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t="s">
        <v>65</v>
      </c>
      <c r="C328" t="s">
        <v>438</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t="s">
        <v>238</v>
      </c>
      <c r="C329" t="s">
        <v>438</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t="s">
        <v>60</v>
      </c>
      <c r="C330" t="s">
        <v>438</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t="s">
        <v>438</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t="s">
        <v>44</v>
      </c>
      <c r="C332" t="s">
        <v>438</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t="s">
        <v>438</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t="s">
        <v>438</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t="s">
        <v>238</v>
      </c>
      <c r="C335" t="s">
        <v>438</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t="s">
        <v>36</v>
      </c>
      <c r="C336" t="s">
        <v>438</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t="s">
        <v>44</v>
      </c>
      <c r="C337" t="s">
        <v>438</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t="s">
        <v>438</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t="s">
        <v>50</v>
      </c>
      <c r="C339" t="s">
        <v>438</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t="s">
        <v>438</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t="s">
        <v>65</v>
      </c>
      <c r="C341" t="s">
        <v>438</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t="s">
        <v>438</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t="s">
        <v>438</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t="s">
        <v>438</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t="s">
        <v>56</v>
      </c>
      <c r="C345" t="s">
        <v>438</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t="s">
        <v>36</v>
      </c>
      <c r="C346" t="s">
        <v>438</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t="s">
        <v>60</v>
      </c>
      <c r="C347" t="s">
        <v>438</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t="s">
        <v>50</v>
      </c>
      <c r="C348" t="s">
        <v>438</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t="s">
        <v>438</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t="s">
        <v>36</v>
      </c>
      <c r="C350" t="s">
        <v>438</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t="s">
        <v>438</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t="s">
        <v>65</v>
      </c>
      <c r="C352" t="s">
        <v>438</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t="s">
        <v>438</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t="s">
        <v>438</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t="s">
        <v>50</v>
      </c>
      <c r="C355" t="s">
        <v>438</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t="s">
        <v>65</v>
      </c>
      <c r="C356" t="s">
        <v>438</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t="s">
        <v>50</v>
      </c>
      <c r="C357" t="s">
        <v>438</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t="s">
        <v>56</v>
      </c>
      <c r="C358" t="s">
        <v>438</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t="s">
        <v>44</v>
      </c>
      <c r="C359" t="s">
        <v>438</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t="s">
        <v>438</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t="s">
        <v>438</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t="s">
        <v>438</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t="s">
        <v>44</v>
      </c>
      <c r="C363" t="s">
        <v>438</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t="s">
        <v>238</v>
      </c>
      <c r="C364" t="s">
        <v>438</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t="s">
        <v>60</v>
      </c>
      <c r="C365" t="s">
        <v>438</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t="s">
        <v>269</v>
      </c>
      <c r="C366" t="s">
        <v>438</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t="s">
        <v>65</v>
      </c>
      <c r="C367" t="s">
        <v>438</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t="s">
        <v>238</v>
      </c>
      <c r="C368" t="s">
        <v>438</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t="s">
        <v>50</v>
      </c>
      <c r="C369" t="s">
        <v>438</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t="s">
        <v>60</v>
      </c>
      <c r="C370" t="s">
        <v>438</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t="s">
        <v>438</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t="s">
        <v>44</v>
      </c>
      <c r="C372" t="s">
        <v>438</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t="s">
        <v>56</v>
      </c>
      <c r="C373" t="s">
        <v>438</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t="s">
        <v>17</v>
      </c>
      <c r="C374" t="s">
        <v>438</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t="s">
        <v>56</v>
      </c>
      <c r="C375" t="s">
        <v>438</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t="s">
        <v>44</v>
      </c>
      <c r="C376" t="s">
        <v>438</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t="s">
        <v>438</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t="s">
        <v>438</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t="s">
        <v>238</v>
      </c>
      <c r="C379" t="s">
        <v>438</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t="s">
        <v>438</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t="s">
        <v>238</v>
      </c>
      <c r="C381" t="s">
        <v>438</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t="s">
        <v>438</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t="s">
        <v>438</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t="s">
        <v>438</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t="s">
        <v>438</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t="s">
        <v>44</v>
      </c>
      <c r="C386" t="s">
        <v>438</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t="s">
        <v>438</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t="s">
        <v>65</v>
      </c>
      <c r="C388" t="s">
        <v>438</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t="s">
        <v>438</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t="s">
        <v>438</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t="s">
        <v>60</v>
      </c>
      <c r="C391" t="s">
        <v>438</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t="s">
        <v>438</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t="s">
        <v>238</v>
      </c>
      <c r="C393" t="s">
        <v>438</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t="s">
        <v>438</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t="s">
        <v>60</v>
      </c>
      <c r="C395" t="s">
        <v>438</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t="s">
        <v>36</v>
      </c>
      <c r="C396" t="s">
        <v>438</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t="s">
        <v>36</v>
      </c>
      <c r="C397" t="s">
        <v>438</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t="s">
        <v>50</v>
      </c>
      <c r="C398" t="s">
        <v>438</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t="s">
        <v>50</v>
      </c>
      <c r="C399" t="s">
        <v>438</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t="s">
        <v>281</v>
      </c>
      <c r="C400" t="s">
        <v>417</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t="s">
        <v>417</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t="s">
        <v>281</v>
      </c>
      <c r="C402" t="s">
        <v>417</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t="s">
        <v>417</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t="s">
        <v>417</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t="s">
        <v>25</v>
      </c>
      <c r="C405" t="s">
        <v>417</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t="s">
        <v>417</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t="s">
        <v>281</v>
      </c>
      <c r="C407" t="s">
        <v>417</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t="s">
        <v>417</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t="s">
        <v>417</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t="s">
        <v>417</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t="s">
        <v>25</v>
      </c>
      <c r="C411" t="s">
        <v>417</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t="s">
        <v>25</v>
      </c>
      <c r="C412" t="s">
        <v>417</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t="s">
        <v>417</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t="s">
        <v>417</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t="s">
        <v>25</v>
      </c>
      <c r="C415" t="s">
        <v>417</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t="s">
        <v>25</v>
      </c>
      <c r="C416" t="s">
        <v>417</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t="s">
        <v>417</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t="s">
        <v>281</v>
      </c>
      <c r="C418" t="s">
        <v>417</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t="s">
        <v>417</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t="s">
        <v>277</v>
      </c>
      <c r="C420" t="s">
        <v>417</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t="s">
        <v>44</v>
      </c>
      <c r="C421" t="s">
        <v>417</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t="s">
        <v>417</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t="s">
        <v>417</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t="s">
        <v>417</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t="s">
        <v>417</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t="s">
        <v>417</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t="s">
        <v>36</v>
      </c>
      <c r="C427" t="s">
        <v>417</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t="s">
        <v>417</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t="s">
        <v>417</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t="s">
        <v>417</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t="s">
        <v>417</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t="s">
        <v>417</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t="s">
        <v>417</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t="s">
        <v>17</v>
      </c>
      <c r="C434" t="s">
        <v>417</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t="s">
        <v>60</v>
      </c>
      <c r="C435" t="s">
        <v>417</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t="s">
        <v>277</v>
      </c>
      <c r="C436" t="s">
        <v>417</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t="s">
        <v>417</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t="s">
        <v>417</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t="s">
        <v>417</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t="s">
        <v>417</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t="s">
        <v>277</v>
      </c>
      <c r="C441" t="s">
        <v>417</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t="s">
        <v>60</v>
      </c>
      <c r="C442" t="s">
        <v>417</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t="s">
        <v>167</v>
      </c>
      <c r="C443" t="s">
        <v>417</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t="s">
        <v>417</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t="s">
        <v>60</v>
      </c>
      <c r="C445" t="s">
        <v>417</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t="s">
        <v>417</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t="s">
        <v>417</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t="s">
        <v>417</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t="s">
        <v>417</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t="s">
        <v>417</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t="s">
        <v>417</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t="s">
        <v>417</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t="s">
        <v>417</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t="s">
        <v>417</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t="s">
        <v>417</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t="s">
        <v>417</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t="s">
        <v>417</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t="s">
        <v>417</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t="s">
        <v>417</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t="s">
        <v>439</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t="s">
        <v>439</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t="s">
        <v>439</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t="s">
        <v>65</v>
      </c>
      <c r="C463" t="s">
        <v>439</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t="s">
        <v>439</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t="s">
        <v>439</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t="s">
        <v>439</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t="s">
        <v>439</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t="s">
        <v>167</v>
      </c>
      <c r="C468" t="s">
        <v>439</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t="s">
        <v>439</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t="s">
        <v>238</v>
      </c>
      <c r="C470" t="s">
        <v>439</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t="s">
        <v>439</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t="s">
        <v>44</v>
      </c>
      <c r="C472" t="s">
        <v>439</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t="s">
        <v>234</v>
      </c>
      <c r="C473" t="s">
        <v>439</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t="s">
        <v>439</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t="s">
        <v>167</v>
      </c>
      <c r="C475" t="s">
        <v>439</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t="s">
        <v>439</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t="s">
        <v>439</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t="s">
        <v>439</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t="s">
        <v>439</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t="s">
        <v>439</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t="s">
        <v>439</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t="s">
        <v>439</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t="s">
        <v>44</v>
      </c>
      <c r="C483" t="s">
        <v>439</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t="s">
        <v>65</v>
      </c>
      <c r="C484" t="s">
        <v>439</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t="s">
        <v>439</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t="s">
        <v>439</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t="s">
        <v>50</v>
      </c>
      <c r="C487" t="s">
        <v>439</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t="s">
        <v>439</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t="s">
        <v>439</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t="s">
        <v>439</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t="s">
        <v>439</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t="s">
        <v>439</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t="s">
        <v>439</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t="s">
        <v>28</v>
      </c>
      <c r="C494" t="s">
        <v>439</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t="s">
        <v>439</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t="s">
        <v>65</v>
      </c>
      <c r="C496" t="s">
        <v>439</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t="s">
        <v>439</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t="s">
        <v>44</v>
      </c>
      <c r="C498" t="s">
        <v>439</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t="s">
        <v>439</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t="s">
        <v>439</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t="s">
        <v>65</v>
      </c>
      <c r="C501" t="s">
        <v>439</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t="s">
        <v>50</v>
      </c>
      <c r="C502" t="s">
        <v>439</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t="s">
        <v>269</v>
      </c>
      <c r="C503" t="s">
        <v>439</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t="s">
        <v>44</v>
      </c>
      <c r="C504" t="s">
        <v>439</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t="s">
        <v>65</v>
      </c>
      <c r="C505" t="s">
        <v>439</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t="s">
        <v>60</v>
      </c>
      <c r="C506" t="s">
        <v>439</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t="s">
        <v>269</v>
      </c>
      <c r="C507" t="s">
        <v>439</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t="s">
        <v>439</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t="s">
        <v>439</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t="s">
        <v>60</v>
      </c>
      <c r="C510" t="s">
        <v>439</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t="s">
        <v>28</v>
      </c>
      <c r="C511" t="s">
        <v>439</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t="s">
        <v>44</v>
      </c>
      <c r="C512" t="s">
        <v>439</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t="s">
        <v>439</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t="s">
        <v>60</v>
      </c>
      <c r="C514" t="s">
        <v>439</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t="s">
        <v>44</v>
      </c>
      <c r="C515" t="s">
        <v>439</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t="s">
        <v>238</v>
      </c>
      <c r="C516" t="s">
        <v>439</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t="s">
        <v>439</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t="s">
        <v>439</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t="s">
        <v>44</v>
      </c>
      <c r="C519" t="s">
        <v>412</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t="s">
        <v>412</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t="s">
        <v>412</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t="s">
        <v>412</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t="s">
        <v>412</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t="s">
        <v>322</v>
      </c>
      <c r="C524" t="s">
        <v>412</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t="s">
        <v>412</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t="s">
        <v>60</v>
      </c>
      <c r="C526" t="s">
        <v>412</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t="s">
        <v>412</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t="s">
        <v>28</v>
      </c>
      <c r="C528" t="s">
        <v>412</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t="s">
        <v>412</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t="s">
        <v>412</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t="s">
        <v>412</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t="s">
        <v>412</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t="s">
        <v>412</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t="s">
        <v>412</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t="s">
        <v>412</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t="s">
        <v>412</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t="s">
        <v>322</v>
      </c>
      <c r="C537" t="s">
        <v>412</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t="s">
        <v>412</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t="s">
        <v>412</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t="s">
        <v>412</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t="s">
        <v>412</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t="s">
        <v>412</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t="s">
        <v>412</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t="s">
        <v>412</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t="s">
        <v>412</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t="s">
        <v>412</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t="s">
        <v>412</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t="s">
        <v>412</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t="s">
        <v>412</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t="s">
        <v>412</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t="s">
        <v>412</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t="s">
        <v>412</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t="s">
        <v>412</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t="s">
        <v>412</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t="s">
        <v>412</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t="s">
        <v>412</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t="s">
        <v>412</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t="s">
        <v>234</v>
      </c>
      <c r="C558" t="s">
        <v>412</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t="s">
        <v>412</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t="s">
        <v>412</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t="s">
        <v>234</v>
      </c>
      <c r="C561" t="s">
        <v>412</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t="s">
        <v>412</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t="s">
        <v>50</v>
      </c>
      <c r="C563" t="s">
        <v>412</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t="s">
        <v>28</v>
      </c>
      <c r="C564" t="s">
        <v>412</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t="s">
        <v>412</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t="s">
        <v>412</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t="s">
        <v>412</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t="s">
        <v>412</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t="s">
        <v>412</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t="s">
        <v>412</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t="s">
        <v>234</v>
      </c>
      <c r="C571" t="s">
        <v>412</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t="s">
        <v>412</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t="s">
        <v>412</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t="s">
        <v>412</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t="s">
        <v>412</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t="s">
        <v>412</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t="s">
        <v>412</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t="s">
        <v>17</v>
      </c>
      <c r="C578" t="s">
        <v>412</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t="s">
        <v>409</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t="s">
        <v>409</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t="s">
        <v>322</v>
      </c>
      <c r="C581" t="s">
        <v>409</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t="s">
        <v>409</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t="s">
        <v>343</v>
      </c>
      <c r="C583" t="s">
        <v>409</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t="s">
        <v>409</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t="s">
        <v>409</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t="s">
        <v>224</v>
      </c>
      <c r="C586" t="s">
        <v>409</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t="s">
        <v>409</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t="s">
        <v>409</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t="s">
        <v>409</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t="s">
        <v>409</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t="s">
        <v>409</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t="s">
        <v>409</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t="s">
        <v>36</v>
      </c>
      <c r="C593" t="s">
        <v>409</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t="s">
        <v>409</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t="s">
        <v>409</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t="s">
        <v>36</v>
      </c>
      <c r="C596" t="s">
        <v>409</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t="s">
        <v>409</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t="s">
        <v>409</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t="s">
        <v>60</v>
      </c>
      <c r="C599" t="s">
        <v>409</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t="s">
        <v>409</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t="s">
        <v>409</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t="s">
        <v>409</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t="s">
        <v>409</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t="s">
        <v>322</v>
      </c>
      <c r="C604" t="s">
        <v>409</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t="s">
        <v>409</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t="s">
        <v>409</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t="s">
        <v>238</v>
      </c>
      <c r="C607" t="s">
        <v>409</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t="s">
        <v>409</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t="s">
        <v>409</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t="s">
        <v>409</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t="s">
        <v>409</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t="s">
        <v>322</v>
      </c>
      <c r="C612" t="s">
        <v>409</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t="s">
        <v>409</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t="s">
        <v>409</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t="s">
        <v>44</v>
      </c>
      <c r="C615" t="s">
        <v>409</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t="s">
        <v>409</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t="s">
        <v>36</v>
      </c>
      <c r="C617" t="s">
        <v>409</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t="s">
        <v>409</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t="s">
        <v>36</v>
      </c>
      <c r="C619" t="s">
        <v>409</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t="s">
        <v>409</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t="s">
        <v>409</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t="s">
        <v>36</v>
      </c>
      <c r="C622" t="s">
        <v>409</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t="s">
        <v>409</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t="s">
        <v>409</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t="s">
        <v>60</v>
      </c>
      <c r="C625" t="s">
        <v>409</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t="s">
        <v>409</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t="s">
        <v>409</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t="s">
        <v>409</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t="s">
        <v>36</v>
      </c>
      <c r="C629" t="s">
        <v>409</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t="s">
        <v>409</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t="s">
        <v>409</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t="s">
        <v>409</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t="s">
        <v>36</v>
      </c>
      <c r="C633" t="s">
        <v>409</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t="s">
        <v>409</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t="s">
        <v>17</v>
      </c>
      <c r="C635" t="s">
        <v>409</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t="s">
        <v>409</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t="s">
        <v>60</v>
      </c>
      <c r="C637" t="s">
        <v>409</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t="s">
        <v>406</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t="s">
        <v>406</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t="s">
        <v>406</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t="s">
        <v>406</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t="s">
        <v>406</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t="s">
        <v>406</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t="s">
        <v>406</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t="s">
        <v>406</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t="s">
        <v>406</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t="s">
        <v>406</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t="s">
        <v>406</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t="s">
        <v>406</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t="s">
        <v>406</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t="s">
        <v>406</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t="s">
        <v>406</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t="s">
        <v>28</v>
      </c>
      <c r="C653" t="s">
        <v>406</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t="s">
        <v>406</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t="s">
        <v>406</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t="s">
        <v>406</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t="s">
        <v>406</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t="s">
        <v>56</v>
      </c>
      <c r="C658" t="s">
        <v>406</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t="s">
        <v>406</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t="s">
        <v>406</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t="s">
        <v>406</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t="s">
        <v>406</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t="s">
        <v>406</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t="s">
        <v>406</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t="s">
        <v>56</v>
      </c>
      <c r="C665" t="s">
        <v>406</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t="s">
        <v>406</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t="s">
        <v>406</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t="s">
        <v>406</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t="s">
        <v>406</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t="s">
        <v>406</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t="s">
        <v>406</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t="s">
        <v>406</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t="s">
        <v>60</v>
      </c>
      <c r="C673" t="s">
        <v>406</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t="s">
        <v>406</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t="s">
        <v>406</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t="s">
        <v>406</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t="s">
        <v>56</v>
      </c>
      <c r="C677" t="s">
        <v>406</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t="s">
        <v>406</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t="s">
        <v>36</v>
      </c>
      <c r="C679" t="s">
        <v>406</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t="s">
        <v>56</v>
      </c>
      <c r="C680" t="s">
        <v>406</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t="s">
        <v>406</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t="s">
        <v>406</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t="s">
        <v>406</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t="s">
        <v>406</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t="s">
        <v>406</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t="s">
        <v>406</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t="s">
        <v>406</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t="s">
        <v>406</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t="s">
        <v>406</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t="s">
        <v>56</v>
      </c>
      <c r="C690" t="s">
        <v>406</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t="s">
        <v>60</v>
      </c>
      <c r="C691" t="s">
        <v>406</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t="s">
        <v>36</v>
      </c>
      <c r="C692" t="s">
        <v>406</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t="s">
        <v>406</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t="s">
        <v>406</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t="s">
        <v>406</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t="s">
        <v>406</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t="s">
        <v>406</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t="s">
        <v>65</v>
      </c>
      <c r="C698" t="s">
        <v>403</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t="s">
        <v>50</v>
      </c>
      <c r="C699" t="s">
        <v>403</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t="s">
        <v>44</v>
      </c>
      <c r="C700" t="s">
        <v>403</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t="s">
        <v>56</v>
      </c>
      <c r="C701" t="s">
        <v>403</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t="s">
        <v>36</v>
      </c>
      <c r="C702" t="s">
        <v>403</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t="s">
        <v>50</v>
      </c>
      <c r="C703" t="s">
        <v>403</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t="s">
        <v>343</v>
      </c>
      <c r="C704" t="s">
        <v>403</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t="s">
        <v>60</v>
      </c>
      <c r="C705" t="s">
        <v>403</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t="s">
        <v>28</v>
      </c>
      <c r="C706" t="s">
        <v>403</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t="s">
        <v>36</v>
      </c>
      <c r="C707" t="s">
        <v>403</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t="s">
        <v>60</v>
      </c>
      <c r="C708" t="s">
        <v>403</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t="s">
        <v>65</v>
      </c>
      <c r="C709" t="s">
        <v>403</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t="s">
        <v>28</v>
      </c>
      <c r="C710" t="s">
        <v>403</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t="s">
        <v>56</v>
      </c>
      <c r="C711" t="s">
        <v>403</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t="s">
        <v>44</v>
      </c>
      <c r="C712" t="s">
        <v>403</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t="s">
        <v>36</v>
      </c>
      <c r="C713" t="s">
        <v>403</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t="s">
        <v>343</v>
      </c>
      <c r="C714" t="s">
        <v>403</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t="s">
        <v>65</v>
      </c>
      <c r="C715" t="s">
        <v>403</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t="s">
        <v>60</v>
      </c>
      <c r="C716" t="s">
        <v>403</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t="s">
        <v>343</v>
      </c>
      <c r="C717" t="s">
        <v>403</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t="s">
        <v>56</v>
      </c>
      <c r="C718" t="s">
        <v>403</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t="s">
        <v>28</v>
      </c>
      <c r="C719" t="s">
        <v>403</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t="s">
        <v>65</v>
      </c>
      <c r="C720" t="s">
        <v>403</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t="s">
        <v>44</v>
      </c>
      <c r="C721" t="s">
        <v>403</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t="s">
        <v>56</v>
      </c>
      <c r="C722" t="s">
        <v>403</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t="s">
        <v>50</v>
      </c>
      <c r="C723" t="s">
        <v>403</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t="s">
        <v>44</v>
      </c>
      <c r="C724" t="s">
        <v>403</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t="s">
        <v>28</v>
      </c>
      <c r="C725" t="s">
        <v>403</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t="s">
        <v>50</v>
      </c>
      <c r="C726" t="s">
        <v>403</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t="s">
        <v>60</v>
      </c>
      <c r="C727" t="s">
        <v>403</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t="s">
        <v>44</v>
      </c>
      <c r="C728" t="s">
        <v>403</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t="s">
        <v>28</v>
      </c>
      <c r="C729" t="s">
        <v>403</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t="s">
        <v>60</v>
      </c>
      <c r="C730" t="s">
        <v>403</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t="s">
        <v>36</v>
      </c>
      <c r="C731" t="s">
        <v>403</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t="s">
        <v>50</v>
      </c>
      <c r="C732" t="s">
        <v>403</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t="s">
        <v>56</v>
      </c>
      <c r="C733" t="s">
        <v>403</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t="s">
        <v>36</v>
      </c>
      <c r="C734" t="s">
        <v>403</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t="s">
        <v>60</v>
      </c>
      <c r="C735" t="s">
        <v>403</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t="s">
        <v>343</v>
      </c>
      <c r="C736" t="s">
        <v>403</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t="s">
        <v>56</v>
      </c>
      <c r="C737" t="s">
        <v>403</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t="s">
        <v>65</v>
      </c>
      <c r="C738" t="s">
        <v>403</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t="s">
        <v>343</v>
      </c>
      <c r="C739" t="s">
        <v>403</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t="s">
        <v>50</v>
      </c>
      <c r="C740" t="s">
        <v>403</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t="s">
        <v>65</v>
      </c>
      <c r="C741" t="s">
        <v>403</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t="s">
        <v>56</v>
      </c>
      <c r="C742" t="s">
        <v>403</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t="s">
        <v>36</v>
      </c>
      <c r="C743" t="s">
        <v>403</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t="s">
        <v>50</v>
      </c>
      <c r="C744" t="s">
        <v>403</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t="s">
        <v>60</v>
      </c>
      <c r="C745" t="s">
        <v>403</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t="s">
        <v>343</v>
      </c>
      <c r="C746" t="s">
        <v>403</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t="s">
        <v>65</v>
      </c>
      <c r="C747" t="s">
        <v>403</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t="s">
        <v>44</v>
      </c>
      <c r="C748" t="s">
        <v>403</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t="s">
        <v>28</v>
      </c>
      <c r="C749" t="s">
        <v>403</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t="s">
        <v>36</v>
      </c>
      <c r="C750" t="s">
        <v>403</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t="s">
        <v>343</v>
      </c>
      <c r="C751" t="s">
        <v>403</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t="s">
        <v>28</v>
      </c>
      <c r="C752" t="s">
        <v>403</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t="s">
        <v>44</v>
      </c>
      <c r="C753" t="s">
        <v>403</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t="s">
        <v>65</v>
      </c>
      <c r="C754" t="s">
        <v>403</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t="s">
        <v>234</v>
      </c>
      <c r="C755" t="s">
        <v>403</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t="s">
        <v>234</v>
      </c>
      <c r="C756" t="s">
        <v>403</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t="s">
        <v>60</v>
      </c>
      <c r="C757" t="s">
        <v>403</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t="s">
        <v>281</v>
      </c>
      <c r="C758" t="s">
        <v>440</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t="s">
        <v>388</v>
      </c>
      <c r="C759" t="s">
        <v>440</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t="s">
        <v>281</v>
      </c>
      <c r="C760" t="s">
        <v>440</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t="s">
        <v>389</v>
      </c>
      <c r="C761" t="s">
        <v>440</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t="s">
        <v>389</v>
      </c>
      <c r="C762" t="s">
        <v>440</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t="s">
        <v>281</v>
      </c>
      <c r="C763" t="s">
        <v>440</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t="s">
        <v>388</v>
      </c>
      <c r="C764" t="s">
        <v>440</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t="s">
        <v>281</v>
      </c>
      <c r="C765" t="s">
        <v>440</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t="s">
        <v>389</v>
      </c>
      <c r="C766" t="s">
        <v>440</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t="s">
        <v>281</v>
      </c>
      <c r="C767" t="s">
        <v>440</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t="s">
        <v>389</v>
      </c>
      <c r="C768" t="s">
        <v>440</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t="s">
        <v>281</v>
      </c>
      <c r="C769" t="s">
        <v>440</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t="s">
        <v>388</v>
      </c>
      <c r="C770" t="s">
        <v>440</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t="s">
        <v>281</v>
      </c>
      <c r="C771" t="s">
        <v>440</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t="s">
        <v>281</v>
      </c>
      <c r="C772" t="s">
        <v>440</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t="s">
        <v>388</v>
      </c>
      <c r="C773" t="s">
        <v>440</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t="s">
        <v>281</v>
      </c>
      <c r="C774" t="s">
        <v>440</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t="s">
        <v>389</v>
      </c>
      <c r="C775" t="s">
        <v>440</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t="s">
        <v>388</v>
      </c>
      <c r="C776" t="s">
        <v>440</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t="s">
        <v>281</v>
      </c>
      <c r="C777" t="s">
        <v>440</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t="s">
        <v>281</v>
      </c>
      <c r="C778" t="s">
        <v>440</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t="s">
        <v>388</v>
      </c>
      <c r="C779" t="s">
        <v>440</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t="s">
        <v>281</v>
      </c>
      <c r="C780" t="s">
        <v>440</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t="s">
        <v>389</v>
      </c>
      <c r="C781" t="s">
        <v>440</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t="s">
        <v>388</v>
      </c>
      <c r="C782" t="s">
        <v>440</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t="s">
        <v>388</v>
      </c>
      <c r="C783" t="s">
        <v>440</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t="s">
        <v>388</v>
      </c>
      <c r="C784" t="s">
        <v>440</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t="s">
        <v>388</v>
      </c>
      <c r="C785" t="s">
        <v>440</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t="s">
        <v>389</v>
      </c>
      <c r="C786" t="s">
        <v>440</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t="s">
        <v>389</v>
      </c>
      <c r="C787" t="s">
        <v>440</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t="s">
        <v>388</v>
      </c>
      <c r="C788" t="s">
        <v>440</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t="s">
        <v>281</v>
      </c>
      <c r="C789" t="s">
        <v>440</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t="s">
        <v>388</v>
      </c>
      <c r="C790" t="s">
        <v>440</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t="s">
        <v>388</v>
      </c>
      <c r="C791" t="s">
        <v>440</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t="s">
        <v>281</v>
      </c>
      <c r="C792" t="s">
        <v>440</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t="s">
        <v>389</v>
      </c>
      <c r="C793" t="s">
        <v>440</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t="s">
        <v>388</v>
      </c>
      <c r="C794" t="s">
        <v>440</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t="s">
        <v>281</v>
      </c>
      <c r="C795" t="s">
        <v>440</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t="s">
        <v>388</v>
      </c>
      <c r="C796" t="s">
        <v>440</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t="s">
        <v>389</v>
      </c>
      <c r="C797" t="s">
        <v>440</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t="s">
        <v>281</v>
      </c>
      <c r="C798" t="s">
        <v>440</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t="s">
        <v>281</v>
      </c>
      <c r="C799" t="s">
        <v>440</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t="s">
        <v>388</v>
      </c>
      <c r="C800" t="s">
        <v>440</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t="s">
        <v>388</v>
      </c>
      <c r="C801" t="s">
        <v>440</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t="s">
        <v>388</v>
      </c>
      <c r="C802" t="s">
        <v>440</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t="s">
        <v>281</v>
      </c>
      <c r="C803" t="s">
        <v>440</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t="s">
        <v>389</v>
      </c>
      <c r="C804" t="s">
        <v>440</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t="s">
        <v>388</v>
      </c>
      <c r="C805" t="s">
        <v>440</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t="s">
        <v>389</v>
      </c>
      <c r="C806" t="s">
        <v>440</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t="s">
        <v>281</v>
      </c>
      <c r="C807" t="s">
        <v>440</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t="s">
        <v>388</v>
      </c>
      <c r="C808" t="s">
        <v>440</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t="s">
        <v>388</v>
      </c>
      <c r="C809" t="s">
        <v>440</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t="s">
        <v>388</v>
      </c>
      <c r="C810" t="s">
        <v>440</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t="s">
        <v>281</v>
      </c>
      <c r="C811" t="s">
        <v>440</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t="s">
        <v>388</v>
      </c>
      <c r="C812" t="s">
        <v>440</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t="s">
        <v>388</v>
      </c>
      <c r="C813" t="s">
        <v>440</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t="s">
        <v>388</v>
      </c>
      <c r="C814" t="s">
        <v>440</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t="s">
        <v>281</v>
      </c>
      <c r="C815" t="s">
        <v>440</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t="s">
        <v>281</v>
      </c>
      <c r="C816" t="s">
        <v>440</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t="s">
        <v>388</v>
      </c>
      <c r="C817" t="s">
        <v>440</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B4" sqref="B4"/>
    </sheetView>
  </sheetViews>
  <sheetFormatPr defaultRowHeight="15" x14ac:dyDescent="0.25"/>
  <cols>
    <col min="1" max="1" width="20" bestFit="1" customWidth="1"/>
    <col min="2" max="2" width="15.85546875" bestFit="1" customWidth="1"/>
    <col min="4" max="4" width="20" bestFit="1" customWidth="1"/>
  </cols>
  <sheetData>
    <row r="3" spans="1:5" x14ac:dyDescent="0.25">
      <c r="A3" s="6" t="s">
        <v>441</v>
      </c>
      <c r="B3" t="s">
        <v>449</v>
      </c>
    </row>
    <row r="4" spans="1:5" x14ac:dyDescent="0.25">
      <c r="A4" s="7" t="s">
        <v>47</v>
      </c>
      <c r="B4" s="8">
        <v>4</v>
      </c>
      <c r="D4" t="str">
        <f>A4</f>
        <v>Mumbai Indians</v>
      </c>
      <c r="E4">
        <f>GETPIVOTDATA("Winner",$A$3,"Winner",A4)</f>
        <v>4</v>
      </c>
    </row>
    <row r="5" spans="1:5" x14ac:dyDescent="0.25">
      <c r="A5" s="7" t="s">
        <v>32</v>
      </c>
      <c r="B5" s="8">
        <v>3</v>
      </c>
      <c r="D5" t="str">
        <f t="shared" ref="D5:D9" si="0">A5</f>
        <v>Chennai Super Kings</v>
      </c>
      <c r="E5">
        <f t="shared" ref="E5:E9" si="1">GETPIVOTDATA("Winner",$A$3,"Winner",A5)</f>
        <v>3</v>
      </c>
    </row>
    <row r="6" spans="1:5" x14ac:dyDescent="0.25">
      <c r="A6" s="7" t="s">
        <v>21</v>
      </c>
      <c r="B6" s="8">
        <v>2</v>
      </c>
      <c r="D6" t="str">
        <f t="shared" si="0"/>
        <v>Kolkata Knight Riders</v>
      </c>
      <c r="E6">
        <f t="shared" si="1"/>
        <v>2</v>
      </c>
    </row>
    <row r="7" spans="1:5" x14ac:dyDescent="0.25">
      <c r="A7" s="7" t="s">
        <v>53</v>
      </c>
      <c r="B7" s="8">
        <v>1</v>
      </c>
      <c r="D7" t="str">
        <f t="shared" si="0"/>
        <v>Deccan Chargers</v>
      </c>
      <c r="E7">
        <f t="shared" si="1"/>
        <v>1</v>
      </c>
    </row>
    <row r="8" spans="1:5" x14ac:dyDescent="0.25">
      <c r="A8" s="7" t="s">
        <v>259</v>
      </c>
      <c r="B8" s="8">
        <v>1</v>
      </c>
      <c r="D8" t="str">
        <f t="shared" si="0"/>
        <v>Sunrisers Hyderabad</v>
      </c>
      <c r="E8">
        <f t="shared" si="1"/>
        <v>1</v>
      </c>
    </row>
    <row r="9" spans="1:5" x14ac:dyDescent="0.25">
      <c r="A9" s="7" t="s">
        <v>40</v>
      </c>
      <c r="B9" s="8">
        <v>1</v>
      </c>
      <c r="D9" t="str">
        <f t="shared" si="0"/>
        <v>Rajasthan Royals</v>
      </c>
      <c r="E9">
        <f t="shared" si="1"/>
        <v>1</v>
      </c>
    </row>
    <row r="10" spans="1:5" x14ac:dyDescent="0.25">
      <c r="A10" s="7" t="s">
        <v>442</v>
      </c>
      <c r="B10" s="8">
        <v>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sqref="A1:E13"/>
    </sheetView>
  </sheetViews>
  <sheetFormatPr defaultRowHeight="15" x14ac:dyDescent="0.25"/>
  <cols>
    <col min="1" max="1" width="10" customWidth="1"/>
    <col min="2" max="2" width="19.28515625" bestFit="1" customWidth="1"/>
    <col min="3" max="3" width="26.5703125" bestFit="1" customWidth="1"/>
    <col min="4" max="4" width="22.5703125" customWidth="1"/>
    <col min="5" max="5" width="19.5703125" style="2" bestFit="1" customWidth="1"/>
  </cols>
  <sheetData>
    <row r="1" spans="1:5" ht="15.75" x14ac:dyDescent="0.25">
      <c r="A1" s="16" t="s">
        <v>398</v>
      </c>
      <c r="B1" s="17" t="s">
        <v>399</v>
      </c>
      <c r="C1" s="17" t="s">
        <v>400</v>
      </c>
      <c r="D1" s="17" t="s">
        <v>401</v>
      </c>
      <c r="E1" s="18" t="s">
        <v>402</v>
      </c>
    </row>
    <row r="2" spans="1:5" x14ac:dyDescent="0.25">
      <c r="A2" s="11" t="s">
        <v>403</v>
      </c>
      <c r="B2" s="3" t="s">
        <v>47</v>
      </c>
      <c r="C2" s="3" t="s">
        <v>32</v>
      </c>
      <c r="D2" s="3" t="s">
        <v>404</v>
      </c>
      <c r="E2" s="12" t="s">
        <v>405</v>
      </c>
    </row>
    <row r="3" spans="1:5" x14ac:dyDescent="0.25">
      <c r="A3" s="11" t="s">
        <v>406</v>
      </c>
      <c r="B3" s="3" t="s">
        <v>32</v>
      </c>
      <c r="C3" s="3" t="s">
        <v>259</v>
      </c>
      <c r="D3" s="3" t="s">
        <v>407</v>
      </c>
      <c r="E3" s="12" t="s">
        <v>408</v>
      </c>
    </row>
    <row r="4" spans="1:5" x14ac:dyDescent="0.25">
      <c r="A4" s="11" t="s">
        <v>409</v>
      </c>
      <c r="B4" s="3" t="s">
        <v>47</v>
      </c>
      <c r="C4" s="3" t="s">
        <v>317</v>
      </c>
      <c r="D4" s="3" t="s">
        <v>410</v>
      </c>
      <c r="E4" s="12" t="s">
        <v>411</v>
      </c>
    </row>
    <row r="5" spans="1:5" x14ac:dyDescent="0.25">
      <c r="A5" s="11" t="s">
        <v>412</v>
      </c>
      <c r="B5" s="3" t="s">
        <v>259</v>
      </c>
      <c r="C5" s="3" t="s">
        <v>20</v>
      </c>
      <c r="D5" s="3" t="s">
        <v>413</v>
      </c>
      <c r="E5" s="12" t="s">
        <v>414</v>
      </c>
    </row>
    <row r="6" spans="1:5" x14ac:dyDescent="0.25">
      <c r="A6" s="11" t="s">
        <v>415</v>
      </c>
      <c r="B6" s="3" t="s">
        <v>47</v>
      </c>
      <c r="C6" s="3" t="s">
        <v>32</v>
      </c>
      <c r="D6" s="3" t="s">
        <v>416</v>
      </c>
      <c r="E6" s="12" t="s">
        <v>405</v>
      </c>
    </row>
    <row r="7" spans="1:5" x14ac:dyDescent="0.25">
      <c r="A7" s="11" t="s">
        <v>417</v>
      </c>
      <c r="B7" s="3" t="s">
        <v>21</v>
      </c>
      <c r="C7" s="3" t="s">
        <v>31</v>
      </c>
      <c r="D7" s="3" t="s">
        <v>418</v>
      </c>
      <c r="E7" s="12" t="s">
        <v>419</v>
      </c>
    </row>
    <row r="8" spans="1:5" x14ac:dyDescent="0.25">
      <c r="A8" s="11" t="s">
        <v>420</v>
      </c>
      <c r="B8" s="3" t="s">
        <v>47</v>
      </c>
      <c r="C8" s="3" t="s">
        <v>32</v>
      </c>
      <c r="D8" s="3" t="s">
        <v>421</v>
      </c>
      <c r="E8" s="12" t="s">
        <v>407</v>
      </c>
    </row>
    <row r="9" spans="1:5" x14ac:dyDescent="0.25">
      <c r="A9" s="11" t="s">
        <v>422</v>
      </c>
      <c r="B9" s="3" t="s">
        <v>21</v>
      </c>
      <c r="C9" s="3" t="s">
        <v>32</v>
      </c>
      <c r="D9" s="3" t="s">
        <v>423</v>
      </c>
      <c r="E9" s="12" t="s">
        <v>408</v>
      </c>
    </row>
    <row r="10" spans="1:5" ht="15" customHeight="1" x14ac:dyDescent="0.25">
      <c r="A10" s="11" t="s">
        <v>424</v>
      </c>
      <c r="B10" s="3" t="s">
        <v>32</v>
      </c>
      <c r="C10" s="3" t="s">
        <v>20</v>
      </c>
      <c r="D10" s="4" t="s">
        <v>425</v>
      </c>
      <c r="E10" s="12" t="s">
        <v>426</v>
      </c>
    </row>
    <row r="11" spans="1:5" x14ac:dyDescent="0.25">
      <c r="A11" s="11" t="s">
        <v>427</v>
      </c>
      <c r="B11" s="3" t="s">
        <v>32</v>
      </c>
      <c r="C11" s="3" t="s">
        <v>47</v>
      </c>
      <c r="D11" s="5" t="s">
        <v>428</v>
      </c>
      <c r="E11" s="12" t="s">
        <v>429</v>
      </c>
    </row>
    <row r="12" spans="1:5" x14ac:dyDescent="0.25">
      <c r="A12" s="11" t="s">
        <v>430</v>
      </c>
      <c r="B12" s="3" t="s">
        <v>53</v>
      </c>
      <c r="C12" s="3" t="s">
        <v>20</v>
      </c>
      <c r="D12" s="3" t="s">
        <v>431</v>
      </c>
      <c r="E12" s="12" t="s">
        <v>432</v>
      </c>
    </row>
    <row r="13" spans="1:5" x14ac:dyDescent="0.25">
      <c r="A13" s="13" t="s">
        <v>433</v>
      </c>
      <c r="B13" s="14" t="s">
        <v>40</v>
      </c>
      <c r="C13" s="14" t="s">
        <v>32</v>
      </c>
      <c r="D13" s="14" t="s">
        <v>434</v>
      </c>
      <c r="E13" s="15" t="s">
        <v>435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team-3</vt:lpstr>
      <vt:lpstr>Toss Decision-4</vt:lpstr>
      <vt:lpstr>Top 10 venues</vt:lpstr>
      <vt:lpstr>Man of the match</vt:lpstr>
      <vt:lpstr>KPI</vt:lpstr>
      <vt:lpstr>IPL-MATCH 2008-2020-my csv</vt:lpstr>
      <vt:lpstr>DATA</vt:lpstr>
      <vt:lpstr>Title Winner</vt:lpstr>
      <vt:lpstr>WINNER 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2023-05-18T08:33:46Z</dcterms:created>
  <dcterms:modified xsi:type="dcterms:W3CDTF">2023-05-20T06:12:05Z</dcterms:modified>
</cp:coreProperties>
</file>