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Alexandre perfume distribution\"/>
    </mc:Choice>
  </mc:AlternateContent>
  <bookViews>
    <workbookView xWindow="0" yWindow="0" windowWidth="20490" windowHeight="7950" tabRatio="500"/>
  </bookViews>
  <sheets>
    <sheet name="Alxandr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D18" i="4"/>
  <c r="D19" i="4"/>
  <c r="D20" i="4"/>
  <c r="D21" i="4"/>
  <c r="D22" i="4"/>
  <c r="D23" i="4"/>
  <c r="D24" i="4"/>
  <c r="D25" i="4"/>
  <c r="D26" i="4"/>
  <c r="D27" i="4"/>
  <c r="D28" i="4"/>
  <c r="D29" i="4"/>
  <c r="C10" i="4"/>
  <c r="C34" i="4"/>
  <c r="D36" i="4" l="1"/>
  <c r="D35" i="4"/>
  <c r="D8" i="4" l="1"/>
  <c r="D9" i="4"/>
  <c r="D11" i="4"/>
  <c r="D12" i="4"/>
  <c r="D31" i="4"/>
  <c r="D32" i="4"/>
  <c r="D16" i="4"/>
  <c r="D17" i="4"/>
  <c r="D15" i="4"/>
  <c r="D34" i="4" l="1"/>
  <c r="G13" i="4" s="1"/>
  <c r="D10" i="4"/>
  <c r="G11" i="4" s="1"/>
  <c r="C37" i="4"/>
  <c r="G12" i="4"/>
  <c r="H12" i="4" s="1"/>
  <c r="D37" i="4" l="1"/>
  <c r="K20" i="4"/>
  <c r="J21" i="4" l="1"/>
  <c r="J32" i="4"/>
  <c r="H9" i="4" l="1"/>
  <c r="H10" i="4"/>
  <c r="H13" i="4"/>
  <c r="I9" i="4"/>
  <c r="H11" i="4"/>
  <c r="G8" i="4"/>
  <c r="H8" i="4" l="1"/>
  <c r="H14" i="4" s="1"/>
  <c r="J9" i="4"/>
  <c r="F17" i="4" l="1"/>
</calcChain>
</file>

<file path=xl/sharedStrings.xml><?xml version="1.0" encoding="utf-8"?>
<sst xmlns="http://schemas.openxmlformats.org/spreadsheetml/2006/main" count="53" uniqueCount="50">
  <si>
    <t>Module</t>
  </si>
  <si>
    <t>Man Days</t>
  </si>
  <si>
    <t>Total Effort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</si>
  <si>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</si>
  <si>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</si>
  <si>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</si>
  <si>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</si>
  <si>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</si>
  <si>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</si>
  <si>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</si>
  <si>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</si>
  <si>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</si>
  <si>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</si>
  <si>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</si>
  <si>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</si>
  <si>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</si>
  <si>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</si>
  <si>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</si>
  <si>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</si>
  <si>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</si>
  <si>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Project Management</t>
  </si>
  <si>
    <t>Finalising and purchase of HTML Theme &amp; Images (~20 - ~30 Screens)</t>
  </si>
  <si>
    <t>Out of Scope</t>
  </si>
  <si>
    <t>Estimate Assumptions:</t>
  </si>
  <si>
    <t>Web Development</t>
  </si>
  <si>
    <t>Hours</t>
  </si>
  <si>
    <t>BA</t>
  </si>
  <si>
    <t>Wednesday</t>
  </si>
  <si>
    <t>Admin</t>
  </si>
  <si>
    <t>Report</t>
  </si>
  <si>
    <t>Systems</t>
  </si>
  <si>
    <t>Logging / Auditing</t>
  </si>
  <si>
    <t>Roles / Entitlements</t>
  </si>
  <si>
    <t>+1 deployment</t>
  </si>
  <si>
    <t>Manage product type</t>
  </si>
  <si>
    <t>Manage product lines</t>
  </si>
  <si>
    <t>Manage products</t>
  </si>
  <si>
    <t>Manage Distributors</t>
  </si>
  <si>
    <t>Distributor</t>
  </si>
  <si>
    <t>Login, Forgot password, email validation</t>
  </si>
  <si>
    <t>monthly report by product (distributed, sold etc)</t>
  </si>
  <si>
    <t>monthly report by distributor</t>
  </si>
  <si>
    <t>Other reports (@ 4hrs per report X 6)</t>
  </si>
  <si>
    <t>manage Countries</t>
  </si>
  <si>
    <t>Manage distributor Supplies (product type, line, month, product-Qty, Shop name)</t>
  </si>
  <si>
    <t>Manage Shops</t>
  </si>
  <si>
    <t>Manage users within distributors</t>
  </si>
  <si>
    <t>Record monthly sales using pdt type, line &amp; pdt, month, qty sold, shop, country etc</t>
  </si>
  <si>
    <t>Alexandre</t>
  </si>
  <si>
    <t>Sep 27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</si>
</sst>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left" vertical="center"/>
    </xf>
    <xf numFmtId="0" fontId="9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3" fillId="0" borderId="0" xfId="0" quotePrefix="1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2" borderId="10" xfId="0" applyFont="1" applyFill="1" applyBorder="1"/>
    <xf numFmtId="0" fontId="0" fillId="2" borderId="11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wrapText="1"/>
    </xf>
    <xf numFmtId="0" fontId="11" fillId="0" borderId="12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11" fillId="0" borderId="15" xfId="0" applyFont="1" applyFill="1" applyBorder="1" applyAlignment="1">
      <alignment wrapText="1"/>
    </xf>
    <xf numFmtId="0" fontId="0" fillId="2" borderId="11" xfId="0" applyFont="1" applyFill="1" applyBorder="1"/>
    <xf numFmtId="0" fontId="11" fillId="0" borderId="0" xfId="0" applyFont="1" applyFill="1" applyBorder="1" applyAlignment="1">
      <alignment wrapText="1"/>
    </xf>
    <xf numFmtId="0" fontId="0" fillId="2" borderId="16" xfId="0" applyFont="1" applyFill="1" applyBorder="1"/>
    <xf numFmtId="0" fontId="3" fillId="7" borderId="2" xfId="0" applyFont="1" applyFill="1" applyBorder="1" applyAlignment="1">
      <alignment vertical="center"/>
    </xf>
    <xf numFmtId="0" fontId="3" fillId="2" borderId="1" xfId="0" applyFont="1" applyFill="1" applyBorder="1"/>
    <xf numFmtId="0" fontId="3" fillId="7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14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15" xfId="0" applyFont="1" applyFill="1" applyBorder="1" applyAlignment="1">
      <alignment vertical="top" wrapText="1"/>
    </xf>
    <xf numFmtId="0" fontId="11" fillId="0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0" applyFont="1"/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0" fillId="2" borderId="1" xfId="0" applyFont="1" applyFill="1" applyBorder="1" applyAlignment="1">
      <alignment wrapText="1"/>
    </xf>
    <xf numFmtId="0" fontId="11" fillId="0" borderId="14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0" fontId="11" fillId="0" borderId="15" xfId="0" applyFont="1" applyFill="1" applyBorder="1" applyAlignment="1">
      <alignment horizontal="left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7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top"/>
    </xf>
    <xf numFmtId="0" fontId="11" fillId="7" borderId="8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 vertical="top"/>
    </xf>
    <xf numFmtId="0" fontId="10" fillId="7" borderId="9" xfId="0" applyFont="1" applyFill="1" applyBorder="1" applyAlignment="1">
      <alignment horizontal="center" vertical="top"/>
    </xf>
    <xf numFmtId="0" fontId="11" fillId="0" borderId="17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7" borderId="2" xfId="0" applyFont="1" applyFill="1" applyBorder="1" applyAlignment="1">
      <alignment horizontal="left" vertical="top"/>
    </xf>
    <xf numFmtId="0" fontId="11" fillId="7" borderId="2" xfId="0" applyFont="1" applyFill="1" applyBorder="1" applyAlignment="1">
      <alignment vertical="top"/>
    </xf>
    <xf numFmtId="0" fontId="8" fillId="0" borderId="0" xfId="0" quotePrefix="1" applyFon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1" fontId="0" fillId="6" borderId="0" xfId="0" applyNumberFormat="1" applyFont="1" applyFill="1" applyAlignment="1">
      <alignment vertical="center"/>
    </xf>
    <xf numFmtId="1" fontId="0" fillId="6" borderId="0" xfId="0" applyNumberFormat="1" applyFon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topLeftCell="B1" zoomScale="90" zoomScaleNormal="90" workbookViewId="0">
      <selection activeCell="D4" sqref="D4"/>
    </sheetView>
  </sheetViews>
  <sheetFormatPr defaultColWidth="10.875" defaultRowHeight="15.7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2.375" style="1" bestFit="1" customWidth="1"/>
    <col min="6" max="6" width="6.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>
      <c r="A1" s="5"/>
      <c r="B1" s="5"/>
      <c r="C1" s="4"/>
      <c r="D1" s="6"/>
      <c r="E1" s="38"/>
      <c r="F1" s="9"/>
      <c r="G1" s="9"/>
      <c r="H1" s="35"/>
      <c r="I1"/>
    </row>
    <row r="2" spans="1:11" ht="15.75" customHeight="1">
      <c r="A2" s="6"/>
      <c r="B2" s="6"/>
      <c r="C2" s="4"/>
      <c r="D2" s="6"/>
      <c r="E2" s="38"/>
      <c r="F2" s="9"/>
      <c r="G2" s="9"/>
      <c r="H2" s="35"/>
      <c r="I2"/>
    </row>
    <row r="3" spans="1:11" ht="15.75" customHeight="1">
      <c r="A3" s="6"/>
      <c r="B3" s="11" t="s">
        <v>48</v>
      </c>
      <c r="C3" s="4"/>
      <c r="D3" s="42" t="s">
        <v>49</v>
      </c>
      <c r="E3" s="38"/>
      <c r="F3" s="9"/>
      <c r="G3" s="9"/>
      <c r="H3" s="35"/>
      <c r="I3"/>
    </row>
    <row r="4" spans="1:11" ht="15.75" customHeight="1">
      <c r="A4" s="6"/>
      <c r="B4" s="4"/>
      <c r="C4" s="4"/>
      <c r="D4" s="43" t="s">
        <v>27</v>
      </c>
      <c r="E4" s="38"/>
      <c r="F4" s="9"/>
      <c r="G4" s="9"/>
      <c r="H4" s="9"/>
      <c r="I4" s="9"/>
      <c r="J4" s="9"/>
      <c r="K4" s="9"/>
    </row>
    <row r="5" spans="1:11" ht="15.75" customHeight="1">
      <c r="A5" s="7"/>
      <c r="B5" s="7"/>
      <c r="C5" s="84"/>
      <c r="D5" s="7"/>
      <c r="E5" s="38"/>
      <c r="F5" s="9"/>
      <c r="G5" s="9"/>
      <c r="H5" s="9"/>
      <c r="I5" s="9"/>
      <c r="J5" s="9"/>
      <c r="K5" s="9"/>
    </row>
    <row r="6" spans="1:11" s="9" customFormat="1" ht="18" customHeight="1">
      <c r="A6" s="15"/>
      <c r="B6" s="16" t="s">
        <v>0</v>
      </c>
      <c r="C6" s="27" t="s">
        <v>25</v>
      </c>
      <c r="D6" s="27" t="s">
        <v>1</v>
      </c>
      <c r="E6" s="44" t="s">
        <v>24</v>
      </c>
      <c r="F6" s="10"/>
    </row>
    <row r="7" spans="1:11" s="9" customFormat="1" ht="18" customHeight="1">
      <c r="A7" s="15"/>
      <c r="B7" s="18" t="s">
        <v>9</v>
      </c>
      <c r="C7" s="85"/>
      <c r="D7" s="15"/>
      <c r="E7" s="30"/>
      <c r="F7" s="21" t="s">
        <v>4</v>
      </c>
      <c r="G7" s="22" t="s">
        <v>1</v>
      </c>
      <c r="H7" s="22" t="s">
        <v>2</v>
      </c>
    </row>
    <row r="8" spans="1:11" s="9" customFormat="1" ht="18" customHeight="1">
      <c r="A8" s="13">
        <v>1</v>
      </c>
      <c r="B8" s="14" t="s">
        <v>10</v>
      </c>
      <c r="C8" s="80">
        <v>8</v>
      </c>
      <c r="D8" s="33">
        <f t="shared" ref="D8:D11" si="0">C8/8</f>
        <v>1</v>
      </c>
      <c r="E8" s="31" t="s">
        <v>7</v>
      </c>
      <c r="F8" s="19">
        <v>1</v>
      </c>
      <c r="G8" s="20">
        <f>(D12)</f>
        <v>1.5</v>
      </c>
      <c r="H8" s="20">
        <f>(G8*F8)</f>
        <v>1.5</v>
      </c>
    </row>
    <row r="9" spans="1:11" s="9" customFormat="1" ht="18" customHeight="1">
      <c r="A9" s="13">
        <v>2</v>
      </c>
      <c r="B9" s="14" t="s">
        <v>11</v>
      </c>
      <c r="C9" s="80">
        <v>8</v>
      </c>
      <c r="D9" s="33">
        <f t="shared" si="0"/>
        <v>1</v>
      </c>
      <c r="E9" s="31" t="s">
        <v>14</v>
      </c>
      <c r="F9" s="19">
        <v>1</v>
      </c>
      <c r="G9" s="20">
        <v>13.5</v>
      </c>
      <c r="H9" s="20">
        <f t="shared" ref="H9:H13" si="1">(G9*F9)</f>
        <v>13.5</v>
      </c>
      <c r="I9" s="94">
        <f>SUM(D14:D32)</f>
        <v>13.5</v>
      </c>
      <c r="J9" s="95">
        <f>SUM(H9:H10)</f>
        <v>13.5</v>
      </c>
    </row>
    <row r="10" spans="1:11" s="9" customFormat="1" ht="18" customHeight="1">
      <c r="A10" s="13">
        <v>3</v>
      </c>
      <c r="B10" s="14" t="s">
        <v>20</v>
      </c>
      <c r="C10" s="80">
        <f>SUM(C15:C32)*0.1</f>
        <v>10.8</v>
      </c>
      <c r="D10" s="33">
        <f t="shared" si="0"/>
        <v>1.35</v>
      </c>
      <c r="E10" s="31" t="s">
        <v>15</v>
      </c>
      <c r="F10" s="19">
        <v>1</v>
      </c>
      <c r="G10" s="20">
        <v>0</v>
      </c>
      <c r="H10" s="20">
        <f t="shared" si="1"/>
        <v>0</v>
      </c>
      <c r="I10" s="94"/>
      <c r="J10" s="95"/>
    </row>
    <row r="11" spans="1:11" s="10" customFormat="1" ht="18" customHeight="1">
      <c r="A11" s="13">
        <v>4</v>
      </c>
      <c r="B11" s="14" t="s">
        <v>21</v>
      </c>
      <c r="C11" s="80"/>
      <c r="D11" s="33">
        <f t="shared" si="0"/>
        <v>0</v>
      </c>
      <c r="E11" s="31" t="s">
        <v>13</v>
      </c>
      <c r="F11" s="19">
        <v>1</v>
      </c>
      <c r="G11" s="10">
        <f>D10</f>
        <v>1.35</v>
      </c>
      <c r="H11" s="20">
        <f t="shared" si="1"/>
        <v>1.35</v>
      </c>
      <c r="I11" s="94"/>
      <c r="J11" s="95"/>
      <c r="K11" s="9"/>
    </row>
    <row r="12" spans="1:11" s="10" customFormat="1" ht="18" customHeight="1">
      <c r="A12" s="13">
        <v>5</v>
      </c>
      <c r="B12" s="14" t="s">
        <v>3</v>
      </c>
      <c r="C12" s="80">
        <v>12</v>
      </c>
      <c r="D12" s="33">
        <f>C12/8</f>
        <v>1.5</v>
      </c>
      <c r="E12" s="31" t="s">
        <v>26</v>
      </c>
      <c r="F12" s="19">
        <v>1</v>
      </c>
      <c r="G12" s="10">
        <f>SUM(D8:D9)</f>
        <v>2</v>
      </c>
      <c r="H12" s="20">
        <f t="shared" si="1"/>
        <v>2</v>
      </c>
      <c r="I12" s="9"/>
      <c r="J12" s="9"/>
      <c r="K12" s="9"/>
    </row>
    <row r="13" spans="1:11" s="10" customFormat="1" ht="18" customHeight="1">
      <c r="A13" s="15"/>
      <c r="B13" s="18" t="s">
        <v>16</v>
      </c>
      <c r="C13" s="18"/>
      <c r="D13" s="18"/>
      <c r="E13" s="31" t="s">
        <v>6</v>
      </c>
      <c r="F13" s="19">
        <v>2</v>
      </c>
      <c r="G13" s="20">
        <f>SUM(D34:D35)/2</f>
        <v>2.5249999999999999</v>
      </c>
      <c r="H13" s="20">
        <f t="shared" si="1"/>
        <v>5.05</v>
      </c>
      <c r="I13" s="9"/>
      <c r="J13" s="9"/>
      <c r="K13" s="9"/>
    </row>
    <row r="14" spans="1:11" s="10" customFormat="1" ht="18" customHeight="1">
      <c r="A14" s="54"/>
      <c r="B14" s="54" t="s">
        <v>28</v>
      </c>
      <c r="C14" s="56"/>
      <c r="D14" s="56"/>
      <c r="E14" s="32" t="s">
        <v>5</v>
      </c>
      <c r="F14" s="19"/>
      <c r="G14" s="19"/>
      <c r="H14" s="20">
        <f>SUM(H8:H13)</f>
        <v>23.400000000000002</v>
      </c>
      <c r="I14" s="9"/>
      <c r="J14" s="9"/>
      <c r="K14" s="9"/>
    </row>
    <row r="15" spans="1:11" s="10" customFormat="1" ht="18" customHeight="1">
      <c r="A15" s="13">
        <v>6</v>
      </c>
      <c r="B15" s="36" t="s">
        <v>34</v>
      </c>
      <c r="C15" s="80">
        <v>4</v>
      </c>
      <c r="D15" s="13">
        <f>C15/8</f>
        <v>0.5</v>
      </c>
      <c r="G15" s="9"/>
      <c r="H15" s="9"/>
      <c r="I15" s="9"/>
      <c r="J15" s="9"/>
      <c r="K15" s="9"/>
    </row>
    <row r="16" spans="1:11" s="10" customFormat="1" ht="18" customHeight="1">
      <c r="A16" s="13">
        <v>7</v>
      </c>
      <c r="B16" s="36" t="s">
        <v>35</v>
      </c>
      <c r="C16" s="80">
        <v>4</v>
      </c>
      <c r="D16" s="93">
        <f t="shared" ref="D16:D32" si="2">C16/8</f>
        <v>0.5</v>
      </c>
      <c r="E16" s="57" t="s">
        <v>8</v>
      </c>
      <c r="F16" s="100">
        <f>SUM(G13,G12,G9,G8)</f>
        <v>19.524999999999999</v>
      </c>
      <c r="G16" s="34"/>
      <c r="H16" s="25"/>
      <c r="I16" s="9"/>
      <c r="J16" s="9"/>
      <c r="K16" s="9"/>
    </row>
    <row r="17" spans="1:11" s="10" customFormat="1" ht="18" customHeight="1">
      <c r="A17" s="13">
        <v>8</v>
      </c>
      <c r="B17" s="36" t="s">
        <v>36</v>
      </c>
      <c r="C17" s="80">
        <v>4</v>
      </c>
      <c r="D17" s="93">
        <f t="shared" si="2"/>
        <v>0.5</v>
      </c>
      <c r="E17" s="57" t="s">
        <v>2</v>
      </c>
      <c r="F17" s="101">
        <f>H14</f>
        <v>23.400000000000002</v>
      </c>
      <c r="G17" s="34" t="s">
        <v>33</v>
      </c>
      <c r="H17" s="9"/>
      <c r="I17" s="9"/>
      <c r="J17" s="9"/>
      <c r="K17" s="9"/>
    </row>
    <row r="18" spans="1:11" s="10" customFormat="1" ht="18" customHeight="1">
      <c r="A18" s="93">
        <v>9</v>
      </c>
      <c r="B18" s="36" t="s">
        <v>43</v>
      </c>
      <c r="C18" s="93">
        <v>4</v>
      </c>
      <c r="D18" s="93">
        <f t="shared" si="2"/>
        <v>0.5</v>
      </c>
      <c r="E18" s="26"/>
      <c r="F18" s="29"/>
      <c r="G18" s="28"/>
      <c r="H18" s="28"/>
      <c r="I18" s="9"/>
      <c r="J18" s="9"/>
      <c r="K18" s="9"/>
    </row>
    <row r="19" spans="1:11" s="10" customFormat="1" ht="18" customHeight="1">
      <c r="A19" s="93">
        <v>10</v>
      </c>
      <c r="B19" s="36" t="s">
        <v>45</v>
      </c>
      <c r="C19" s="93">
        <v>8</v>
      </c>
      <c r="D19" s="93">
        <f t="shared" si="2"/>
        <v>1</v>
      </c>
      <c r="E19" s="9"/>
      <c r="G19" s="9"/>
      <c r="H19" s="9"/>
      <c r="I19" s="9"/>
      <c r="J19" s="9"/>
      <c r="K19" s="9"/>
    </row>
    <row r="20" spans="1:11" s="10" customFormat="1" ht="15.75" customHeight="1">
      <c r="A20" s="93">
        <v>11</v>
      </c>
      <c r="B20" s="36" t="s">
        <v>37</v>
      </c>
      <c r="C20" s="80">
        <v>12</v>
      </c>
      <c r="D20" s="93">
        <f t="shared" si="2"/>
        <v>1.5</v>
      </c>
      <c r="E20" s="9"/>
      <c r="F20" s="9"/>
      <c r="G20" s="9"/>
      <c r="H20" s="9"/>
      <c r="I20" s="59"/>
      <c r="J20" s="59"/>
      <c r="K20" s="59" t="e">
        <f>#REF!</f>
        <v>#REF!</v>
      </c>
    </row>
    <row r="21" spans="1:11" s="10" customFormat="1" ht="19.5" customHeight="1">
      <c r="A21" s="93"/>
      <c r="B21" s="36" t="s">
        <v>46</v>
      </c>
      <c r="C21" s="93">
        <v>8</v>
      </c>
      <c r="D21" s="93">
        <f t="shared" si="2"/>
        <v>1</v>
      </c>
      <c r="E21" s="9"/>
      <c r="F21" s="9"/>
      <c r="G21" s="9"/>
      <c r="H21" s="9"/>
      <c r="I21" s="94"/>
      <c r="J21" s="95">
        <f>SUM(H22:H23)</f>
        <v>0</v>
      </c>
      <c r="K21" s="59"/>
    </row>
    <row r="22" spans="1:11" s="10" customFormat="1" ht="18" customHeight="1">
      <c r="A22" s="93">
        <v>12</v>
      </c>
      <c r="B22" s="36" t="s">
        <v>44</v>
      </c>
      <c r="C22" s="80">
        <v>12</v>
      </c>
      <c r="D22" s="93">
        <f t="shared" si="2"/>
        <v>1.5</v>
      </c>
      <c r="E22" s="9"/>
      <c r="F22" s="9"/>
      <c r="G22" s="9"/>
      <c r="H22" s="9"/>
      <c r="I22" s="94"/>
      <c r="J22" s="95"/>
      <c r="K22" s="59"/>
    </row>
    <row r="23" spans="1:11" s="10" customFormat="1" ht="18" customHeight="1">
      <c r="A23" s="54"/>
      <c r="B23" s="54" t="s">
        <v>38</v>
      </c>
      <c r="C23" s="56"/>
      <c r="D23" s="93">
        <f t="shared" si="2"/>
        <v>0</v>
      </c>
      <c r="E23" s="9"/>
      <c r="F23" s="9"/>
      <c r="G23" s="9"/>
      <c r="H23" s="9"/>
      <c r="I23" s="9"/>
      <c r="J23" s="9"/>
      <c r="K23" s="9"/>
    </row>
    <row r="24" spans="1:11" s="10" customFormat="1" ht="18" customHeight="1">
      <c r="A24" s="93">
        <v>13</v>
      </c>
      <c r="B24" s="40" t="s">
        <v>39</v>
      </c>
      <c r="C24" s="93">
        <v>8</v>
      </c>
      <c r="D24" s="93">
        <f t="shared" si="2"/>
        <v>1</v>
      </c>
      <c r="E24" s="9"/>
      <c r="F24" s="9"/>
      <c r="G24" s="9"/>
      <c r="H24" s="9"/>
      <c r="I24" s="9"/>
      <c r="J24" s="9"/>
      <c r="K24" s="9"/>
    </row>
    <row r="25" spans="1:11" s="10" customFormat="1" ht="18" customHeight="1">
      <c r="A25" s="93">
        <v>14</v>
      </c>
      <c r="B25" s="40" t="s">
        <v>47</v>
      </c>
      <c r="C25" s="93">
        <v>16</v>
      </c>
      <c r="D25" s="93">
        <f t="shared" si="2"/>
        <v>2</v>
      </c>
      <c r="E25" s="9"/>
      <c r="F25" s="9"/>
      <c r="G25" s="9"/>
      <c r="H25" s="9"/>
      <c r="I25" s="9"/>
      <c r="J25" s="9"/>
      <c r="K25" s="9"/>
    </row>
    <row r="26" spans="1:11" s="10" customFormat="1" ht="18" customHeight="1">
      <c r="A26" s="54"/>
      <c r="B26" s="54" t="s">
        <v>29</v>
      </c>
      <c r="C26" s="40"/>
      <c r="D26" s="93">
        <f t="shared" si="2"/>
        <v>0</v>
      </c>
      <c r="E26" s="9"/>
      <c r="F26" s="9"/>
      <c r="G26" s="9"/>
      <c r="H26" s="9"/>
      <c r="I26" s="9"/>
      <c r="J26" s="9"/>
      <c r="K26" s="9"/>
    </row>
    <row r="27" spans="1:11" s="10" customFormat="1" ht="18" customHeight="1">
      <c r="A27" s="93">
        <v>15</v>
      </c>
      <c r="B27" s="36" t="s">
        <v>40</v>
      </c>
      <c r="C27" s="80">
        <v>8</v>
      </c>
      <c r="D27" s="93">
        <f t="shared" si="2"/>
        <v>1</v>
      </c>
      <c r="E27" s="9"/>
      <c r="F27" s="9"/>
      <c r="G27" s="9"/>
      <c r="H27" s="9"/>
      <c r="I27" s="9"/>
      <c r="J27" s="9"/>
      <c r="K27" s="9"/>
    </row>
    <row r="28" spans="1:11" s="10" customFormat="1" ht="18" customHeight="1">
      <c r="A28" s="93">
        <v>16</v>
      </c>
      <c r="B28" s="36" t="s">
        <v>41</v>
      </c>
      <c r="C28" s="93">
        <v>8</v>
      </c>
      <c r="D28" s="93">
        <f t="shared" si="2"/>
        <v>1</v>
      </c>
      <c r="E28" s="9"/>
      <c r="F28" s="9"/>
      <c r="G28" s="9"/>
      <c r="H28" s="9"/>
      <c r="I28" s="9"/>
      <c r="J28" s="9"/>
      <c r="K28" s="9"/>
    </row>
    <row r="29" spans="1:11" s="10" customFormat="1" ht="18" customHeight="1">
      <c r="A29" s="99">
        <v>17</v>
      </c>
      <c r="B29" s="40" t="s">
        <v>42</v>
      </c>
      <c r="C29" s="93">
        <v>0</v>
      </c>
      <c r="D29" s="93">
        <f t="shared" si="2"/>
        <v>0</v>
      </c>
      <c r="E29" s="9"/>
      <c r="F29" s="9"/>
      <c r="G29" s="9"/>
      <c r="H29" s="9"/>
      <c r="I29" s="9"/>
      <c r="J29" s="9"/>
      <c r="K29" s="9"/>
    </row>
    <row r="30" spans="1:11" s="10" customFormat="1" ht="18" customHeight="1">
      <c r="A30" s="54"/>
      <c r="B30" s="54" t="s">
        <v>30</v>
      </c>
      <c r="C30" s="54"/>
      <c r="D30" s="54"/>
      <c r="E30" s="9"/>
      <c r="F30" s="9"/>
      <c r="G30" s="9"/>
      <c r="H30" s="9"/>
      <c r="I30" s="9"/>
      <c r="J30" s="9"/>
      <c r="K30" s="9"/>
    </row>
    <row r="31" spans="1:11" s="10" customFormat="1" ht="18" customHeight="1">
      <c r="A31" s="93">
        <v>18</v>
      </c>
      <c r="B31" s="36" t="s">
        <v>32</v>
      </c>
      <c r="C31" s="80">
        <v>6</v>
      </c>
      <c r="D31" s="93">
        <f t="shared" si="2"/>
        <v>0.75</v>
      </c>
      <c r="E31" s="9"/>
      <c r="F31" s="9"/>
      <c r="G31" s="9"/>
      <c r="H31" s="9"/>
      <c r="I31" s="9"/>
      <c r="J31" s="9"/>
      <c r="K31" s="9"/>
    </row>
    <row r="32" spans="1:11" s="10" customFormat="1" ht="18" customHeight="1">
      <c r="A32" s="93">
        <v>19</v>
      </c>
      <c r="B32" s="36" t="s">
        <v>31</v>
      </c>
      <c r="C32" s="80">
        <v>6</v>
      </c>
      <c r="D32" s="93">
        <f t="shared" si="2"/>
        <v>0.75</v>
      </c>
      <c r="E32" s="9"/>
      <c r="F32" s="9"/>
      <c r="G32" s="9"/>
      <c r="H32" s="9"/>
      <c r="I32" s="94"/>
      <c r="J32" s="95">
        <f>SUM(H35:H36)</f>
        <v>0</v>
      </c>
      <c r="K32" s="9"/>
    </row>
    <row r="33" spans="1:11" s="10" customFormat="1" ht="18" customHeight="1">
      <c r="A33" s="37"/>
      <c r="B33" s="37" t="s">
        <v>18</v>
      </c>
      <c r="C33" s="37"/>
      <c r="D33" s="37"/>
      <c r="E33" s="9"/>
      <c r="F33" s="9"/>
      <c r="G33" s="9"/>
      <c r="H33" s="9"/>
      <c r="I33" s="94"/>
      <c r="J33" s="95"/>
      <c r="K33" s="9"/>
    </row>
    <row r="34" spans="1:11" s="10" customFormat="1" ht="18" customHeight="1">
      <c r="A34" s="93">
        <v>20</v>
      </c>
      <c r="B34" s="23" t="s">
        <v>12</v>
      </c>
      <c r="C34" s="80">
        <f>SUM(C15:C32)*0.3</f>
        <v>32.4</v>
      </c>
      <c r="D34" s="33">
        <f>SUM(D14:D32)*0.3</f>
        <v>4.05</v>
      </c>
      <c r="E34" s="9"/>
      <c r="F34" s="9"/>
      <c r="G34" s="9"/>
      <c r="H34" s="9"/>
      <c r="I34" s="9"/>
      <c r="J34" s="9"/>
      <c r="K34" s="9"/>
    </row>
    <row r="35" spans="1:11" s="10" customFormat="1" ht="18" customHeight="1">
      <c r="A35" s="93">
        <v>21</v>
      </c>
      <c r="B35" s="23" t="s">
        <v>17</v>
      </c>
      <c r="C35" s="80">
        <v>8</v>
      </c>
      <c r="D35" s="33">
        <f>C35/8</f>
        <v>1</v>
      </c>
      <c r="E35" s="9"/>
      <c r="F35" s="9"/>
      <c r="G35" s="9"/>
      <c r="H35" s="9"/>
      <c r="I35" s="9"/>
      <c r="J35" s="9"/>
      <c r="K35" s="9"/>
    </row>
    <row r="36" spans="1:11" s="10" customFormat="1" ht="18" customHeight="1">
      <c r="A36" s="93">
        <v>22</v>
      </c>
      <c r="B36" s="23" t="s">
        <v>19</v>
      </c>
      <c r="C36" s="80">
        <v>8</v>
      </c>
      <c r="D36" s="33">
        <f>C36/8</f>
        <v>1</v>
      </c>
      <c r="E36" s="9"/>
      <c r="F36" s="9"/>
      <c r="G36" s="9"/>
      <c r="H36" s="9"/>
      <c r="I36" s="9"/>
      <c r="J36" s="9"/>
      <c r="K36" s="9"/>
    </row>
    <row r="37" spans="1:11" s="10" customFormat="1" ht="18" customHeight="1">
      <c r="A37" s="17"/>
      <c r="B37" s="17" t="s">
        <v>2</v>
      </c>
      <c r="C37" s="15">
        <f>SUM(C8:C36)</f>
        <v>195.20000000000002</v>
      </c>
      <c r="D37" s="15">
        <f>SUM(D8:D36)</f>
        <v>24.400000000000002</v>
      </c>
      <c r="E37" s="9"/>
      <c r="F37" s="9"/>
      <c r="G37" s="9"/>
      <c r="H37" s="9"/>
      <c r="I37" s="9"/>
      <c r="J37" s="9"/>
      <c r="K37" s="9"/>
    </row>
    <row r="38" spans="1:11" s="10" customFormat="1" ht="18" customHeight="1">
      <c r="A38" s="8"/>
      <c r="B38" s="96" t="s">
        <v>23</v>
      </c>
      <c r="C38" s="86"/>
      <c r="D38" s="78"/>
      <c r="E38" s="9"/>
      <c r="F38" s="9"/>
      <c r="G38" s="9"/>
      <c r="H38" s="9"/>
      <c r="I38" s="9"/>
      <c r="J38" s="9"/>
      <c r="K38" s="9"/>
    </row>
    <row r="39" spans="1:11" s="10" customFormat="1" ht="0.75" customHeight="1">
      <c r="A39" s="8"/>
      <c r="B39" s="97"/>
      <c r="C39" s="87"/>
      <c r="D39" s="78"/>
      <c r="E39" s="9"/>
      <c r="F39" s="9"/>
      <c r="G39" s="9"/>
      <c r="H39" s="9"/>
      <c r="I39" s="9"/>
      <c r="J39" s="9"/>
      <c r="K39" s="9"/>
    </row>
    <row r="40" spans="1:11" s="10" customFormat="1" ht="24.75" customHeight="1">
      <c r="A40" s="2"/>
      <c r="B40" s="51"/>
      <c r="C40" s="88"/>
      <c r="D40" s="78"/>
      <c r="E40" s="9"/>
      <c r="F40" s="9"/>
      <c r="G40" s="9"/>
      <c r="H40" s="9"/>
      <c r="I40" s="9"/>
      <c r="J40" s="9"/>
      <c r="K40" s="9"/>
    </row>
    <row r="41" spans="1:11" s="10" customFormat="1" ht="18" customHeight="1">
      <c r="A41" s="8"/>
      <c r="B41" s="96" t="s">
        <v>22</v>
      </c>
      <c r="C41" s="89"/>
      <c r="D41" s="92"/>
      <c r="G41" s="9"/>
      <c r="H41" s="9"/>
      <c r="I41" s="9"/>
      <c r="J41" s="9"/>
      <c r="K41" s="9"/>
    </row>
    <row r="42" spans="1:11" s="10" customFormat="1" ht="1.5" customHeight="1">
      <c r="A42" s="8"/>
      <c r="B42" s="96"/>
      <c r="C42" s="90"/>
      <c r="D42" s="92"/>
      <c r="E42" s="57"/>
      <c r="F42" s="58"/>
      <c r="G42" s="98"/>
      <c r="H42" s="95"/>
      <c r="I42" s="9"/>
      <c r="J42" s="9"/>
      <c r="K42" s="9"/>
    </row>
    <row r="43" spans="1:11" s="10" customFormat="1" ht="18" customHeight="1">
      <c r="A43" s="2"/>
      <c r="B43" s="53"/>
      <c r="C43" s="41"/>
      <c r="D43" s="75"/>
      <c r="E43" s="57"/>
      <c r="F43" s="58"/>
      <c r="G43" s="98"/>
      <c r="H43" s="95"/>
      <c r="I43" s="9"/>
      <c r="J43" s="9"/>
      <c r="K43" s="9"/>
    </row>
    <row r="44" spans="1:11" s="24" customFormat="1" ht="18" customHeight="1">
      <c r="A44" s="2"/>
      <c r="B44" s="1"/>
      <c r="C44" s="88"/>
      <c r="D44" s="52"/>
      <c r="I44" s="25"/>
      <c r="J44" s="25"/>
      <c r="K44" s="25"/>
    </row>
    <row r="45" spans="1:11" s="10" customFormat="1" ht="18" customHeight="1">
      <c r="A45" s="2"/>
      <c r="B45" s="1"/>
      <c r="C45" s="2"/>
      <c r="D45" s="46"/>
      <c r="E45" s="60"/>
      <c r="G45" s="39"/>
      <c r="H45" s="9"/>
      <c r="I45" s="9"/>
      <c r="J45" s="9"/>
      <c r="K45" s="9"/>
    </row>
    <row r="46" spans="1:11" s="10" customFormat="1" ht="18" customHeight="1">
      <c r="A46" s="2"/>
      <c r="B46" s="1"/>
      <c r="C46" s="2"/>
      <c r="D46" s="3"/>
      <c r="E46" s="26"/>
      <c r="G46" s="9"/>
      <c r="H46" s="9"/>
      <c r="I46" s="9"/>
      <c r="J46" s="9"/>
      <c r="K46" s="9"/>
    </row>
    <row r="47" spans="1:11" s="10" customFormat="1" ht="15.75" customHeight="1">
      <c r="A47" s="2"/>
      <c r="B47" s="1"/>
      <c r="C47" s="2"/>
      <c r="D47" s="3"/>
      <c r="E47" s="26"/>
      <c r="G47" s="9"/>
      <c r="H47" s="9"/>
      <c r="I47" s="9"/>
      <c r="J47" s="9"/>
      <c r="K47" s="9"/>
    </row>
    <row r="48" spans="1:11" s="10" customFormat="1" ht="18.75" customHeight="1">
      <c r="A48" s="2"/>
      <c r="B48" s="1"/>
      <c r="C48" s="2"/>
      <c r="D48" s="3"/>
      <c r="E48" s="26"/>
      <c r="G48" s="9"/>
      <c r="H48" s="9"/>
      <c r="I48" s="9"/>
      <c r="J48" s="9"/>
      <c r="K48" s="9"/>
    </row>
    <row r="49" spans="1:11" s="10" customFormat="1" ht="18" customHeight="1">
      <c r="A49" s="2"/>
      <c r="B49" s="1"/>
      <c r="C49" s="2"/>
      <c r="D49" s="3"/>
      <c r="G49" s="1"/>
      <c r="H49" s="1"/>
      <c r="I49" s="9"/>
      <c r="J49" s="9"/>
      <c r="K49" s="9"/>
    </row>
    <row r="50" spans="1:11" s="10" customFormat="1" ht="18" customHeight="1">
      <c r="A50" s="2"/>
      <c r="B50" s="1"/>
      <c r="C50" s="2"/>
      <c r="D50" s="3"/>
      <c r="E50" s="81"/>
      <c r="F50" s="82"/>
      <c r="G50" s="82"/>
      <c r="H50" s="83"/>
      <c r="I50" s="9"/>
      <c r="J50" s="9"/>
      <c r="K50" s="9"/>
    </row>
    <row r="51" spans="1:11" s="10" customFormat="1" ht="18" customHeight="1">
      <c r="A51" s="2"/>
      <c r="B51" s="1"/>
      <c r="C51" s="2"/>
      <c r="D51" s="3"/>
      <c r="E51" s="71"/>
      <c r="G51" s="1"/>
      <c r="H51" s="1"/>
      <c r="I51" s="1"/>
      <c r="J51" s="1"/>
      <c r="K51" s="1"/>
    </row>
    <row r="52" spans="1:11" s="10" customFormat="1" ht="16.5" customHeight="1">
      <c r="A52" s="2"/>
      <c r="B52" s="1"/>
      <c r="C52" s="2"/>
      <c r="D52" s="3"/>
      <c r="E52" s="67"/>
      <c r="G52" s="1"/>
      <c r="H52" s="1"/>
      <c r="I52" s="1"/>
      <c r="J52" s="1"/>
      <c r="K52" s="1"/>
    </row>
    <row r="53" spans="1:11" s="10" customFormat="1" ht="18" customHeight="1">
      <c r="A53" s="2"/>
      <c r="B53" s="1"/>
      <c r="C53" s="2"/>
      <c r="D53" s="3"/>
      <c r="E53" s="67"/>
      <c r="F53" s="66"/>
      <c r="G53" s="1"/>
      <c r="H53" s="1"/>
      <c r="I53" s="1"/>
      <c r="J53" s="1"/>
      <c r="K53" s="1"/>
    </row>
    <row r="54" spans="1:11" s="12" customFormat="1" ht="18" customHeight="1">
      <c r="A54" s="2"/>
      <c r="B54" s="1"/>
      <c r="C54" s="2"/>
      <c r="D54" s="3"/>
      <c r="E54" s="60"/>
      <c r="F54" s="26"/>
      <c r="G54" s="1"/>
      <c r="H54" s="1"/>
      <c r="I54" s="1"/>
      <c r="J54" s="1"/>
      <c r="K54" s="1"/>
    </row>
    <row r="55" spans="1:11" s="10" customFormat="1" ht="18" customHeight="1">
      <c r="A55" s="2"/>
      <c r="B55" s="1"/>
      <c r="C55" s="2"/>
      <c r="D55" s="3"/>
      <c r="G55" s="1"/>
      <c r="H55" s="1"/>
      <c r="I55" s="1"/>
      <c r="J55" s="1"/>
      <c r="K55" s="1"/>
    </row>
    <row r="56" spans="1:11" s="10" customFormat="1" ht="18" customHeight="1">
      <c r="A56" s="2"/>
      <c r="B56" s="1"/>
      <c r="C56" s="2"/>
      <c r="D56" s="3"/>
      <c r="E56" s="26"/>
      <c r="G56" s="1"/>
      <c r="H56" s="1"/>
      <c r="I56" s="1"/>
      <c r="J56" s="1"/>
      <c r="K56" s="1"/>
    </row>
    <row r="57" spans="1:11" s="10" customFormat="1" ht="18" customHeight="1">
      <c r="A57" s="2"/>
      <c r="B57" s="1"/>
      <c r="C57" s="2"/>
      <c r="D57" s="3"/>
      <c r="F57" s="1"/>
      <c r="G57" s="1"/>
      <c r="H57" s="1"/>
      <c r="I57" s="1"/>
      <c r="J57" s="1"/>
      <c r="K57" s="1"/>
    </row>
    <row r="58" spans="1:11">
      <c r="E58" s="70"/>
    </row>
    <row r="59" spans="1:11" ht="16.5" customHeight="1">
      <c r="E59"/>
    </row>
    <row r="60" spans="1:11">
      <c r="E60" s="68"/>
    </row>
    <row r="61" spans="1:11">
      <c r="E61"/>
    </row>
    <row r="62" spans="1:11">
      <c r="E62"/>
    </row>
    <row r="63" spans="1:11">
      <c r="E63"/>
    </row>
    <row r="64" spans="1:11">
      <c r="E64"/>
    </row>
    <row r="65" spans="5:5">
      <c r="E65" s="68"/>
    </row>
    <row r="66" spans="5:5">
      <c r="E66"/>
    </row>
    <row r="67" spans="5:5">
      <c r="E67"/>
    </row>
    <row r="68" spans="5:5">
      <c r="E68"/>
    </row>
    <row r="69" spans="5:5">
      <c r="E69"/>
    </row>
    <row r="72" spans="5:5">
      <c r="E72" s="69"/>
    </row>
    <row r="75" spans="5:5">
      <c r="E75" s="55"/>
    </row>
    <row r="77" spans="5:5" ht="21.75" customHeight="1">
      <c r="E77" s="72"/>
    </row>
    <row r="80" spans="5:5">
      <c r="E80" s="55"/>
    </row>
    <row r="119" spans="5:17" ht="15.75" customHeight="1">
      <c r="I119" s="79"/>
      <c r="J119" s="79"/>
      <c r="K119" s="79"/>
      <c r="L119" s="61"/>
      <c r="M119" s="61"/>
      <c r="N119" s="61"/>
      <c r="O119" s="61"/>
      <c r="P119" s="61"/>
      <c r="Q119" s="62"/>
    </row>
    <row r="120" spans="5:17" ht="163.5" customHeight="1">
      <c r="E120" s="45"/>
      <c r="I120" s="79"/>
      <c r="J120" s="79"/>
      <c r="K120" s="79"/>
      <c r="L120" s="63"/>
      <c r="M120" s="63"/>
      <c r="N120" s="63"/>
      <c r="O120" s="63"/>
      <c r="P120" s="63"/>
      <c r="Q120" s="64"/>
    </row>
    <row r="121" spans="5:17">
      <c r="E121" s="45"/>
    </row>
    <row r="122" spans="5:17" ht="15.75" customHeight="1">
      <c r="E122" s="91"/>
      <c r="I122" s="73"/>
      <c r="J122" s="73"/>
      <c r="K122" s="74"/>
      <c r="L122" s="65"/>
      <c r="M122" s="45"/>
    </row>
    <row r="123" spans="5:17" ht="51" customHeight="1">
      <c r="E123" s="91"/>
      <c r="I123" s="76"/>
      <c r="J123" s="76"/>
      <c r="K123" s="77"/>
      <c r="L123" s="65"/>
      <c r="M123" s="45"/>
    </row>
    <row r="124" spans="5:17">
      <c r="E124" s="79"/>
      <c r="F124" s="79"/>
      <c r="G124" s="79"/>
      <c r="H124" s="79"/>
      <c r="I124" s="52"/>
      <c r="J124" s="52"/>
      <c r="K124" s="52"/>
      <c r="L124" s="52"/>
      <c r="M124" s="45"/>
    </row>
    <row r="125" spans="5:17">
      <c r="E125" s="92"/>
      <c r="F125" s="79"/>
      <c r="G125" s="79"/>
      <c r="H125" s="79"/>
      <c r="I125" s="51"/>
      <c r="J125" s="51"/>
      <c r="K125" s="51"/>
      <c r="L125" s="51"/>
    </row>
    <row r="126" spans="5:17">
      <c r="E126" s="92"/>
    </row>
    <row r="127" spans="5:17">
      <c r="E127" s="73"/>
      <c r="F127" s="73"/>
      <c r="G127" s="73"/>
      <c r="H127" s="73"/>
    </row>
    <row r="128" spans="5:17" ht="11.25" customHeight="1">
      <c r="E128" s="76"/>
      <c r="F128" s="76"/>
      <c r="G128" s="76"/>
      <c r="H128" s="76"/>
    </row>
    <row r="129" spans="5:17" hidden="1">
      <c r="E129" s="65"/>
      <c r="F129" s="52"/>
      <c r="G129" s="52"/>
      <c r="H129" s="52"/>
    </row>
    <row r="130" spans="5:17" ht="15.75" customHeight="1">
      <c r="E130" s="52"/>
      <c r="F130" s="51"/>
      <c r="G130" s="51"/>
      <c r="H130" s="51"/>
      <c r="M130" s="47"/>
      <c r="N130" s="47"/>
      <c r="O130" s="47"/>
      <c r="P130" s="47"/>
      <c r="Q130" s="48"/>
    </row>
    <row r="131" spans="5:17" ht="36.75" customHeight="1">
      <c r="E131" s="51"/>
      <c r="M131" s="49"/>
      <c r="N131" s="49"/>
      <c r="O131" s="49"/>
      <c r="P131" s="49"/>
      <c r="Q131" s="50"/>
    </row>
  </sheetData>
  <mergeCells count="10">
    <mergeCell ref="I9:I11"/>
    <mergeCell ref="J9:J11"/>
    <mergeCell ref="J32:J33"/>
    <mergeCell ref="B38:B39"/>
    <mergeCell ref="B41:B42"/>
    <mergeCell ref="I21:I22"/>
    <mergeCell ref="J21:J22"/>
    <mergeCell ref="I32:I33"/>
    <mergeCell ref="G42:G43"/>
    <mergeCell ref="H42:H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Alxandre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2017-09-27T11:12:35Z</dcterms:modified>
</cp:coreProperties>
</file>