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Important_DIR\prashanth\proposal\BarberraEMIS\"/>
    </mc:Choice>
  </mc:AlternateContent>
  <bookViews>
    <workbookView xWindow="0" yWindow="0" windowWidth="20490" windowHeight="7155" tabRatio="500"/>
  </bookViews>
  <sheets>
    <sheet name="EMIS" sheetId="4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8" i="4" l="1"/>
  <c r="H18" i="4"/>
  <c r="B151" i="4"/>
  <c r="F12" i="4"/>
  <c r="G12" i="4" s="1"/>
  <c r="H12" i="4" s="1"/>
  <c r="C152" i="4"/>
  <c r="B10" i="4"/>
  <c r="F11" i="4" s="1"/>
  <c r="C15" i="4"/>
  <c r="C16" i="4"/>
  <c r="C17" i="4"/>
  <c r="C18" i="4"/>
  <c r="C19" i="4"/>
  <c r="C20" i="4"/>
  <c r="C21" i="4"/>
  <c r="C22" i="4"/>
  <c r="C23" i="4"/>
  <c r="C24" i="4"/>
  <c r="C26" i="4"/>
  <c r="C27" i="4"/>
  <c r="C28" i="4"/>
  <c r="C29" i="4"/>
  <c r="C31" i="4"/>
  <c r="C32" i="4"/>
  <c r="C33" i="4"/>
  <c r="C34" i="4"/>
  <c r="C35" i="4"/>
  <c r="C36" i="4"/>
  <c r="C37" i="4"/>
  <c r="C38" i="4"/>
  <c r="C39" i="4"/>
  <c r="C40" i="4"/>
  <c r="C41" i="4"/>
  <c r="C43" i="4"/>
  <c r="C44" i="4"/>
  <c r="C45" i="4"/>
  <c r="C46" i="4"/>
  <c r="C47" i="4"/>
  <c r="C48" i="4"/>
  <c r="C49" i="4"/>
  <c r="C50" i="4"/>
  <c r="C51" i="4"/>
  <c r="C52" i="4"/>
  <c r="C53" i="4"/>
  <c r="C55" i="4"/>
  <c r="C56" i="4"/>
  <c r="C57" i="4"/>
  <c r="C58" i="4"/>
  <c r="C59" i="4"/>
  <c r="C60" i="4"/>
  <c r="C61" i="4"/>
  <c r="C62" i="4"/>
  <c r="C63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3" i="4"/>
  <c r="C84" i="4"/>
  <c r="C85" i="4"/>
  <c r="C86" i="4"/>
  <c r="C87" i="4"/>
  <c r="C88" i="4"/>
  <c r="C89" i="4"/>
  <c r="C90" i="4"/>
  <c r="C91" i="4"/>
  <c r="C92" i="4"/>
  <c r="C93" i="4"/>
  <c r="C95" i="4"/>
  <c r="C96" i="4"/>
  <c r="C97" i="4"/>
  <c r="C98" i="4"/>
  <c r="C99" i="4"/>
  <c r="C100" i="4"/>
  <c r="C101" i="4"/>
  <c r="C103" i="4"/>
  <c r="C104" i="4"/>
  <c r="C105" i="4"/>
  <c r="C106" i="4"/>
  <c r="C107" i="4"/>
  <c r="C108" i="4"/>
  <c r="C110" i="4"/>
  <c r="C111" i="4"/>
  <c r="C112" i="4"/>
  <c r="C113" i="4"/>
  <c r="C115" i="4"/>
  <c r="C116" i="4"/>
  <c r="C117" i="4"/>
  <c r="C119" i="4"/>
  <c r="C120" i="4"/>
  <c r="C121" i="4"/>
  <c r="C122" i="4"/>
  <c r="C124" i="4"/>
  <c r="C125" i="4"/>
  <c r="C127" i="4"/>
  <c r="C128" i="4"/>
  <c r="C129" i="4"/>
  <c r="C130" i="4"/>
  <c r="C131" i="4"/>
  <c r="C132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7" i="4"/>
  <c r="C148" i="4"/>
  <c r="C149" i="4"/>
  <c r="I9" i="4" l="1"/>
  <c r="G10" i="4"/>
  <c r="G9" i="4"/>
  <c r="F8" i="4"/>
  <c r="G8" i="4" s="1"/>
  <c r="C151" i="4"/>
  <c r="F13" i="4" l="1"/>
  <c r="G13" i="4" s="1"/>
  <c r="E16" i="4" s="1"/>
  <c r="H9" i="4"/>
  <c r="C8" i="4" l="1"/>
  <c r="C9" i="4"/>
  <c r="C10" i="4"/>
  <c r="C12" i="4"/>
  <c r="C11" i="4"/>
  <c r="H8" i="4" l="1"/>
  <c r="H10" i="4"/>
  <c r="J9" i="4" s="1"/>
  <c r="K10" i="4" s="1"/>
  <c r="H13" i="4" l="1"/>
  <c r="F14" i="4"/>
  <c r="G11" i="4"/>
  <c r="H11" i="4" s="1"/>
  <c r="H14" i="4" l="1"/>
  <c r="E17" i="4" s="1"/>
  <c r="I13" i="4" l="1"/>
  <c r="C154" i="4"/>
  <c r="B154" i="4" s="1"/>
  <c r="C153" i="4"/>
</calcChain>
</file>

<file path=xl/sharedStrings.xml><?xml version="1.0" encoding="utf-8"?>
<sst xmlns="http://schemas.openxmlformats.org/spreadsheetml/2006/main" count="168" uniqueCount="159">
  <si>
    <t>Module</t>
  </si>
  <si>
    <t>Man Days</t>
  </si>
  <si>
    <t>Total Effort</t>
  </si>
  <si>
    <t>No</t>
  </si>
  <si>
    <t>Total</t>
  </si>
  <si>
    <t>Designer</t>
  </si>
  <si>
    <t>Total Delivery days</t>
  </si>
  <si>
    <t>Initiation</t>
  </si>
  <si>
    <t>Requirements gathering and documentation (SRS)</t>
  </si>
  <si>
    <t>Functional Specification</t>
  </si>
  <si>
    <t>PM</t>
  </si>
  <si>
    <t>Development</t>
  </si>
  <si>
    <t>Deployment</t>
  </si>
  <si>
    <t>Project Management</t>
  </si>
  <si>
    <t>Graphic Design</t>
  </si>
  <si>
    <t>Man Hours</t>
  </si>
  <si>
    <t>Man hours</t>
  </si>
  <si>
    <t>Total Man day Effort</t>
  </si>
  <si>
    <t>Working Prototype</t>
  </si>
  <si>
    <t>Web Developer</t>
  </si>
  <si>
    <t>QA</t>
  </si>
  <si>
    <t>Educational Management Information System</t>
  </si>
  <si>
    <t>Somalialand</t>
  </si>
  <si>
    <t>Nov 16 2017</t>
  </si>
  <si>
    <t>Thursday</t>
  </si>
  <si>
    <t>Manage Batch</t>
  </si>
  <si>
    <t>Subject Management</t>
  </si>
  <si>
    <t>Manage Exams</t>
  </si>
  <si>
    <t>Student Details</t>
  </si>
  <si>
    <t>Finance</t>
  </si>
  <si>
    <t>Create Fees</t>
  </si>
  <si>
    <t>Fee Collection</t>
  </si>
  <si>
    <t>Fee Submission</t>
  </si>
  <si>
    <t>Manage Category</t>
  </si>
  <si>
    <t>Manage Course (Add, Edit, Delete, View)</t>
  </si>
  <si>
    <t>Select Course</t>
  </si>
  <si>
    <t>View Batch Exams</t>
  </si>
  <si>
    <t>View Batch List -&gt; Select Batch</t>
  </si>
  <si>
    <t>View Student List -&gt; View Student Profile</t>
  </si>
  <si>
    <t>Create Exams, Connect Exam</t>
  </si>
  <si>
    <t>Edit batch</t>
  </si>
  <si>
    <t>Manage Batch (add subjects &amp; electives, assign tutors)</t>
  </si>
  <si>
    <t>Batch Transfer  for graduation</t>
  </si>
  <si>
    <t>Manage Subjects (Add, Edit, del, view)</t>
  </si>
  <si>
    <t>Manage Elective groups</t>
  </si>
  <si>
    <t>Add subjects to electives</t>
  </si>
  <si>
    <t>Assign students</t>
  </si>
  <si>
    <t>Examination Management</t>
  </si>
  <si>
    <t>Set Grading Levels</t>
  </si>
  <si>
    <t>Create Exam</t>
  </si>
  <si>
    <t>Publish Exam</t>
  </si>
  <si>
    <t>Enter marks</t>
  </si>
  <si>
    <t>Publish Results</t>
  </si>
  <si>
    <t>Connect Exams</t>
  </si>
  <si>
    <t>Generate Reports</t>
  </si>
  <si>
    <t>Ranking Levels</t>
  </si>
  <si>
    <t>Class Designations</t>
  </si>
  <si>
    <t>CCE Settings (Continous &amp; Comprehensive Evaluation)</t>
  </si>
  <si>
    <t>Basic Settings, Sholastic Settings, Co-scholastic settings</t>
  </si>
  <si>
    <t>Human Resources</t>
  </si>
  <si>
    <t>Manage Employee</t>
  </si>
  <si>
    <t>Grade, category, position, department</t>
  </si>
  <si>
    <t xml:space="preserve">Add Employee bank </t>
  </si>
  <si>
    <t>Add Payroll category</t>
  </si>
  <si>
    <t>Employee Search, View profile</t>
  </si>
  <si>
    <t>Employee Addmission/ subject Allocation</t>
  </si>
  <si>
    <t>Emploee attendance , Leave types</t>
  </si>
  <si>
    <t>Attendance Register</t>
  </si>
  <si>
    <t>Create Payslip &amp; employee slip</t>
  </si>
  <si>
    <t>Employee Admission</t>
  </si>
  <si>
    <t>Basic details, Address details, Bank , Additional Details, Assign roles</t>
  </si>
  <si>
    <t>Time Table Management</t>
  </si>
  <si>
    <t>Create TimeTable</t>
  </si>
  <si>
    <t>Set Class timings &amp; week days</t>
  </si>
  <si>
    <t>Set Time period, Start and end date, Assign hours</t>
  </si>
  <si>
    <t>Teacher Timetable</t>
  </si>
  <si>
    <t>View Timetables</t>
  </si>
  <si>
    <t>Create Events</t>
  </si>
  <si>
    <t>Finance Management</t>
  </si>
  <si>
    <t>Manage Donations</t>
  </si>
  <si>
    <t>Payslip Management</t>
  </si>
  <si>
    <t>Auto Transactions</t>
  </si>
  <si>
    <t>manual Transactions</t>
  </si>
  <si>
    <t>Create Master fee category</t>
  </si>
  <si>
    <t>Fee Discounts</t>
  </si>
  <si>
    <t>Fee Defaulters</t>
  </si>
  <si>
    <t>Dashboards</t>
  </si>
  <si>
    <t>Admin Dashboard</t>
  </si>
  <si>
    <t>Admission</t>
  </si>
  <si>
    <t>Manage Users</t>
  </si>
  <si>
    <t>Manage News</t>
  </si>
  <si>
    <t>Manage Timetable</t>
  </si>
  <si>
    <t>Manage Attendance</t>
  </si>
  <si>
    <t>Application Settings</t>
  </si>
  <si>
    <t>Dashboard Settings</t>
  </si>
  <si>
    <t>Employee Dashboard</t>
  </si>
  <si>
    <t>My Profile</t>
  </si>
  <si>
    <t>News</t>
  </si>
  <si>
    <t>leaves</t>
  </si>
  <si>
    <t>Reminders</t>
  </si>
  <si>
    <t>Examinations</t>
  </si>
  <si>
    <t>Library</t>
  </si>
  <si>
    <t>Student Dashboard</t>
  </si>
  <si>
    <t>campus News</t>
  </si>
  <si>
    <t>Timetable</t>
  </si>
  <si>
    <t>Academics</t>
  </si>
  <si>
    <t>Messaging System</t>
  </si>
  <si>
    <t>Inbox</t>
  </si>
  <si>
    <t>Compose message</t>
  </si>
  <si>
    <t>Create Reminders</t>
  </si>
  <si>
    <t>Leave Management</t>
  </si>
  <si>
    <t>Apply for leave</t>
  </si>
  <si>
    <t>Leave approval</t>
  </si>
  <si>
    <t>Leave status</t>
  </si>
  <si>
    <t>My Leaves</t>
  </si>
  <si>
    <t>Calender &amp; Events</t>
  </si>
  <si>
    <t>Calender view</t>
  </si>
  <si>
    <t>Payslip generator</t>
  </si>
  <si>
    <t>Payslip reverter</t>
  </si>
  <si>
    <t>Payslip Approval</t>
  </si>
  <si>
    <t>DepartmentWise Payslip</t>
  </si>
  <si>
    <t>Personal Payslip</t>
  </si>
  <si>
    <t>Reject Payslip</t>
  </si>
  <si>
    <t>Particluar for master fee</t>
  </si>
  <si>
    <t>Create Fee Structure</t>
  </si>
  <si>
    <t>Transactions : Add Expense /Income</t>
  </si>
  <si>
    <t>Reports</t>
  </si>
  <si>
    <t>Asset &amp; Liability Management (Create, delete, edit, view)</t>
  </si>
  <si>
    <t>Create Week Days</t>
  </si>
  <si>
    <t>Work Allotment (Assign subjects to teachers)</t>
  </si>
  <si>
    <t>Institution Time Table (entire timetable for a day)</t>
  </si>
  <si>
    <t>Analytics and Reports</t>
  </si>
  <si>
    <t>Exam Wise Reports</t>
  </si>
  <si>
    <t>Subjectwise report</t>
  </si>
  <si>
    <t>Grouped exam reports</t>
  </si>
  <si>
    <t>Archived student reports</t>
  </si>
  <si>
    <t>Student Rankings per subject</t>
  </si>
  <si>
    <t>Student Rankings per batch</t>
  </si>
  <si>
    <t>Student rankings per course</t>
  </si>
  <si>
    <t>Student rankings per school</t>
  </si>
  <si>
    <t>Student rankings per attendance</t>
  </si>
  <si>
    <t>Ranking level reports</t>
  </si>
  <si>
    <t>View Transcripts</t>
  </si>
  <si>
    <t>Combined reports</t>
  </si>
  <si>
    <t>Create / Edit timetable structure</t>
  </si>
  <si>
    <t>Exam Dashboard</t>
  </si>
  <si>
    <t>Exam Settings (Grading levels, Ranking levels, class designations etc.)</t>
  </si>
  <si>
    <t>reports center</t>
  </si>
  <si>
    <t>Exam Management (Create exams, enter results, Connect Exams etc.)</t>
  </si>
  <si>
    <t>Exam Workflow</t>
  </si>
  <si>
    <t>Configure general settings( School info, Attendance, Financial yr etc.)</t>
  </si>
  <si>
    <t>Add course, subject with credit hours</t>
  </si>
  <si>
    <t>GPA/CGPA,/CWA calculation algorithm</t>
  </si>
  <si>
    <t>Quality Analysis</t>
  </si>
  <si>
    <t>Testing &amp; Bug Fixing</t>
  </si>
  <si>
    <t>Business Validation</t>
  </si>
  <si>
    <t>BA</t>
  </si>
  <si>
    <t>Course and Batch management</t>
  </si>
  <si>
    <t>Sr.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</si>
</sst>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8" formatCode="&quot;$&quot;#,##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1F497D"/>
      <name val="Calibri"/>
      <family val="2"/>
      <charset val="1"/>
      <scheme val="minor"/>
    </font>
    <font>
      <sz val="11"/>
      <color rgb="FF0D0D0D"/>
      <name val="Open Sans Light"/>
      <family val="2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A6A6A6"/>
      </top>
      <bottom style="thin">
        <color rgb="FFA6A6A6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1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14" fontId="5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 indent="2"/>
    </xf>
    <xf numFmtId="0" fontId="6" fillId="4" borderId="7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4" fillId="5" borderId="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1" fontId="7" fillId="0" borderId="2" xfId="0" applyNumberFormat="1" applyFont="1" applyFill="1" applyBorder="1" applyAlignment="1">
      <alignment vertical="center"/>
    </xf>
    <xf numFmtId="1" fontId="7" fillId="0" borderId="2" xfId="0" applyNumberFormat="1" applyFont="1" applyBorder="1" applyAlignment="1">
      <alignment vertical="center"/>
    </xf>
    <xf numFmtId="1" fontId="6" fillId="0" borderId="2" xfId="0" applyNumberFormat="1" applyFont="1" applyBorder="1" applyAlignment="1">
      <alignment vertical="center"/>
    </xf>
    <xf numFmtId="1" fontId="3" fillId="3" borderId="2" xfId="0" applyNumberFormat="1" applyFont="1" applyFill="1" applyBorder="1" applyAlignment="1">
      <alignment horizontal="center" vertical="center"/>
    </xf>
    <xf numFmtId="1" fontId="0" fillId="2" borderId="2" xfId="0" applyNumberFormat="1" applyFont="1" applyFill="1" applyBorder="1" applyAlignment="1">
      <alignment horizontal="center" vertical="center"/>
    </xf>
    <xf numFmtId="1" fontId="0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vertical="center"/>
    </xf>
    <xf numFmtId="1" fontId="5" fillId="2" borderId="4" xfId="0" applyNumberFormat="1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vertical="center"/>
    </xf>
    <xf numFmtId="1" fontId="3" fillId="3" borderId="6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right" vertical="center"/>
    </xf>
    <xf numFmtId="164" fontId="0" fillId="2" borderId="2" xfId="0" applyNumberFormat="1" applyFont="1" applyFill="1" applyBorder="1" applyAlignment="1">
      <alignment horizontal="center" vertical="center"/>
    </xf>
    <xf numFmtId="0" fontId="3" fillId="0" borderId="0" xfId="0" quotePrefix="1" applyFont="1" applyFill="1" applyAlignment="1">
      <alignment vertical="center"/>
    </xf>
    <xf numFmtId="1" fontId="3" fillId="0" borderId="0" xfId="0" applyNumberFormat="1" applyFont="1" applyFill="1" applyAlignment="1">
      <alignment vertical="center"/>
    </xf>
    <xf numFmtId="2" fontId="0" fillId="2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9" fillId="0" borderId="0" xfId="0" applyFont="1" applyAlignment="1">
      <alignment wrapText="1"/>
    </xf>
    <xf numFmtId="0" fontId="10" fillId="0" borderId="9" xfId="0" applyFont="1" applyBorder="1" applyAlignment="1">
      <alignment wrapText="1"/>
    </xf>
    <xf numFmtId="164" fontId="11" fillId="0" borderId="8" xfId="0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4" fontId="5" fillId="2" borderId="0" xfId="0" applyNumberFormat="1" applyFont="1" applyFill="1" applyBorder="1" applyAlignment="1">
      <alignment horizontal="right" vertical="center"/>
    </xf>
    <xf numFmtId="14" fontId="5" fillId="2" borderId="4" xfId="0" applyNumberFormat="1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left" vertical="center" indent="1"/>
    </xf>
    <xf numFmtId="0" fontId="0" fillId="2" borderId="2" xfId="0" applyFont="1" applyFill="1" applyBorder="1" applyAlignment="1">
      <alignment horizontal="left" vertical="center" indent="3"/>
    </xf>
    <xf numFmtId="0" fontId="0" fillId="2" borderId="2" xfId="0" applyFont="1" applyFill="1" applyBorder="1" applyAlignment="1">
      <alignment horizontal="left" vertical="center" indent="4"/>
    </xf>
    <xf numFmtId="0" fontId="0" fillId="2" borderId="1" xfId="0" applyFont="1" applyFill="1" applyBorder="1" applyAlignment="1">
      <alignment horizontal="left" indent="2"/>
    </xf>
    <xf numFmtId="0" fontId="3" fillId="6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vertical="center"/>
    </xf>
    <xf numFmtId="0" fontId="0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 indent="1"/>
    </xf>
    <xf numFmtId="0" fontId="0" fillId="7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 indent="2"/>
    </xf>
    <xf numFmtId="164" fontId="3" fillId="0" borderId="0" xfId="0" applyNumberFormat="1" applyFont="1" applyFill="1" applyAlignment="1">
      <alignment vertical="center"/>
    </xf>
    <xf numFmtId="168" fontId="3" fillId="0" borderId="0" xfId="0" applyNumberFormat="1" applyFont="1" applyFill="1" applyAlignment="1">
      <alignment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2889260</xdr:colOff>
      <xdr:row>3</xdr:row>
      <xdr:rowOff>128588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zoomScale="80" zoomScaleNormal="80" workbookViewId="0">
      <selection activeCell="D22" sqref="D22"/>
    </sheetView>
  </sheetViews>
  <sheetFormatPr defaultColWidth="10.875" defaultRowHeight="15.75" x14ac:dyDescent="0.25"/>
  <cols>
    <col min="1" max="1" width="74.5" style="1" customWidth="1"/>
    <col min="2" max="2" width="10.125" style="1" customWidth="1"/>
    <col min="3" max="3" width="15.375" style="38" bestFit="1" customWidth="1"/>
    <col min="4" max="4" width="22.375" style="1" bestFit="1" customWidth="1"/>
    <col min="5" max="5" width="11.125" style="1" customWidth="1"/>
    <col min="6" max="6" width="9.75" style="1" customWidth="1"/>
    <col min="7" max="7" width="10" style="1" customWidth="1"/>
    <col min="8" max="8" width="11.625" style="1" customWidth="1"/>
    <col min="9" max="9" width="13" style="1" customWidth="1"/>
    <col min="10" max="10" width="6.25" style="1" customWidth="1"/>
    <col min="11" max="16384" width="10.875" style="1"/>
  </cols>
  <sheetData>
    <row r="1" spans="1:11" ht="15.75" customHeight="1" x14ac:dyDescent="0.25">
      <c r="A1" s="3"/>
      <c r="B1" s="4"/>
      <c r="C1" s="34"/>
      <c r="D1" s="8"/>
      <c r="E1" s="8"/>
      <c r="F1" s="8"/>
      <c r="G1" s="8"/>
      <c r="H1" s="8"/>
      <c r="I1" s="8"/>
      <c r="J1" s="8"/>
      <c r="K1" s="8"/>
    </row>
    <row r="2" spans="1:11" ht="15.75" customHeight="1" x14ac:dyDescent="0.25">
      <c r="A2" s="4"/>
      <c r="B2" s="4"/>
      <c r="C2" s="34"/>
      <c r="D2" s="8"/>
      <c r="E2" s="8"/>
      <c r="F2" s="8"/>
      <c r="G2" s="8"/>
      <c r="H2" s="8"/>
      <c r="I2" s="8"/>
      <c r="J2" s="8"/>
      <c r="K2" s="8"/>
    </row>
    <row r="3" spans="1:11" ht="15.75" customHeight="1" x14ac:dyDescent="0.25">
      <c r="A3" s="49" t="s">
        <v>21</v>
      </c>
      <c r="B3" s="50"/>
      <c r="C3" s="6" t="s">
        <v>23</v>
      </c>
      <c r="D3" s="8"/>
      <c r="E3" s="8"/>
      <c r="F3" s="8"/>
      <c r="G3" s="8"/>
      <c r="H3" s="8"/>
      <c r="I3" s="8"/>
      <c r="J3" s="8"/>
      <c r="K3" s="8"/>
    </row>
    <row r="4" spans="1:11" ht="15.75" customHeight="1" x14ac:dyDescent="0.25">
      <c r="A4" s="2"/>
      <c r="B4" s="7" t="s">
        <v>22</v>
      </c>
      <c r="C4" s="35" t="s">
        <v>24</v>
      </c>
      <c r="D4" s="8"/>
      <c r="E4" s="8"/>
      <c r="F4" s="8"/>
      <c r="G4" s="8"/>
      <c r="H4" s="8"/>
      <c r="I4" s="8"/>
      <c r="J4" s="8"/>
      <c r="K4" s="8"/>
    </row>
    <row r="5" spans="1:11" ht="15.75" customHeight="1" x14ac:dyDescent="0.25">
      <c r="A5" s="5"/>
      <c r="B5" s="5"/>
      <c r="C5" s="36"/>
      <c r="D5" s="8"/>
      <c r="E5" s="8"/>
      <c r="F5" s="8"/>
      <c r="G5" s="8"/>
      <c r="H5" s="8"/>
      <c r="I5" s="8"/>
      <c r="J5" s="8"/>
      <c r="K5" s="8"/>
    </row>
    <row r="6" spans="1:11" s="8" customFormat="1" ht="18" customHeight="1" x14ac:dyDescent="0.25">
      <c r="A6" s="12" t="s">
        <v>0</v>
      </c>
      <c r="B6" s="24" t="s">
        <v>15</v>
      </c>
      <c r="C6" s="37" t="s">
        <v>1</v>
      </c>
    </row>
    <row r="7" spans="1:11" s="8" customFormat="1" ht="18" customHeight="1" x14ac:dyDescent="0.25">
      <c r="A7" s="13" t="s">
        <v>7</v>
      </c>
      <c r="B7" s="13"/>
      <c r="C7" s="30"/>
      <c r="D7" s="20"/>
      <c r="E7" s="17" t="s">
        <v>3</v>
      </c>
      <c r="F7" s="25" t="s">
        <v>16</v>
      </c>
      <c r="G7" s="18" t="s">
        <v>1</v>
      </c>
      <c r="H7" s="18" t="s">
        <v>2</v>
      </c>
    </row>
    <row r="8" spans="1:11" s="8" customFormat="1" ht="18" customHeight="1" x14ac:dyDescent="0.25">
      <c r="A8" s="11" t="s">
        <v>8</v>
      </c>
      <c r="B8" s="10">
        <v>40</v>
      </c>
      <c r="C8" s="39">
        <f t="shared" ref="C8:C10" si="0">B8/8</f>
        <v>5</v>
      </c>
      <c r="D8" s="21" t="s">
        <v>5</v>
      </c>
      <c r="E8" s="14">
        <v>1</v>
      </c>
      <c r="F8" s="14">
        <f>SUM(B11:B12)</f>
        <v>72</v>
      </c>
      <c r="G8" s="27">
        <f>F8/8</f>
        <v>9</v>
      </c>
      <c r="H8" s="15">
        <f t="shared" ref="H8:H12" si="1">E8*G8</f>
        <v>9</v>
      </c>
    </row>
    <row r="9" spans="1:11" s="8" customFormat="1" ht="18" customHeight="1" x14ac:dyDescent="0.25">
      <c r="A9" s="11" t="s">
        <v>9</v>
      </c>
      <c r="B9" s="10">
        <v>40</v>
      </c>
      <c r="C9" s="39">
        <f t="shared" si="0"/>
        <v>5</v>
      </c>
      <c r="D9" s="21" t="s">
        <v>19</v>
      </c>
      <c r="E9" s="14">
        <v>1</v>
      </c>
      <c r="F9" s="14">
        <v>240</v>
      </c>
      <c r="G9" s="27">
        <f t="shared" ref="G9:G13" si="2">F9/8</f>
        <v>30</v>
      </c>
      <c r="H9" s="15">
        <f t="shared" si="1"/>
        <v>30</v>
      </c>
      <c r="I9" s="46">
        <f>SUM(C14:C150)</f>
        <v>59.25</v>
      </c>
      <c r="J9" s="48">
        <f>SUM(H9:H10)</f>
        <v>59.25</v>
      </c>
    </row>
    <row r="10" spans="1:11" s="8" customFormat="1" ht="18" customHeight="1" x14ac:dyDescent="0.25">
      <c r="A10" s="11" t="s">
        <v>13</v>
      </c>
      <c r="B10" s="10">
        <f>SUM(B14:B149)*0.1</f>
        <v>47.400000000000006</v>
      </c>
      <c r="C10" s="39">
        <f t="shared" si="0"/>
        <v>5.9250000000000007</v>
      </c>
      <c r="D10" s="21" t="s">
        <v>158</v>
      </c>
      <c r="E10" s="14">
        <v>1</v>
      </c>
      <c r="F10" s="14">
        <v>234</v>
      </c>
      <c r="G10" s="27">
        <f t="shared" si="2"/>
        <v>29.25</v>
      </c>
      <c r="H10" s="15">
        <f t="shared" si="1"/>
        <v>29.25</v>
      </c>
      <c r="I10" s="47"/>
      <c r="J10" s="48"/>
      <c r="K10" s="62">
        <f>(J9-I9)*8</f>
        <v>0</v>
      </c>
    </row>
    <row r="11" spans="1:11" s="9" customFormat="1" ht="18" customHeight="1" x14ac:dyDescent="0.25">
      <c r="A11" s="11" t="s">
        <v>14</v>
      </c>
      <c r="B11" s="10">
        <v>40</v>
      </c>
      <c r="C11" s="39">
        <f t="shared" ref="C11:C12" si="3">B11/8</f>
        <v>5</v>
      </c>
      <c r="D11" s="21" t="s">
        <v>10</v>
      </c>
      <c r="E11" s="14">
        <v>1</v>
      </c>
      <c r="F11" s="14">
        <f>B10</f>
        <v>47.400000000000006</v>
      </c>
      <c r="G11" s="27">
        <f t="shared" si="2"/>
        <v>5.9250000000000007</v>
      </c>
      <c r="H11" s="15">
        <f t="shared" si="1"/>
        <v>5.9250000000000007</v>
      </c>
      <c r="I11" s="47"/>
      <c r="J11" s="48"/>
      <c r="K11" s="8"/>
    </row>
    <row r="12" spans="1:11" s="9" customFormat="1" ht="18" customHeight="1" x14ac:dyDescent="0.25">
      <c r="A12" s="11" t="s">
        <v>18</v>
      </c>
      <c r="B12" s="10">
        <v>32</v>
      </c>
      <c r="C12" s="39">
        <f t="shared" si="3"/>
        <v>4</v>
      </c>
      <c r="D12" s="21" t="s">
        <v>156</v>
      </c>
      <c r="E12" s="14">
        <v>1</v>
      </c>
      <c r="F12" s="14">
        <f>SUM(B8:B9)</f>
        <v>80</v>
      </c>
      <c r="G12" s="27">
        <f t="shared" si="2"/>
        <v>10</v>
      </c>
      <c r="H12" s="15">
        <f t="shared" si="1"/>
        <v>10</v>
      </c>
      <c r="I12" s="26"/>
      <c r="J12" s="26"/>
      <c r="K12" s="8"/>
    </row>
    <row r="13" spans="1:11" s="9" customFormat="1" ht="18" customHeight="1" x14ac:dyDescent="0.25">
      <c r="A13" s="13" t="s">
        <v>11</v>
      </c>
      <c r="B13" s="13"/>
      <c r="C13" s="13"/>
      <c r="D13" s="21" t="s">
        <v>20</v>
      </c>
      <c r="E13" s="14">
        <v>2</v>
      </c>
      <c r="F13" s="29">
        <f>SUM(B151:B152)/2</f>
        <v>89.32</v>
      </c>
      <c r="G13" s="27">
        <f t="shared" si="2"/>
        <v>11.164999999999999</v>
      </c>
      <c r="H13" s="43">
        <f>E13*G13</f>
        <v>22.33</v>
      </c>
      <c r="I13" s="26">
        <f>H14*8</f>
        <v>852.04</v>
      </c>
      <c r="J13" s="26"/>
      <c r="K13" s="8"/>
    </row>
    <row r="14" spans="1:11" s="9" customFormat="1" ht="18" customHeight="1" x14ac:dyDescent="0.25">
      <c r="A14" s="55" t="s">
        <v>157</v>
      </c>
      <c r="B14" s="56"/>
      <c r="C14" s="57"/>
      <c r="D14" s="22" t="s">
        <v>4</v>
      </c>
      <c r="E14" s="14"/>
      <c r="F14" s="29">
        <f>SUM(F8:F13)</f>
        <v>762.72</v>
      </c>
      <c r="G14" s="16"/>
      <c r="H14" s="28">
        <f>SUM(H8:H13)</f>
        <v>106.505</v>
      </c>
      <c r="I14" s="8"/>
      <c r="J14" s="8"/>
      <c r="K14" s="8"/>
    </row>
    <row r="15" spans="1:11" s="9" customFormat="1" ht="18" customHeight="1" x14ac:dyDescent="0.25">
      <c r="A15" s="51" t="s">
        <v>34</v>
      </c>
      <c r="B15" s="10">
        <v>8</v>
      </c>
      <c r="C15" s="10">
        <f t="shared" ref="C15:C77" si="4">B15/8</f>
        <v>1</v>
      </c>
      <c r="D15" s="8"/>
      <c r="E15" s="8"/>
      <c r="F15" s="8"/>
      <c r="G15" s="8"/>
      <c r="H15" s="8"/>
      <c r="I15" s="8"/>
      <c r="J15" s="8"/>
      <c r="K15" s="8"/>
    </row>
    <row r="16" spans="1:11" s="9" customFormat="1" ht="18" customHeight="1" x14ac:dyDescent="0.25">
      <c r="A16" s="51" t="s">
        <v>25</v>
      </c>
      <c r="B16" s="10">
        <v>8</v>
      </c>
      <c r="C16" s="10">
        <f t="shared" si="4"/>
        <v>1</v>
      </c>
      <c r="D16" s="8" t="s">
        <v>6</v>
      </c>
      <c r="E16" s="41">
        <f>SUM(G13,G12,G9,G8)</f>
        <v>60.164999999999999</v>
      </c>
      <c r="F16" s="40"/>
      <c r="G16" s="8"/>
      <c r="H16" s="8"/>
      <c r="I16" s="8"/>
      <c r="J16" s="8"/>
      <c r="K16" s="8"/>
    </row>
    <row r="17" spans="1:11" s="9" customFormat="1" ht="18" customHeight="1" x14ac:dyDescent="0.25">
      <c r="A17" s="19" t="s">
        <v>35</v>
      </c>
      <c r="B17" s="10">
        <v>3</v>
      </c>
      <c r="C17" s="10">
        <f t="shared" si="4"/>
        <v>0.375</v>
      </c>
      <c r="D17" s="8" t="s">
        <v>17</v>
      </c>
      <c r="E17" s="8">
        <f>H14</f>
        <v>106.505</v>
      </c>
      <c r="G17" s="8"/>
      <c r="H17" s="8"/>
      <c r="I17" s="8"/>
      <c r="J17" s="8"/>
      <c r="K17" s="8"/>
    </row>
    <row r="18" spans="1:11" s="9" customFormat="1" ht="18" customHeight="1" x14ac:dyDescent="0.3">
      <c r="A18" s="19" t="s">
        <v>37</v>
      </c>
      <c r="B18" s="10">
        <v>3</v>
      </c>
      <c r="C18" s="10">
        <f t="shared" si="4"/>
        <v>0.375</v>
      </c>
      <c r="D18" s="8"/>
      <c r="E18" s="8"/>
      <c r="F18" s="8"/>
      <c r="G18" s="8"/>
      <c r="H18" s="8">
        <f>106*8*8</f>
        <v>6784</v>
      </c>
      <c r="I18" s="63">
        <f>H18*65</f>
        <v>440960</v>
      </c>
      <c r="J18" s="8"/>
      <c r="K18" s="45"/>
    </row>
    <row r="19" spans="1:11" s="9" customFormat="1" ht="18" customHeight="1" x14ac:dyDescent="0.3">
      <c r="A19" s="52" t="s">
        <v>38</v>
      </c>
      <c r="B19" s="10">
        <v>3</v>
      </c>
      <c r="C19" s="10">
        <f t="shared" si="4"/>
        <v>0.375</v>
      </c>
      <c r="D19" s="8"/>
      <c r="E19" s="8"/>
      <c r="F19" s="8"/>
      <c r="G19" s="8"/>
      <c r="H19" s="8"/>
      <c r="I19" s="8"/>
      <c r="J19" s="8"/>
      <c r="K19" s="45"/>
    </row>
    <row r="20" spans="1:11" s="9" customFormat="1" ht="18" customHeight="1" x14ac:dyDescent="0.3">
      <c r="A20" s="52" t="s">
        <v>36</v>
      </c>
      <c r="B20" s="10">
        <v>3</v>
      </c>
      <c r="C20" s="10">
        <f t="shared" si="4"/>
        <v>0.375</v>
      </c>
      <c r="D20" s="8"/>
      <c r="E20" s="8"/>
      <c r="F20" s="8"/>
      <c r="G20" s="8"/>
      <c r="H20" s="8"/>
      <c r="I20" s="8"/>
      <c r="J20" s="8"/>
      <c r="K20" s="45"/>
    </row>
    <row r="21" spans="1:11" s="9" customFormat="1" ht="18" customHeight="1" x14ac:dyDescent="0.3">
      <c r="A21" s="53" t="s">
        <v>39</v>
      </c>
      <c r="B21" s="10">
        <v>8</v>
      </c>
      <c r="C21" s="10">
        <f t="shared" si="4"/>
        <v>1</v>
      </c>
      <c r="D21" s="8"/>
      <c r="E21" s="8"/>
      <c r="F21" s="8"/>
      <c r="G21" s="8"/>
      <c r="H21" s="8"/>
      <c r="I21" s="8"/>
      <c r="J21" s="8"/>
      <c r="K21" s="45"/>
    </row>
    <row r="22" spans="1:11" s="9" customFormat="1" ht="16.5" x14ac:dyDescent="0.3">
      <c r="A22" s="52" t="s">
        <v>40</v>
      </c>
      <c r="B22" s="10">
        <v>3</v>
      </c>
      <c r="C22" s="10">
        <f t="shared" si="4"/>
        <v>0.375</v>
      </c>
      <c r="D22" s="8"/>
      <c r="E22" s="8"/>
      <c r="F22" s="8"/>
      <c r="G22" s="8"/>
      <c r="H22" s="8"/>
      <c r="I22" s="1"/>
      <c r="J22" s="1"/>
      <c r="K22" s="45"/>
    </row>
    <row r="23" spans="1:11" s="9" customFormat="1" x14ac:dyDescent="0.25">
      <c r="A23" s="52" t="s">
        <v>41</v>
      </c>
      <c r="B23" s="10">
        <v>8</v>
      </c>
      <c r="C23" s="10">
        <f t="shared" si="4"/>
        <v>1</v>
      </c>
      <c r="D23"/>
      <c r="E23" s="1"/>
      <c r="F23" s="1"/>
      <c r="G23" s="1"/>
      <c r="H23" s="1"/>
      <c r="I23" s="1"/>
      <c r="J23" s="1"/>
      <c r="K23" s="1"/>
    </row>
    <row r="24" spans="1:11" x14ac:dyDescent="0.25">
      <c r="A24" s="19" t="s">
        <v>42</v>
      </c>
      <c r="B24" s="10">
        <v>8</v>
      </c>
      <c r="C24" s="10">
        <f t="shared" si="4"/>
        <v>1</v>
      </c>
      <c r="D24"/>
    </row>
    <row r="25" spans="1:11" x14ac:dyDescent="0.25">
      <c r="A25" s="55" t="s">
        <v>26</v>
      </c>
      <c r="B25" s="57"/>
      <c r="C25" s="57"/>
      <c r="D25"/>
    </row>
    <row r="26" spans="1:11" x14ac:dyDescent="0.25">
      <c r="A26" s="51" t="s">
        <v>43</v>
      </c>
      <c r="B26" s="10">
        <v>8</v>
      </c>
      <c r="C26" s="10">
        <f t="shared" si="4"/>
        <v>1</v>
      </c>
      <c r="D26"/>
    </row>
    <row r="27" spans="1:11" x14ac:dyDescent="0.25">
      <c r="A27" s="51" t="s">
        <v>44</v>
      </c>
      <c r="B27" s="10">
        <v>8</v>
      </c>
      <c r="C27" s="10">
        <f t="shared" si="4"/>
        <v>1</v>
      </c>
      <c r="D27"/>
    </row>
    <row r="28" spans="1:11" x14ac:dyDescent="0.25">
      <c r="A28" s="19" t="s">
        <v>45</v>
      </c>
      <c r="B28" s="10">
        <v>3</v>
      </c>
      <c r="C28" s="10">
        <f t="shared" si="4"/>
        <v>0.375</v>
      </c>
      <c r="D28"/>
    </row>
    <row r="29" spans="1:11" x14ac:dyDescent="0.25">
      <c r="A29" s="19" t="s">
        <v>46</v>
      </c>
      <c r="B29" s="10">
        <v>3</v>
      </c>
      <c r="C29" s="10">
        <f t="shared" si="4"/>
        <v>0.375</v>
      </c>
      <c r="D29"/>
    </row>
    <row r="30" spans="1:11" x14ac:dyDescent="0.25">
      <c r="A30" s="55" t="s">
        <v>47</v>
      </c>
      <c r="B30" s="57"/>
      <c r="C30" s="57"/>
      <c r="D30"/>
    </row>
    <row r="31" spans="1:11" x14ac:dyDescent="0.25">
      <c r="A31" s="51" t="s">
        <v>48</v>
      </c>
      <c r="B31" s="10">
        <v>3</v>
      </c>
      <c r="C31" s="10">
        <f t="shared" si="4"/>
        <v>0.375</v>
      </c>
      <c r="D31"/>
    </row>
    <row r="32" spans="1:11" x14ac:dyDescent="0.25">
      <c r="A32" s="19" t="s">
        <v>49</v>
      </c>
      <c r="B32" s="10">
        <v>4</v>
      </c>
      <c r="C32" s="10">
        <f t="shared" si="4"/>
        <v>0.5</v>
      </c>
      <c r="D32"/>
    </row>
    <row r="33" spans="1:10" x14ac:dyDescent="0.25">
      <c r="A33" s="19" t="s">
        <v>50</v>
      </c>
      <c r="B33" s="10">
        <v>4</v>
      </c>
      <c r="C33" s="10">
        <f t="shared" si="4"/>
        <v>0.5</v>
      </c>
      <c r="D33"/>
    </row>
    <row r="34" spans="1:10" x14ac:dyDescent="0.25">
      <c r="A34" s="19" t="s">
        <v>51</v>
      </c>
      <c r="B34" s="10">
        <v>3</v>
      </c>
      <c r="C34" s="10">
        <f t="shared" si="4"/>
        <v>0.375</v>
      </c>
      <c r="D34"/>
    </row>
    <row r="35" spans="1:10" x14ac:dyDescent="0.25">
      <c r="A35" s="19" t="s">
        <v>52</v>
      </c>
      <c r="B35" s="10">
        <v>3</v>
      </c>
      <c r="C35" s="10">
        <f t="shared" si="4"/>
        <v>0.375</v>
      </c>
      <c r="D35"/>
    </row>
    <row r="36" spans="1:10" x14ac:dyDescent="0.25">
      <c r="A36" s="19" t="s">
        <v>53</v>
      </c>
      <c r="B36" s="10">
        <v>3</v>
      </c>
      <c r="C36" s="10">
        <f t="shared" si="4"/>
        <v>0.375</v>
      </c>
    </row>
    <row r="37" spans="1:10" x14ac:dyDescent="0.25">
      <c r="A37" s="19" t="s">
        <v>54</v>
      </c>
      <c r="B37" s="10">
        <v>8</v>
      </c>
      <c r="C37" s="10">
        <f t="shared" si="4"/>
        <v>1</v>
      </c>
    </row>
    <row r="38" spans="1:10" x14ac:dyDescent="0.25">
      <c r="A38" s="51" t="s">
        <v>55</v>
      </c>
      <c r="B38" s="10">
        <v>3</v>
      </c>
      <c r="C38" s="10">
        <f t="shared" si="4"/>
        <v>0.375</v>
      </c>
    </row>
    <row r="39" spans="1:10" x14ac:dyDescent="0.25">
      <c r="A39" s="51" t="s">
        <v>56</v>
      </c>
      <c r="B39" s="10">
        <v>8</v>
      </c>
      <c r="C39" s="10">
        <f t="shared" si="4"/>
        <v>1</v>
      </c>
    </row>
    <row r="40" spans="1:10" x14ac:dyDescent="0.25">
      <c r="A40" s="19" t="s">
        <v>57</v>
      </c>
      <c r="B40" s="10">
        <v>8</v>
      </c>
      <c r="C40" s="10">
        <f t="shared" si="4"/>
        <v>1</v>
      </c>
    </row>
    <row r="41" spans="1:10" x14ac:dyDescent="0.25">
      <c r="A41" s="52" t="s">
        <v>58</v>
      </c>
      <c r="B41" s="10">
        <v>8</v>
      </c>
      <c r="C41" s="10">
        <f t="shared" si="4"/>
        <v>1</v>
      </c>
    </row>
    <row r="42" spans="1:10" ht="16.5" x14ac:dyDescent="0.3">
      <c r="A42" s="55" t="s">
        <v>59</v>
      </c>
      <c r="B42" s="57"/>
      <c r="C42" s="57"/>
      <c r="J42" s="45"/>
    </row>
    <row r="43" spans="1:10" ht="16.5" x14ac:dyDescent="0.3">
      <c r="A43" s="51" t="s">
        <v>60</v>
      </c>
      <c r="B43" s="10">
        <v>3</v>
      </c>
      <c r="C43" s="10">
        <f t="shared" si="4"/>
        <v>0.375</v>
      </c>
      <c r="J43" s="45"/>
    </row>
    <row r="44" spans="1:10" ht="16.5" x14ac:dyDescent="0.3">
      <c r="A44" s="19" t="s">
        <v>61</v>
      </c>
      <c r="B44" s="10">
        <v>3</v>
      </c>
      <c r="C44" s="10">
        <f t="shared" si="4"/>
        <v>0.375</v>
      </c>
      <c r="J44" s="45"/>
    </row>
    <row r="45" spans="1:10" ht="16.5" x14ac:dyDescent="0.3">
      <c r="A45" s="19" t="s">
        <v>62</v>
      </c>
      <c r="B45" s="10">
        <v>3</v>
      </c>
      <c r="C45" s="10">
        <f t="shared" si="4"/>
        <v>0.375</v>
      </c>
      <c r="J45" s="45"/>
    </row>
    <row r="46" spans="1:10" ht="16.5" x14ac:dyDescent="0.3">
      <c r="A46" s="54" t="s">
        <v>63</v>
      </c>
      <c r="B46" s="10">
        <v>3</v>
      </c>
      <c r="C46" s="10">
        <f t="shared" si="4"/>
        <v>0.375</v>
      </c>
      <c r="J46" s="45"/>
    </row>
    <row r="47" spans="1:10" x14ac:dyDescent="0.25">
      <c r="A47" s="19" t="s">
        <v>64</v>
      </c>
      <c r="B47" s="10">
        <v>3</v>
      </c>
      <c r="C47" s="10">
        <f t="shared" si="4"/>
        <v>0.375</v>
      </c>
    </row>
    <row r="48" spans="1:10" x14ac:dyDescent="0.25">
      <c r="A48" s="19" t="s">
        <v>65</v>
      </c>
      <c r="B48" s="10">
        <v>3</v>
      </c>
      <c r="C48" s="10">
        <f t="shared" si="4"/>
        <v>0.375</v>
      </c>
    </row>
    <row r="49" spans="1:3" x14ac:dyDescent="0.25">
      <c r="A49" s="19" t="s">
        <v>66</v>
      </c>
      <c r="B49" s="10">
        <v>3</v>
      </c>
      <c r="C49" s="10">
        <f t="shared" si="4"/>
        <v>0.375</v>
      </c>
    </row>
    <row r="50" spans="1:3" x14ac:dyDescent="0.25">
      <c r="A50" s="19" t="s">
        <v>67</v>
      </c>
      <c r="B50" s="10">
        <v>3</v>
      </c>
      <c r="C50" s="10">
        <f t="shared" si="4"/>
        <v>0.375</v>
      </c>
    </row>
    <row r="51" spans="1:3" x14ac:dyDescent="0.25">
      <c r="A51" s="19" t="s">
        <v>68</v>
      </c>
      <c r="B51" s="10">
        <v>3</v>
      </c>
      <c r="C51" s="10">
        <f t="shared" si="4"/>
        <v>0.375</v>
      </c>
    </row>
    <row r="52" spans="1:3" x14ac:dyDescent="0.25">
      <c r="A52" s="19" t="s">
        <v>69</v>
      </c>
      <c r="B52" s="10">
        <v>3</v>
      </c>
      <c r="C52" s="10">
        <f t="shared" si="4"/>
        <v>0.375</v>
      </c>
    </row>
    <row r="53" spans="1:3" x14ac:dyDescent="0.25">
      <c r="A53" s="52" t="s">
        <v>70</v>
      </c>
      <c r="B53" s="10">
        <v>3</v>
      </c>
      <c r="C53" s="10">
        <f t="shared" si="4"/>
        <v>0.375</v>
      </c>
    </row>
    <row r="54" spans="1:3" x14ac:dyDescent="0.25">
      <c r="A54" s="55" t="s">
        <v>71</v>
      </c>
      <c r="B54" s="57"/>
      <c r="C54" s="57"/>
    </row>
    <row r="55" spans="1:3" x14ac:dyDescent="0.25">
      <c r="A55" s="51" t="s">
        <v>72</v>
      </c>
      <c r="B55" s="10">
        <v>4</v>
      </c>
      <c r="C55" s="10">
        <f t="shared" si="4"/>
        <v>0.5</v>
      </c>
    </row>
    <row r="56" spans="1:3" x14ac:dyDescent="0.25">
      <c r="A56" s="19" t="s">
        <v>73</v>
      </c>
      <c r="B56" s="10">
        <v>4</v>
      </c>
      <c r="C56" s="10">
        <f t="shared" si="4"/>
        <v>0.5</v>
      </c>
    </row>
    <row r="57" spans="1:3" x14ac:dyDescent="0.25">
      <c r="A57" s="19" t="s">
        <v>74</v>
      </c>
      <c r="B57" s="10">
        <v>4</v>
      </c>
      <c r="C57" s="10">
        <f t="shared" si="4"/>
        <v>0.5</v>
      </c>
    </row>
    <row r="58" spans="1:3" x14ac:dyDescent="0.25">
      <c r="A58" s="51" t="s">
        <v>129</v>
      </c>
      <c r="B58" s="10">
        <v>4</v>
      </c>
      <c r="C58" s="10">
        <f t="shared" si="4"/>
        <v>0.5</v>
      </c>
    </row>
    <row r="59" spans="1:3" x14ac:dyDescent="0.25">
      <c r="A59" s="51" t="s">
        <v>144</v>
      </c>
      <c r="B59" s="10">
        <v>4</v>
      </c>
      <c r="C59" s="10">
        <f t="shared" si="4"/>
        <v>0.5</v>
      </c>
    </row>
    <row r="60" spans="1:3" x14ac:dyDescent="0.25">
      <c r="A60" s="51" t="s">
        <v>75</v>
      </c>
      <c r="B60" s="10">
        <v>4</v>
      </c>
      <c r="C60" s="10">
        <f t="shared" si="4"/>
        <v>0.5</v>
      </c>
    </row>
    <row r="61" spans="1:3" x14ac:dyDescent="0.25">
      <c r="A61" s="51" t="s">
        <v>130</v>
      </c>
      <c r="B61" s="10">
        <v>4</v>
      </c>
      <c r="C61" s="10">
        <f t="shared" si="4"/>
        <v>0.5</v>
      </c>
    </row>
    <row r="62" spans="1:3" x14ac:dyDescent="0.25">
      <c r="A62" s="51" t="s">
        <v>76</v>
      </c>
      <c r="B62" s="10">
        <v>4</v>
      </c>
      <c r="C62" s="10">
        <f t="shared" si="4"/>
        <v>0.5</v>
      </c>
    </row>
    <row r="63" spans="1:3" x14ac:dyDescent="0.25">
      <c r="A63" s="51" t="s">
        <v>128</v>
      </c>
      <c r="B63" s="10">
        <v>4</v>
      </c>
      <c r="C63" s="10">
        <f t="shared" si="4"/>
        <v>0.5</v>
      </c>
    </row>
    <row r="64" spans="1:3" x14ac:dyDescent="0.25">
      <c r="A64" s="55" t="s">
        <v>78</v>
      </c>
      <c r="B64" s="57"/>
      <c r="C64" s="57"/>
    </row>
    <row r="65" spans="1:3" x14ac:dyDescent="0.25">
      <c r="A65" s="51" t="s">
        <v>30</v>
      </c>
      <c r="B65" s="10">
        <v>4</v>
      </c>
      <c r="C65" s="10">
        <f t="shared" si="4"/>
        <v>0.5</v>
      </c>
    </row>
    <row r="66" spans="1:3" x14ac:dyDescent="0.25">
      <c r="A66" s="19" t="s">
        <v>83</v>
      </c>
      <c r="B66" s="10">
        <v>4</v>
      </c>
      <c r="C66" s="10">
        <f t="shared" si="4"/>
        <v>0.5</v>
      </c>
    </row>
    <row r="67" spans="1:3" x14ac:dyDescent="0.25">
      <c r="A67" s="19" t="s">
        <v>123</v>
      </c>
      <c r="B67" s="10">
        <v>3</v>
      </c>
      <c r="C67" s="10">
        <f t="shared" si="4"/>
        <v>0.375</v>
      </c>
    </row>
    <row r="68" spans="1:3" x14ac:dyDescent="0.25">
      <c r="A68" s="52" t="s">
        <v>84</v>
      </c>
      <c r="B68" s="10">
        <v>3</v>
      </c>
      <c r="C68" s="10">
        <f t="shared" si="4"/>
        <v>0.375</v>
      </c>
    </row>
    <row r="69" spans="1:3" x14ac:dyDescent="0.25">
      <c r="A69" s="52" t="s">
        <v>31</v>
      </c>
      <c r="B69" s="10">
        <v>3</v>
      </c>
      <c r="C69" s="10">
        <f t="shared" si="4"/>
        <v>0.375</v>
      </c>
    </row>
    <row r="70" spans="1:3" x14ac:dyDescent="0.25">
      <c r="A70" s="52" t="s">
        <v>85</v>
      </c>
      <c r="B70" s="10">
        <v>3</v>
      </c>
      <c r="C70" s="10">
        <f t="shared" si="4"/>
        <v>0.375</v>
      </c>
    </row>
    <row r="71" spans="1:3" x14ac:dyDescent="0.25">
      <c r="A71" s="52" t="s">
        <v>32</v>
      </c>
      <c r="B71" s="10">
        <v>3</v>
      </c>
      <c r="C71" s="10">
        <f t="shared" si="4"/>
        <v>0.375</v>
      </c>
    </row>
    <row r="72" spans="1:3" x14ac:dyDescent="0.25">
      <c r="A72" s="52" t="s">
        <v>124</v>
      </c>
      <c r="B72" s="10">
        <v>3</v>
      </c>
      <c r="C72" s="10">
        <f t="shared" si="4"/>
        <v>0.375</v>
      </c>
    </row>
    <row r="73" spans="1:3" x14ac:dyDescent="0.25">
      <c r="A73" s="51" t="s">
        <v>79</v>
      </c>
      <c r="B73" s="10">
        <v>8</v>
      </c>
      <c r="C73" s="10">
        <f t="shared" si="4"/>
        <v>1</v>
      </c>
    </row>
    <row r="74" spans="1:3" x14ac:dyDescent="0.25">
      <c r="A74" s="51" t="s">
        <v>127</v>
      </c>
      <c r="B74" s="10">
        <v>3</v>
      </c>
      <c r="C74" s="10">
        <f t="shared" si="4"/>
        <v>0.375</v>
      </c>
    </row>
    <row r="75" spans="1:3" x14ac:dyDescent="0.25">
      <c r="A75" s="51" t="s">
        <v>80</v>
      </c>
      <c r="B75" s="10">
        <v>3</v>
      </c>
      <c r="C75" s="10">
        <f t="shared" si="4"/>
        <v>0.375</v>
      </c>
    </row>
    <row r="76" spans="1:3" x14ac:dyDescent="0.25">
      <c r="A76" s="51" t="s">
        <v>33</v>
      </c>
      <c r="B76" s="10">
        <v>8</v>
      </c>
      <c r="C76" s="10">
        <f t="shared" si="4"/>
        <v>1</v>
      </c>
    </row>
    <row r="77" spans="1:3" x14ac:dyDescent="0.25">
      <c r="A77" s="19" t="s">
        <v>81</v>
      </c>
      <c r="B77" s="10">
        <v>8</v>
      </c>
      <c r="C77" s="10">
        <f t="shared" si="4"/>
        <v>1</v>
      </c>
    </row>
    <row r="78" spans="1:3" x14ac:dyDescent="0.25">
      <c r="A78" s="19" t="s">
        <v>82</v>
      </c>
      <c r="B78" s="10">
        <v>4</v>
      </c>
      <c r="C78" s="10">
        <f t="shared" ref="C78:C141" si="5">B78/8</f>
        <v>0.5</v>
      </c>
    </row>
    <row r="79" spans="1:3" x14ac:dyDescent="0.25">
      <c r="A79" s="19" t="s">
        <v>125</v>
      </c>
      <c r="B79" s="10">
        <v>4</v>
      </c>
      <c r="C79" s="10">
        <f t="shared" si="5"/>
        <v>0.5</v>
      </c>
    </row>
    <row r="80" spans="1:3" x14ac:dyDescent="0.25">
      <c r="A80" s="51" t="s">
        <v>126</v>
      </c>
      <c r="B80" s="10">
        <v>6</v>
      </c>
      <c r="C80" s="10">
        <f t="shared" si="5"/>
        <v>0.75</v>
      </c>
    </row>
    <row r="81" spans="1:3" ht="18.75" x14ac:dyDescent="0.25">
      <c r="A81" s="58" t="s">
        <v>86</v>
      </c>
      <c r="B81" s="57"/>
      <c r="C81" s="57"/>
    </row>
    <row r="82" spans="1:3" x14ac:dyDescent="0.25">
      <c r="A82" s="59" t="s">
        <v>87</v>
      </c>
      <c r="B82" s="60"/>
      <c r="C82" s="60"/>
    </row>
    <row r="83" spans="1:3" x14ac:dyDescent="0.25">
      <c r="A83" s="19" t="s">
        <v>88</v>
      </c>
      <c r="B83" s="10">
        <v>2</v>
      </c>
      <c r="C83" s="10">
        <f t="shared" si="5"/>
        <v>0.25</v>
      </c>
    </row>
    <row r="84" spans="1:3" x14ac:dyDescent="0.25">
      <c r="A84" s="19" t="s">
        <v>28</v>
      </c>
      <c r="B84" s="10">
        <v>2</v>
      </c>
      <c r="C84" s="10">
        <f t="shared" si="5"/>
        <v>0.25</v>
      </c>
    </row>
    <row r="85" spans="1:3" x14ac:dyDescent="0.25">
      <c r="A85" s="19" t="s">
        <v>89</v>
      </c>
      <c r="B85" s="10">
        <v>2</v>
      </c>
      <c r="C85" s="10">
        <f t="shared" si="5"/>
        <v>0.25</v>
      </c>
    </row>
    <row r="86" spans="1:3" x14ac:dyDescent="0.25">
      <c r="A86" s="19" t="s">
        <v>90</v>
      </c>
      <c r="B86" s="10">
        <v>2</v>
      </c>
      <c r="C86" s="10">
        <f t="shared" si="5"/>
        <v>0.25</v>
      </c>
    </row>
    <row r="87" spans="1:3" x14ac:dyDescent="0.25">
      <c r="A87" s="19" t="s">
        <v>27</v>
      </c>
      <c r="B87" s="10">
        <v>2</v>
      </c>
      <c r="C87" s="10">
        <f t="shared" si="5"/>
        <v>0.25</v>
      </c>
    </row>
    <row r="88" spans="1:3" x14ac:dyDescent="0.25">
      <c r="A88" s="19" t="s">
        <v>91</v>
      </c>
      <c r="B88" s="10">
        <v>2</v>
      </c>
      <c r="C88" s="10">
        <f t="shared" si="5"/>
        <v>0.25</v>
      </c>
    </row>
    <row r="89" spans="1:3" x14ac:dyDescent="0.25">
      <c r="A89" s="19" t="s">
        <v>92</v>
      </c>
      <c r="B89" s="10">
        <v>2</v>
      </c>
      <c r="C89" s="10">
        <f t="shared" si="5"/>
        <v>0.25</v>
      </c>
    </row>
    <row r="90" spans="1:3" x14ac:dyDescent="0.25">
      <c r="A90" s="19" t="s">
        <v>93</v>
      </c>
      <c r="B90" s="10">
        <v>2</v>
      </c>
      <c r="C90" s="10">
        <f t="shared" si="5"/>
        <v>0.25</v>
      </c>
    </row>
    <row r="91" spans="1:3" x14ac:dyDescent="0.25">
      <c r="A91" s="19" t="s">
        <v>94</v>
      </c>
      <c r="B91" s="10">
        <v>2</v>
      </c>
      <c r="C91" s="10">
        <f t="shared" si="5"/>
        <v>0.25</v>
      </c>
    </row>
    <row r="92" spans="1:3" x14ac:dyDescent="0.25">
      <c r="A92" s="19" t="s">
        <v>59</v>
      </c>
      <c r="B92" s="10">
        <v>2</v>
      </c>
      <c r="C92" s="10">
        <f t="shared" si="5"/>
        <v>0.25</v>
      </c>
    </row>
    <row r="93" spans="1:3" x14ac:dyDescent="0.25">
      <c r="A93" s="19" t="s">
        <v>29</v>
      </c>
      <c r="B93" s="10">
        <v>2</v>
      </c>
      <c r="C93" s="10">
        <f t="shared" si="5"/>
        <v>0.25</v>
      </c>
    </row>
    <row r="94" spans="1:3" x14ac:dyDescent="0.25">
      <c r="A94" s="59" t="s">
        <v>95</v>
      </c>
      <c r="B94" s="60"/>
      <c r="C94" s="60"/>
    </row>
    <row r="95" spans="1:3" x14ac:dyDescent="0.25">
      <c r="A95" s="19" t="s">
        <v>96</v>
      </c>
      <c r="B95" s="10">
        <v>2</v>
      </c>
      <c r="C95" s="10">
        <f t="shared" si="5"/>
        <v>0.25</v>
      </c>
    </row>
    <row r="96" spans="1:3" x14ac:dyDescent="0.25">
      <c r="A96" s="19" t="s">
        <v>97</v>
      </c>
      <c r="B96" s="10">
        <v>2</v>
      </c>
      <c r="C96" s="10">
        <f t="shared" si="5"/>
        <v>0.25</v>
      </c>
    </row>
    <row r="97" spans="1:3" x14ac:dyDescent="0.25">
      <c r="A97" s="19" t="s">
        <v>98</v>
      </c>
      <c r="B97" s="10">
        <v>2</v>
      </c>
      <c r="C97" s="10">
        <f t="shared" si="5"/>
        <v>0.25</v>
      </c>
    </row>
    <row r="98" spans="1:3" x14ac:dyDescent="0.25">
      <c r="A98" s="19" t="s">
        <v>99</v>
      </c>
      <c r="B98" s="10">
        <v>2</v>
      </c>
      <c r="C98" s="10">
        <f t="shared" si="5"/>
        <v>0.25</v>
      </c>
    </row>
    <row r="99" spans="1:3" x14ac:dyDescent="0.25">
      <c r="A99" s="19" t="s">
        <v>100</v>
      </c>
      <c r="B99" s="10">
        <v>2</v>
      </c>
      <c r="C99" s="10">
        <f t="shared" si="5"/>
        <v>0.25</v>
      </c>
    </row>
    <row r="100" spans="1:3" x14ac:dyDescent="0.25">
      <c r="A100" s="19" t="s">
        <v>59</v>
      </c>
      <c r="B100" s="10">
        <v>2</v>
      </c>
      <c r="C100" s="10">
        <f t="shared" si="5"/>
        <v>0.25</v>
      </c>
    </row>
    <row r="101" spans="1:3" x14ac:dyDescent="0.25">
      <c r="A101" s="19" t="s">
        <v>101</v>
      </c>
      <c r="B101" s="10">
        <v>2</v>
      </c>
      <c r="C101" s="10">
        <f t="shared" si="5"/>
        <v>0.25</v>
      </c>
    </row>
    <row r="102" spans="1:3" x14ac:dyDescent="0.25">
      <c r="A102" s="59" t="s">
        <v>102</v>
      </c>
      <c r="B102" s="60"/>
      <c r="C102" s="60"/>
    </row>
    <row r="103" spans="1:3" x14ac:dyDescent="0.25">
      <c r="A103" s="19" t="s">
        <v>96</v>
      </c>
      <c r="B103" s="10">
        <v>2</v>
      </c>
      <c r="C103" s="10">
        <f t="shared" si="5"/>
        <v>0.25</v>
      </c>
    </row>
    <row r="104" spans="1:3" x14ac:dyDescent="0.25">
      <c r="A104" s="19" t="s">
        <v>103</v>
      </c>
      <c r="B104" s="10">
        <v>2</v>
      </c>
      <c r="C104" s="10">
        <f t="shared" si="5"/>
        <v>0.25</v>
      </c>
    </row>
    <row r="105" spans="1:3" x14ac:dyDescent="0.25">
      <c r="A105" s="19" t="s">
        <v>104</v>
      </c>
      <c r="B105" s="10">
        <v>2</v>
      </c>
      <c r="C105" s="10">
        <f t="shared" si="5"/>
        <v>0.25</v>
      </c>
    </row>
    <row r="106" spans="1:3" x14ac:dyDescent="0.25">
      <c r="A106" s="19" t="s">
        <v>99</v>
      </c>
      <c r="B106" s="10">
        <v>2</v>
      </c>
      <c r="C106" s="10">
        <f t="shared" si="5"/>
        <v>0.25</v>
      </c>
    </row>
    <row r="107" spans="1:3" x14ac:dyDescent="0.25">
      <c r="A107" s="19" t="s">
        <v>105</v>
      </c>
      <c r="B107" s="10">
        <v>2</v>
      </c>
      <c r="C107" s="10">
        <f t="shared" si="5"/>
        <v>0.25</v>
      </c>
    </row>
    <row r="108" spans="1:3" x14ac:dyDescent="0.25">
      <c r="A108" s="19" t="s">
        <v>101</v>
      </c>
      <c r="B108" s="10">
        <v>2</v>
      </c>
      <c r="C108" s="10">
        <f t="shared" si="5"/>
        <v>0.25</v>
      </c>
    </row>
    <row r="109" spans="1:3" x14ac:dyDescent="0.25">
      <c r="A109" s="59" t="s">
        <v>145</v>
      </c>
      <c r="B109" s="60"/>
      <c r="C109" s="60"/>
    </row>
    <row r="110" spans="1:3" x14ac:dyDescent="0.25">
      <c r="A110" s="19" t="s">
        <v>146</v>
      </c>
      <c r="B110" s="10">
        <v>2</v>
      </c>
      <c r="C110" s="10">
        <f t="shared" si="5"/>
        <v>0.25</v>
      </c>
    </row>
    <row r="111" spans="1:3" x14ac:dyDescent="0.25">
      <c r="A111" s="19" t="s">
        <v>148</v>
      </c>
      <c r="B111" s="10">
        <v>2</v>
      </c>
      <c r="C111" s="10">
        <f t="shared" si="5"/>
        <v>0.25</v>
      </c>
    </row>
    <row r="112" spans="1:3" x14ac:dyDescent="0.25">
      <c r="A112" s="19" t="s">
        <v>54</v>
      </c>
      <c r="B112" s="10">
        <v>2</v>
      </c>
      <c r="C112" s="10">
        <f t="shared" si="5"/>
        <v>0.25</v>
      </c>
    </row>
    <row r="113" spans="1:3" x14ac:dyDescent="0.25">
      <c r="A113" s="19" t="s">
        <v>147</v>
      </c>
      <c r="B113" s="10">
        <v>2</v>
      </c>
      <c r="C113" s="10">
        <f t="shared" si="5"/>
        <v>0.25</v>
      </c>
    </row>
    <row r="114" spans="1:3" x14ac:dyDescent="0.25">
      <c r="A114" s="55" t="s">
        <v>106</v>
      </c>
      <c r="B114" s="57"/>
      <c r="C114" s="57"/>
    </row>
    <row r="115" spans="1:3" x14ac:dyDescent="0.25">
      <c r="A115" s="51" t="s">
        <v>107</v>
      </c>
      <c r="B115" s="10">
        <v>8</v>
      </c>
      <c r="C115" s="10">
        <f t="shared" si="5"/>
        <v>1</v>
      </c>
    </row>
    <row r="116" spans="1:3" x14ac:dyDescent="0.25">
      <c r="A116" s="51" t="s">
        <v>108</v>
      </c>
      <c r="B116" s="10">
        <v>8</v>
      </c>
      <c r="C116" s="10">
        <f t="shared" si="5"/>
        <v>1</v>
      </c>
    </row>
    <row r="117" spans="1:3" x14ac:dyDescent="0.25">
      <c r="A117" s="51" t="s">
        <v>109</v>
      </c>
      <c r="B117" s="10">
        <v>8</v>
      </c>
      <c r="C117" s="10">
        <f t="shared" si="5"/>
        <v>1</v>
      </c>
    </row>
    <row r="118" spans="1:3" x14ac:dyDescent="0.25">
      <c r="A118" s="55" t="s">
        <v>110</v>
      </c>
      <c r="B118" s="57"/>
      <c r="C118" s="57"/>
    </row>
    <row r="119" spans="1:3" x14ac:dyDescent="0.25">
      <c r="A119" s="51" t="s">
        <v>111</v>
      </c>
      <c r="B119" s="10">
        <v>8</v>
      </c>
      <c r="C119" s="10">
        <f t="shared" si="5"/>
        <v>1</v>
      </c>
    </row>
    <row r="120" spans="1:3" x14ac:dyDescent="0.25">
      <c r="A120" s="51" t="s">
        <v>112</v>
      </c>
      <c r="B120" s="10">
        <v>8</v>
      </c>
      <c r="C120" s="10">
        <f t="shared" si="5"/>
        <v>1</v>
      </c>
    </row>
    <row r="121" spans="1:3" x14ac:dyDescent="0.25">
      <c r="A121" s="51" t="s">
        <v>113</v>
      </c>
      <c r="B121" s="10">
        <v>8</v>
      </c>
      <c r="C121" s="10">
        <f t="shared" si="5"/>
        <v>1</v>
      </c>
    </row>
    <row r="122" spans="1:3" x14ac:dyDescent="0.25">
      <c r="A122" s="51" t="s">
        <v>114</v>
      </c>
      <c r="B122" s="10">
        <v>3</v>
      </c>
      <c r="C122" s="10">
        <f t="shared" si="5"/>
        <v>0.375</v>
      </c>
    </row>
    <row r="123" spans="1:3" x14ac:dyDescent="0.25">
      <c r="A123" s="55" t="s">
        <v>115</v>
      </c>
      <c r="B123" s="57"/>
      <c r="C123" s="57"/>
    </row>
    <row r="124" spans="1:3" x14ac:dyDescent="0.25">
      <c r="A124" s="51" t="s">
        <v>77</v>
      </c>
      <c r="B124" s="10">
        <v>3</v>
      </c>
      <c r="C124" s="10">
        <f t="shared" si="5"/>
        <v>0.375</v>
      </c>
    </row>
    <row r="125" spans="1:3" x14ac:dyDescent="0.25">
      <c r="A125" s="19" t="s">
        <v>116</v>
      </c>
      <c r="B125" s="10">
        <v>3</v>
      </c>
      <c r="C125" s="10">
        <f t="shared" si="5"/>
        <v>0.375</v>
      </c>
    </row>
    <row r="126" spans="1:3" x14ac:dyDescent="0.25">
      <c r="A126" s="55" t="s">
        <v>80</v>
      </c>
      <c r="B126" s="57"/>
      <c r="C126" s="57"/>
    </row>
    <row r="127" spans="1:3" x14ac:dyDescent="0.25">
      <c r="A127" s="51" t="s">
        <v>117</v>
      </c>
      <c r="B127" s="10">
        <v>3</v>
      </c>
      <c r="C127" s="10">
        <f t="shared" si="5"/>
        <v>0.375</v>
      </c>
    </row>
    <row r="128" spans="1:3" x14ac:dyDescent="0.25">
      <c r="A128" s="51" t="s">
        <v>118</v>
      </c>
      <c r="B128" s="10">
        <v>3</v>
      </c>
      <c r="C128" s="10">
        <f t="shared" si="5"/>
        <v>0.375</v>
      </c>
    </row>
    <row r="129" spans="1:3" x14ac:dyDescent="0.25">
      <c r="A129" s="51" t="s">
        <v>119</v>
      </c>
      <c r="B129" s="10">
        <v>3</v>
      </c>
      <c r="C129" s="10">
        <f t="shared" si="5"/>
        <v>0.375</v>
      </c>
    </row>
    <row r="130" spans="1:3" x14ac:dyDescent="0.25">
      <c r="A130" s="51" t="s">
        <v>120</v>
      </c>
      <c r="B130" s="10">
        <v>3</v>
      </c>
      <c r="C130" s="10">
        <f t="shared" si="5"/>
        <v>0.375</v>
      </c>
    </row>
    <row r="131" spans="1:3" x14ac:dyDescent="0.25">
      <c r="A131" s="51" t="s">
        <v>121</v>
      </c>
      <c r="B131" s="10">
        <v>3</v>
      </c>
      <c r="C131" s="10">
        <f t="shared" si="5"/>
        <v>0.375</v>
      </c>
    </row>
    <row r="132" spans="1:3" x14ac:dyDescent="0.25">
      <c r="A132" s="51" t="s">
        <v>122</v>
      </c>
      <c r="B132" s="10">
        <v>3</v>
      </c>
      <c r="C132" s="10">
        <f t="shared" si="5"/>
        <v>0.375</v>
      </c>
    </row>
    <row r="133" spans="1:3" x14ac:dyDescent="0.25">
      <c r="A133" s="55" t="s">
        <v>131</v>
      </c>
      <c r="B133" s="57"/>
      <c r="C133" s="57"/>
    </row>
    <row r="134" spans="1:3" x14ac:dyDescent="0.25">
      <c r="A134" s="51" t="s">
        <v>132</v>
      </c>
      <c r="B134" s="10">
        <v>4</v>
      </c>
      <c r="C134" s="10">
        <f t="shared" si="5"/>
        <v>0.5</v>
      </c>
    </row>
    <row r="135" spans="1:3" x14ac:dyDescent="0.25">
      <c r="A135" s="51" t="s">
        <v>133</v>
      </c>
      <c r="B135" s="10">
        <v>4</v>
      </c>
      <c r="C135" s="10">
        <f t="shared" si="5"/>
        <v>0.5</v>
      </c>
    </row>
    <row r="136" spans="1:3" x14ac:dyDescent="0.25">
      <c r="A136" s="51" t="s">
        <v>134</v>
      </c>
      <c r="B136" s="10">
        <v>4</v>
      </c>
      <c r="C136" s="10">
        <f t="shared" si="5"/>
        <v>0.5</v>
      </c>
    </row>
    <row r="137" spans="1:3" x14ac:dyDescent="0.25">
      <c r="A137" s="51" t="s">
        <v>135</v>
      </c>
      <c r="B137" s="10">
        <v>4</v>
      </c>
      <c r="C137" s="10">
        <f t="shared" si="5"/>
        <v>0.5</v>
      </c>
    </row>
    <row r="138" spans="1:3" x14ac:dyDescent="0.25">
      <c r="A138" s="51" t="s">
        <v>136</v>
      </c>
      <c r="B138" s="10">
        <v>4</v>
      </c>
      <c r="C138" s="10">
        <f t="shared" si="5"/>
        <v>0.5</v>
      </c>
    </row>
    <row r="139" spans="1:3" x14ac:dyDescent="0.25">
      <c r="A139" s="51" t="s">
        <v>137</v>
      </c>
      <c r="B139" s="10">
        <v>4</v>
      </c>
      <c r="C139" s="10">
        <f t="shared" si="5"/>
        <v>0.5</v>
      </c>
    </row>
    <row r="140" spans="1:3" x14ac:dyDescent="0.25">
      <c r="A140" s="51" t="s">
        <v>138</v>
      </c>
      <c r="B140" s="10">
        <v>4</v>
      </c>
      <c r="C140" s="10">
        <f t="shared" si="5"/>
        <v>0.5</v>
      </c>
    </row>
    <row r="141" spans="1:3" x14ac:dyDescent="0.25">
      <c r="A141" s="51" t="s">
        <v>139</v>
      </c>
      <c r="B141" s="10">
        <v>4</v>
      </c>
      <c r="C141" s="10">
        <f t="shared" si="5"/>
        <v>0.5</v>
      </c>
    </row>
    <row r="142" spans="1:3" x14ac:dyDescent="0.25">
      <c r="A142" s="51" t="s">
        <v>140</v>
      </c>
      <c r="B142" s="10">
        <v>4</v>
      </c>
      <c r="C142" s="10">
        <f t="shared" ref="C142:C147" si="6">B142/8</f>
        <v>0.5</v>
      </c>
    </row>
    <row r="143" spans="1:3" x14ac:dyDescent="0.25">
      <c r="A143" s="51" t="s">
        <v>141</v>
      </c>
      <c r="B143" s="10">
        <v>4</v>
      </c>
      <c r="C143" s="10">
        <f t="shared" si="6"/>
        <v>0.5</v>
      </c>
    </row>
    <row r="144" spans="1:3" x14ac:dyDescent="0.25">
      <c r="A144" s="51" t="s">
        <v>142</v>
      </c>
      <c r="B144" s="10">
        <v>4</v>
      </c>
      <c r="C144" s="10">
        <f t="shared" si="6"/>
        <v>0.5</v>
      </c>
    </row>
    <row r="145" spans="1:3" x14ac:dyDescent="0.25">
      <c r="A145" s="51" t="s">
        <v>143</v>
      </c>
      <c r="B145" s="10">
        <v>4</v>
      </c>
      <c r="C145" s="10">
        <f t="shared" si="6"/>
        <v>0.5</v>
      </c>
    </row>
    <row r="146" spans="1:3" x14ac:dyDescent="0.25">
      <c r="A146" s="55" t="s">
        <v>149</v>
      </c>
      <c r="B146" s="57"/>
      <c r="C146" s="57"/>
    </row>
    <row r="147" spans="1:3" x14ac:dyDescent="0.25">
      <c r="A147" s="19" t="s">
        <v>150</v>
      </c>
      <c r="B147" s="10">
        <v>8</v>
      </c>
      <c r="C147" s="10">
        <f t="shared" si="6"/>
        <v>1</v>
      </c>
    </row>
    <row r="148" spans="1:3" x14ac:dyDescent="0.25">
      <c r="A148" s="19" t="s">
        <v>151</v>
      </c>
      <c r="B148" s="10">
        <v>8</v>
      </c>
      <c r="C148" s="10">
        <f>B148/8</f>
        <v>1</v>
      </c>
    </row>
    <row r="149" spans="1:3" x14ac:dyDescent="0.25">
      <c r="A149" s="19" t="s">
        <v>152</v>
      </c>
      <c r="B149" s="10">
        <v>8</v>
      </c>
      <c r="C149" s="10">
        <f>B149/8</f>
        <v>1</v>
      </c>
    </row>
    <row r="150" spans="1:3" ht="18.75" x14ac:dyDescent="0.25">
      <c r="A150" s="23" t="s">
        <v>153</v>
      </c>
      <c r="B150" s="23"/>
      <c r="C150" s="23"/>
    </row>
    <row r="151" spans="1:3" x14ac:dyDescent="0.25">
      <c r="A151" s="51" t="s">
        <v>154</v>
      </c>
      <c r="B151" s="31">
        <f>SUM(B14:B149)*0.36</f>
        <v>170.64</v>
      </c>
      <c r="C151" s="42">
        <f>B151/8</f>
        <v>21.33</v>
      </c>
    </row>
    <row r="152" spans="1:3" x14ac:dyDescent="0.25">
      <c r="A152" s="51" t="s">
        <v>155</v>
      </c>
      <c r="B152" s="10">
        <v>8</v>
      </c>
      <c r="C152" s="42">
        <f>B152/8</f>
        <v>1</v>
      </c>
    </row>
    <row r="153" spans="1:3" x14ac:dyDescent="0.25">
      <c r="A153" s="51" t="s">
        <v>12</v>
      </c>
      <c r="B153" s="10">
        <v>8</v>
      </c>
      <c r="C153" s="42">
        <f>B153/8</f>
        <v>1</v>
      </c>
    </row>
    <row r="154" spans="1:3" x14ac:dyDescent="0.25">
      <c r="A154" s="61" t="s">
        <v>2</v>
      </c>
      <c r="B154" s="32">
        <f t="shared" ref="B154" si="7">C154*8</f>
        <v>860.04</v>
      </c>
      <c r="C154" s="33">
        <f>SUM(C8:C153)</f>
        <v>107.505</v>
      </c>
    </row>
    <row r="155" spans="1:3" x14ac:dyDescent="0.25">
      <c r="C155" s="1"/>
    </row>
    <row r="156" spans="1:3" x14ac:dyDescent="0.25">
      <c r="C156" s="1"/>
    </row>
    <row r="157" spans="1:3" x14ac:dyDescent="0.25">
      <c r="C157" s="1"/>
    </row>
    <row r="158" spans="1:3" x14ac:dyDescent="0.25">
      <c r="C158" s="1"/>
    </row>
    <row r="159" spans="1:3" x14ac:dyDescent="0.25">
      <c r="C159" s="1"/>
    </row>
    <row r="160" spans="1:3" x14ac:dyDescent="0.25">
      <c r="C160" s="1"/>
    </row>
    <row r="161" spans="1:3" x14ac:dyDescent="0.25">
      <c r="C161" s="1"/>
    </row>
    <row r="162" spans="1:3" x14ac:dyDescent="0.25">
      <c r="C162" s="1"/>
    </row>
    <row r="163" spans="1:3" x14ac:dyDescent="0.25">
      <c r="C163" s="1"/>
    </row>
    <row r="164" spans="1:3" x14ac:dyDescent="0.25">
      <c r="C164" s="1"/>
    </row>
    <row r="165" spans="1:3" x14ac:dyDescent="0.25">
      <c r="C165" s="1"/>
    </row>
    <row r="166" spans="1:3" x14ac:dyDescent="0.25">
      <c r="C166" s="1"/>
    </row>
    <row r="167" spans="1:3" x14ac:dyDescent="0.25">
      <c r="C167" s="1"/>
    </row>
    <row r="168" spans="1:3" x14ac:dyDescent="0.25">
      <c r="C168" s="1"/>
    </row>
    <row r="169" spans="1:3" x14ac:dyDescent="0.25">
      <c r="C169" s="1"/>
    </row>
    <row r="170" spans="1:3" x14ac:dyDescent="0.25">
      <c r="A170" s="44"/>
    </row>
    <row r="171" spans="1:3" x14ac:dyDescent="0.25">
      <c r="A171" s="44"/>
    </row>
    <row r="172" spans="1:3" x14ac:dyDescent="0.25">
      <c r="A172" s="44"/>
    </row>
  </sheetData>
  <mergeCells count="3">
    <mergeCell ref="I9:I11"/>
    <mergeCell ref="J9:J11"/>
    <mergeCell ref="A3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 Thomas</dc:creator>
  <cp:lastModifiedBy>Prashant Thomas</cp:lastModifiedBy>
  <dcterms:created xsi:type="dcterms:W3CDTF">2013-06-07T15:02:07Z</dcterms:created>
  <dcterms:modified xsi:type="dcterms:W3CDTF">2017-11-18T07:28:12Z</dcterms:modified>
</cp:coreProperties>
</file>