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V10030\Desktop\prashanth\proposal\CarBookingApp\"/>
    </mc:Choice>
  </mc:AlternateContent>
  <bookViews>
    <workbookView xWindow="0" yWindow="0" windowWidth="20490" windowHeight="7950" tabRatio="500"/>
  </bookViews>
  <sheets>
    <sheet name="DrivenShare" sheetId="4" r:id="rId1"/>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G8" i="4" l="1"/>
  <c r="D9" i="4"/>
  <c r="D10" i="4"/>
  <c r="D12" i="4"/>
  <c r="D15" i="4"/>
  <c r="D16" i="4"/>
  <c r="D17" i="4"/>
  <c r="D18" i="4"/>
  <c r="D19" i="4"/>
  <c r="D20" i="4"/>
  <c r="D21" i="4"/>
  <c r="D22" i="4"/>
  <c r="D23"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I9" i="4" s="1"/>
  <c r="D56" i="4"/>
  <c r="D57" i="4"/>
  <c r="D58" i="4"/>
  <c r="D59" i="4"/>
  <c r="D61" i="4"/>
  <c r="D62" i="4"/>
  <c r="D8" i="4"/>
  <c r="G11" i="4" l="1"/>
  <c r="G12" i="4"/>
  <c r="H12" i="4" s="1"/>
  <c r="C24" i="4"/>
  <c r="D24" i="4" s="1"/>
  <c r="C25" i="4"/>
  <c r="D25" i="4" s="1"/>
  <c r="D26" i="4"/>
  <c r="D27" i="4"/>
  <c r="K20" i="4" l="1"/>
  <c r="J21" i="4" l="1"/>
  <c r="J32" i="4"/>
  <c r="H9" i="4" l="1"/>
  <c r="H10" i="4"/>
  <c r="H11" i="4"/>
  <c r="H8" i="4"/>
  <c r="J9" i="4" l="1"/>
  <c r="C60" i="4"/>
  <c r="D14" i="4"/>
  <c r="D60" i="4" l="1"/>
  <c r="G13" i="4" s="1"/>
  <c r="C63" i="4"/>
  <c r="D63" i="4" s="1"/>
  <c r="D11" i="4" l="1"/>
  <c r="D13" i="4"/>
  <c r="H13" i="4" l="1"/>
  <c r="H14" i="4" s="1"/>
  <c r="F17" i="4" s="1"/>
  <c r="F16" i="4"/>
</calcChain>
</file>

<file path=xl/sharedStrings.xml><?xml version="1.0" encoding="utf-8"?>
<sst xmlns="http://schemas.openxmlformats.org/spreadsheetml/2006/main" count="77" uniqueCount="73">
  <si>
    <t>Module</t>
  </si>
  <si>
    <t>Man Days</t>
  </si>
  <si>
    <t>Total Effort</t>
  </si>
  <si>
    <t>Complete running prototype</t>
  </si>
  <si>
    <t>No</t>
  </si>
  <si>
    <t>Total</t>
  </si>
  <si>
    <t>QA</t>
  </si>
  <si>
    <t>Designer</t>
  </si>
  <si>
    <t>Total Delivery days</t>
  </si>
  <si>
    <t>Initiation</t>
  </si>
  <si>
    <t>Requirements gathering and documentation (SRS)</t>
  </si>
  <si>
    <t>Functional Specification</t>
  </si>
  <si>
    <t>PM</t>
  </si>
  <si>
    <t>Sr Developer</t>
  </si>
  <si>
    <t>Jr Developer</t>
  </si>
  <si>
    <t>Development</t>
  </si>
  <si>
    <t>UAT</t>
  </si>
  <si>
    <t>Deployment</t>
  </si>
  <si>
    <t>Project Management</t>
  </si>
  <si>
    <t>Monday</t>
  </si>
  <si>
    <t>Finalising and purchase of HTML Theme &amp; Images (~20 - ~30 Screens)</t>
  </si>
  <si>
    <t>Web Development</t>
  </si>
  <si>
    <t>Hours</t>
  </si>
  <si>
    <t>BA</t>
  </si>
  <si>
    <t>10 Months Teachers Deals</t>
  </si>
  <si>
    <t>Car Leasing Service (main Tab)</t>
  </si>
  <si>
    <t>Corporate Request Form</t>
  </si>
  <si>
    <t>1 Year Lease Special Deal request</t>
  </si>
  <si>
    <t>2 Years lease special Deal request</t>
  </si>
  <si>
    <t>3 Years lease special Deal request</t>
  </si>
  <si>
    <t>10 Months Teachers Deal request</t>
  </si>
  <si>
    <t>Car Rental Services (Main Tab)</t>
  </si>
  <si>
    <t>6  Month Special Rental Rate request</t>
  </si>
  <si>
    <t>3 Months Special Rental Rate request</t>
  </si>
  <si>
    <t>Monthly Special Rental Rate Request</t>
  </si>
  <si>
    <t>Weekly Special Promos Request</t>
  </si>
  <si>
    <t>Dashboard</t>
  </si>
  <si>
    <t>Chauffer / Transfer Request: (Main Tab)</t>
  </si>
  <si>
    <t>Corporate request form</t>
  </si>
  <si>
    <t>Individual request form</t>
  </si>
  <si>
    <t>Corporate request form Submit</t>
  </si>
  <si>
    <t>Individual request form Submit</t>
  </si>
  <si>
    <t>Online Bookings(Main Tab)</t>
  </si>
  <si>
    <t>Excess Special Discounted online rates linked to our website</t>
  </si>
  <si>
    <t>International car Rental bookings (Main Tab)</t>
  </si>
  <si>
    <t>Diversion to our site with Dedicated discounted rates</t>
  </si>
  <si>
    <t>Send Request to our service agent</t>
  </si>
  <si>
    <t>Car Sharing (Main Tab)</t>
  </si>
  <si>
    <t>Corporate Sharing Request Form</t>
  </si>
  <si>
    <t>Individual Sharing Request Form</t>
  </si>
  <si>
    <t>Drive and share Request Form</t>
  </si>
  <si>
    <t>Garage services (Main Tab)</t>
  </si>
  <si>
    <t>Air Condition Repairs Request</t>
  </si>
  <si>
    <t>Body &amp; Paint Repairs Request</t>
  </si>
  <si>
    <t>Electrical Repairs Request</t>
  </si>
  <si>
    <t>Fleet Management request</t>
  </si>
  <si>
    <t>Lube Services &amp; Quick Repairs Request</t>
  </si>
  <si>
    <t>Mechanical Service &amp; Repairs Request</t>
  </si>
  <si>
    <t>Universal Auto Garage Roadside Assistance Request</t>
  </si>
  <si>
    <t>Used Cars (Main Tab)</t>
  </si>
  <si>
    <t>Used Cars Search by Make &amp; Model</t>
  </si>
  <si>
    <t>Drive To Own</t>
  </si>
  <si>
    <t>Bidding option for dealers</t>
  </si>
  <si>
    <r>
      <t>    </t>
    </r>
    <r>
      <rPr>
        <b/>
        <i/>
        <sz val="12"/>
        <color rgb="FF000000"/>
        <rFont val="Calibri"/>
        <family val="2"/>
        <scheme val="minor"/>
      </rPr>
      <t>Online Chat (Main Tab)</t>
    </r>
  </si>
  <si>
    <t>Locations</t>
  </si>
  <si>
    <t>Request Delivery</t>
  </si>
  <si>
    <t>Login</t>
  </si>
  <si>
    <t>Registration + ID Proof</t>
  </si>
  <si>
    <t>Quality Assurance</t>
  </si>
  <si>
    <t>Estimate Assumptions:
4 hour quote per form is based on a maximum of 10 forms / field. Includes form validation and testing.
Mobile App cannot accommodate all of the tabs requested by the client. Redesign expected.
Approximately 3 hrs/screen for screen design
Online booking API to be provided by the client
Payment Gateway and API will be provided by the client
Client will provide API to display data in the detail  pages ex. 3 month special rental rate
Quote does not include web site development or web API development</t>
  </si>
  <si>
    <t>Drive And Share</t>
  </si>
  <si>
    <t>Payment processing &amp; integration</t>
  </si>
  <si>
    <t xml:space="preserve"> (+1 Day deployment)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</si>
</sst>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FF0000"/>
      <name val="Calibri"/>
      <family val="2"/>
      <scheme val="minor"/>
    </font>
    <font>
      <sz val="11"/>
      <color rgb="FF0D0D0D"/>
      <name val="Open Sans Light"/>
      <family val="2"/>
    </font>
    <font>
      <b/>
      <sz val="9"/>
      <name val="Arial"/>
      <family val="2"/>
    </font>
    <font>
      <sz val="9"/>
      <name val="Arial"/>
      <family val="2"/>
    </font>
    <font>
      <b/>
      <sz val="12"/>
      <color theme="0"/>
      <name val="Calibri"/>
      <family val="2"/>
      <scheme val="minor"/>
    </font>
    <font>
      <b/>
      <i/>
      <sz val="12"/>
      <color theme="1"/>
      <name val="Calibri"/>
      <family val="2"/>
      <scheme val="minor"/>
    </font>
    <font>
      <b/>
      <sz val="16"/>
      <color rgb="FF002060"/>
      <name val="Calibri"/>
      <family val="2"/>
      <scheme val="minor"/>
    </font>
    <font>
      <b/>
      <i/>
      <u/>
      <sz val="12"/>
      <color theme="1"/>
      <name val="Calibri"/>
      <family val="2"/>
      <scheme val="minor"/>
    </font>
    <font>
      <i/>
      <sz val="7"/>
      <color rgb="FF000000"/>
      <name val="Times New Roman"/>
      <family val="1"/>
    </font>
    <font>
      <i/>
      <sz val="12"/>
      <color rgb="FF000000"/>
      <name val="Calibri"/>
      <family val="2"/>
      <scheme val="minor"/>
    </font>
    <font>
      <b/>
      <i/>
      <sz val="12"/>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0" tint="-0.34998626667073579"/>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theme="0" tint="-0.34998626667073579"/>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2">
    <xf numFmtId="0" fontId="0" fillId="0" borderId="0" xfId="0"/>
    <xf numFmtId="0" fontId="0" fillId="2" borderId="1" xfId="0" applyFont="1" applyFill="1" applyBorder="1"/>
    <xf numFmtId="0" fontId="0" fillId="2" borderId="1" xfId="0" applyFont="1" applyFill="1" applyBorder="1" applyAlignment="1">
      <alignment horizontal="center"/>
    </xf>
    <xf numFmtId="0" fontId="0" fillId="2" borderId="1" xfId="0" applyFont="1" applyFill="1" applyBorder="1" applyAlignment="1">
      <alignment horizontal="right" vertical="center"/>
    </xf>
    <xf numFmtId="0" fontId="4" fillId="2" borderId="0" xfId="0" applyFont="1" applyFill="1" applyBorder="1" applyAlignment="1">
      <alignment horizontal="center" vertical="center"/>
    </xf>
    <xf numFmtId="0" fontId="4" fillId="2" borderId="3" xfId="0" applyFont="1" applyFill="1" applyBorder="1" applyAlignment="1">
      <alignment vertical="center"/>
    </xf>
    <xf numFmtId="0" fontId="4" fillId="2" borderId="0" xfId="0" applyFont="1" applyFill="1" applyBorder="1" applyAlignment="1">
      <alignment vertical="center"/>
    </xf>
    <xf numFmtId="0" fontId="4" fillId="2" borderId="4" xfId="0" applyFont="1" applyFill="1" applyBorder="1" applyAlignment="1">
      <alignment vertical="center"/>
    </xf>
    <xf numFmtId="0" fontId="3" fillId="0" borderId="0" xfId="0" applyFont="1" applyFill="1" applyAlignment="1">
      <alignment vertical="center"/>
    </xf>
    <xf numFmtId="0" fontId="0" fillId="0" borderId="0" xfId="0" applyFont="1" applyAlignment="1">
      <alignment vertical="center"/>
    </xf>
    <xf numFmtId="0" fontId="4" fillId="2" borderId="0" xfId="0" applyFont="1" applyFill="1" applyBorder="1" applyAlignment="1">
      <alignment horizontal="right" vertical="center"/>
    </xf>
    <xf numFmtId="0" fontId="0" fillId="0" borderId="0" xfId="0" applyFont="1" applyAlignment="1">
      <alignment horizontal="left" vertical="center" indent="3"/>
    </xf>
    <xf numFmtId="0" fontId="0" fillId="2" borderId="2" xfId="0" applyFont="1" applyFill="1" applyBorder="1" applyAlignment="1">
      <alignment horizontal="center" vertical="center"/>
    </xf>
    <xf numFmtId="0" fontId="0" fillId="2" borderId="2" xfId="0" applyFont="1" applyFill="1" applyBorder="1" applyAlignment="1">
      <alignment horizontal="left"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xf>
    <xf numFmtId="0" fontId="4" fillId="3" borderId="2" xfId="0" applyFont="1" applyFill="1" applyBorder="1" applyAlignment="1">
      <alignment vertical="center"/>
    </xf>
    <xf numFmtId="0" fontId="6" fillId="0" borderId="2" xfId="0" applyFont="1" applyBorder="1" applyAlignment="1">
      <alignment vertical="center"/>
    </xf>
    <xf numFmtId="0" fontId="7" fillId="0" borderId="2" xfId="0" applyFont="1" applyFill="1" applyBorder="1" applyAlignment="1">
      <alignment vertical="center"/>
    </xf>
    <xf numFmtId="0" fontId="6" fillId="4" borderId="2" xfId="0" applyFont="1" applyFill="1" applyBorder="1" applyAlignment="1">
      <alignment vertical="center"/>
    </xf>
    <xf numFmtId="0" fontId="7" fillId="4" borderId="2" xfId="0" applyFont="1" applyFill="1" applyBorder="1" applyAlignment="1">
      <alignment vertical="center"/>
    </xf>
    <xf numFmtId="0" fontId="0" fillId="2" borderId="2" xfId="0" applyFont="1" applyFill="1" applyBorder="1" applyAlignment="1">
      <alignment horizontal="left" vertical="center" indent="2"/>
    </xf>
    <xf numFmtId="0" fontId="0" fillId="0" borderId="0" xfId="0" applyFont="1" applyAlignment="1">
      <alignment horizontal="left" vertical="center" indent="2"/>
    </xf>
    <xf numFmtId="0" fontId="3" fillId="0" borderId="0" xfId="0" applyFont="1" applyFill="1" applyAlignment="1">
      <alignment horizontal="left" vertical="center" indent="2"/>
    </xf>
    <xf numFmtId="0" fontId="3" fillId="0" borderId="0" xfId="0" applyFont="1" applyAlignment="1">
      <alignment vertical="center"/>
    </xf>
    <xf numFmtId="0" fontId="3" fillId="3" borderId="5" xfId="0" applyFont="1" applyFill="1" applyBorder="1" applyAlignment="1">
      <alignment horizontal="center" vertical="center"/>
    </xf>
    <xf numFmtId="0" fontId="3" fillId="2" borderId="0" xfId="0" applyFont="1" applyFill="1" applyBorder="1" applyAlignment="1">
      <alignment vertical="center"/>
    </xf>
    <xf numFmtId="0" fontId="0" fillId="2" borderId="0" xfId="0" applyFont="1" applyFill="1" applyBorder="1" applyAlignment="1">
      <alignment vertical="center"/>
    </xf>
    <xf numFmtId="0" fontId="6" fillId="4" borderId="6" xfId="0" applyFont="1" applyFill="1" applyBorder="1" applyAlignment="1">
      <alignment vertical="center"/>
    </xf>
    <xf numFmtId="0" fontId="6" fillId="0" borderId="6" xfId="0" applyFont="1" applyBorder="1" applyAlignment="1">
      <alignment vertical="center"/>
    </xf>
    <xf numFmtId="0" fontId="7" fillId="0" borderId="6" xfId="0" applyFont="1" applyBorder="1" applyAlignment="1">
      <alignment vertical="center"/>
    </xf>
    <xf numFmtId="0" fontId="8" fillId="0" borderId="0" xfId="0" quotePrefix="1" applyFont="1" applyFill="1" applyAlignment="1">
      <alignment horizontal="left" vertical="center"/>
    </xf>
    <xf numFmtId="0" fontId="9" fillId="0" borderId="0" xfId="0" applyFont="1" applyAlignment="1">
      <alignment horizontal="left" vertical="center" indent="6"/>
    </xf>
    <xf numFmtId="0" fontId="0" fillId="2" borderId="2" xfId="0" applyFont="1" applyFill="1" applyBorder="1" applyAlignment="1">
      <alignment horizontal="left" vertical="center" indent="1"/>
    </xf>
    <xf numFmtId="0" fontId="3" fillId="0" borderId="7" xfId="0" applyFont="1" applyFill="1" applyBorder="1" applyAlignment="1">
      <alignment vertical="center"/>
    </xf>
    <xf numFmtId="0" fontId="3" fillId="0" borderId="0" xfId="0" quotePrefix="1" applyFont="1" applyFill="1" applyAlignment="1">
      <alignment vertical="center"/>
    </xf>
    <xf numFmtId="14"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3" fillId="0" borderId="9" xfId="0" applyFont="1" applyBorder="1" applyAlignment="1">
      <alignment vertical="center"/>
    </xf>
    <xf numFmtId="0" fontId="0" fillId="2" borderId="10" xfId="0" applyFont="1" applyFill="1" applyBorder="1"/>
    <xf numFmtId="0" fontId="0" fillId="2" borderId="11" xfId="0" applyFont="1" applyFill="1" applyBorder="1" applyAlignment="1">
      <alignment horizontal="right" vertical="center"/>
    </xf>
    <xf numFmtId="0" fontId="11" fillId="0" borderId="13" xfId="0" applyFont="1" applyFill="1" applyBorder="1" applyAlignment="1">
      <alignment wrapText="1"/>
    </xf>
    <xf numFmtId="0" fontId="11" fillId="0" borderId="12" xfId="0" applyFont="1" applyFill="1" applyBorder="1" applyAlignment="1">
      <alignment wrapText="1"/>
    </xf>
    <xf numFmtId="0" fontId="11" fillId="0" borderId="4" xfId="0" applyFont="1" applyFill="1" applyBorder="1" applyAlignment="1">
      <alignment wrapText="1"/>
    </xf>
    <xf numFmtId="0" fontId="11" fillId="0" borderId="14" xfId="0" applyFont="1" applyFill="1" applyBorder="1" applyAlignment="1">
      <alignment wrapText="1"/>
    </xf>
    <xf numFmtId="0" fontId="0" fillId="2" borderId="11" xfId="0" applyFont="1" applyFill="1" applyBorder="1"/>
    <xf numFmtId="0" fontId="11" fillId="0" borderId="0" xfId="0" applyFont="1" applyFill="1" applyBorder="1" applyAlignment="1">
      <alignment wrapText="1"/>
    </xf>
    <xf numFmtId="0" fontId="3" fillId="6" borderId="2" xfId="0" applyFont="1" applyFill="1" applyBorder="1" applyAlignment="1">
      <alignment horizontal="left" vertical="center"/>
    </xf>
    <xf numFmtId="0" fontId="3" fillId="2" borderId="1" xfId="0" applyFont="1" applyFill="1" applyBorder="1"/>
    <xf numFmtId="0" fontId="3" fillId="6" borderId="2" xfId="0" applyFont="1" applyFill="1" applyBorder="1" applyAlignment="1">
      <alignment horizontal="center" vertical="center"/>
    </xf>
    <xf numFmtId="0" fontId="3" fillId="5" borderId="0" xfId="0" applyFont="1" applyFill="1" applyAlignment="1">
      <alignment vertical="center"/>
    </xf>
    <xf numFmtId="0" fontId="0" fillId="5" borderId="0" xfId="0" applyFont="1" applyFill="1" applyAlignment="1">
      <alignment vertical="center"/>
    </xf>
    <xf numFmtId="0" fontId="12" fillId="0" borderId="0" xfId="0" applyFont="1" applyFill="1" applyAlignment="1">
      <alignment vertical="center"/>
    </xf>
    <xf numFmtId="0" fontId="3" fillId="0" borderId="0" xfId="0" applyFont="1" applyAlignment="1">
      <alignment horizontal="left" vertical="center"/>
    </xf>
    <xf numFmtId="0" fontId="11" fillId="0" borderId="13" xfId="0" applyFont="1" applyFill="1" applyBorder="1" applyAlignment="1">
      <alignment vertical="top" wrapText="1"/>
    </xf>
    <xf numFmtId="0" fontId="11" fillId="0" borderId="12" xfId="0" applyFont="1" applyFill="1" applyBorder="1" applyAlignment="1">
      <alignment vertical="top" wrapText="1"/>
    </xf>
    <xf numFmtId="0" fontId="11" fillId="0" borderId="4" xfId="0" applyFont="1" applyFill="1" applyBorder="1" applyAlignment="1">
      <alignment vertical="top" wrapText="1"/>
    </xf>
    <xf numFmtId="0" fontId="11" fillId="0" borderId="14" xfId="0" applyFont="1" applyFill="1" applyBorder="1" applyAlignment="1">
      <alignment vertical="top" wrapText="1"/>
    </xf>
    <xf numFmtId="0" fontId="11" fillId="0" borderId="2" xfId="0" applyFont="1" applyFill="1" applyBorder="1" applyAlignment="1">
      <alignment wrapText="1"/>
    </xf>
    <xf numFmtId="0" fontId="0" fillId="0" borderId="0" xfId="0" applyFont="1" applyAlignment="1">
      <alignment horizontal="left" vertical="center"/>
    </xf>
    <xf numFmtId="0" fontId="0" fillId="0" borderId="0" xfId="0" applyFont="1" applyAlignment="1">
      <alignment vertical="center" wrapText="1"/>
    </xf>
    <xf numFmtId="0" fontId="3" fillId="0" borderId="0" xfId="0" applyFont="1"/>
    <xf numFmtId="0" fontId="13" fillId="0" borderId="0" xfId="0" applyFont="1"/>
    <xf numFmtId="0" fontId="15" fillId="0" borderId="0" xfId="0" applyFont="1"/>
    <xf numFmtId="0" fontId="13" fillId="0" borderId="0" xfId="0" applyFont="1" applyAlignment="1">
      <alignment vertical="center"/>
    </xf>
    <xf numFmtId="0" fontId="0" fillId="2" borderId="1" xfId="0" applyFont="1" applyFill="1" applyBorder="1" applyAlignment="1">
      <alignment wrapText="1"/>
    </xf>
    <xf numFmtId="0" fontId="11" fillId="0" borderId="13" xfId="0" applyFont="1" applyFill="1" applyBorder="1" applyAlignment="1">
      <alignment horizontal="left" wrapText="1"/>
    </xf>
    <xf numFmtId="0" fontId="11" fillId="0" borderId="12" xfId="0" applyFont="1" applyFill="1" applyBorder="1" applyAlignment="1">
      <alignment horizontal="left" wrapText="1"/>
    </xf>
    <xf numFmtId="0" fontId="11" fillId="0" borderId="4" xfId="0" applyFont="1" applyFill="1" applyBorder="1" applyAlignment="1">
      <alignment horizontal="left" wrapText="1"/>
    </xf>
    <xf numFmtId="0" fontId="11" fillId="0" borderId="14" xfId="0" applyFont="1" applyFill="1" applyBorder="1" applyAlignment="1">
      <alignment horizontal="left" wrapText="1"/>
    </xf>
    <xf numFmtId="0" fontId="11" fillId="0" borderId="0" xfId="0" applyFont="1" applyFill="1" applyBorder="1" applyAlignment="1">
      <alignment horizontal="left" vertical="top" wrapText="1"/>
    </xf>
    <xf numFmtId="0" fontId="0" fillId="2" borderId="2" xfId="0" applyFont="1" applyFill="1" applyBorder="1" applyAlignment="1">
      <alignment horizontal="center" vertical="center"/>
    </xf>
    <xf numFmtId="0" fontId="0" fillId="2" borderId="2" xfId="0" applyFont="1" applyFill="1" applyBorder="1" applyAlignment="1">
      <alignment horizontal="center" vertical="center"/>
    </xf>
    <xf numFmtId="0" fontId="14" fillId="0" borderId="7" xfId="0" applyFont="1" applyBorder="1" applyAlignment="1">
      <alignment vertical="center"/>
    </xf>
    <xf numFmtId="0" fontId="14" fillId="0" borderId="0" xfId="0" applyFont="1" applyAlignment="1">
      <alignment vertical="center"/>
    </xf>
    <xf numFmtId="0" fontId="14" fillId="0" borderId="15" xfId="0" applyFont="1" applyBorder="1" applyAlignment="1">
      <alignment vertical="center"/>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xf>
    <xf numFmtId="0" fontId="4"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11" fillId="0" borderId="15" xfId="0" applyFont="1" applyFill="1" applyBorder="1" applyAlignment="1">
      <alignment horizontal="left" vertical="top" wrapText="1"/>
    </xf>
    <xf numFmtId="0" fontId="11" fillId="0" borderId="0" xfId="0" applyFont="1" applyFill="1" applyBorder="1" applyAlignment="1">
      <alignment horizontal="left" wrapText="1"/>
    </xf>
    <xf numFmtId="0" fontId="3" fillId="0" borderId="7" xfId="0" applyFont="1" applyFill="1" applyBorder="1" applyAlignment="1">
      <alignment horizontal="center" vertical="center"/>
    </xf>
    <xf numFmtId="0" fontId="3" fillId="0" borderId="0" xfId="0" applyFont="1" applyFill="1" applyAlignment="1">
      <alignment horizontal="center" vertical="center"/>
    </xf>
    <xf numFmtId="0" fontId="11" fillId="6" borderId="2" xfId="0" applyFont="1" applyFill="1" applyBorder="1" applyAlignment="1">
      <alignment vertical="top"/>
    </xf>
    <xf numFmtId="0" fontId="3" fillId="2" borderId="2" xfId="0" applyFont="1" applyFill="1" applyBorder="1" applyAlignment="1">
      <alignment horizontal="left" vertical="center" indent="1"/>
    </xf>
    <xf numFmtId="0" fontId="17" fillId="0" borderId="0" xfId="0" applyFont="1" applyAlignment="1">
      <alignment horizontal="left" vertical="center" indent="2"/>
    </xf>
    <xf numFmtId="0" fontId="10" fillId="6" borderId="2" xfId="0" applyFont="1" applyFill="1" applyBorder="1" applyAlignment="1">
      <alignment horizontal="left" vertical="top" wrapText="1"/>
    </xf>
    <xf numFmtId="0" fontId="18" fillId="0" borderId="0" xfId="0" applyFont="1" applyAlignment="1">
      <alignment horizontal="left" vertical="center" indent="1"/>
    </xf>
    <xf numFmtId="0" fontId="0" fillId="2" borderId="8" xfId="0" applyFont="1" applyFill="1" applyBorder="1" applyAlignment="1">
      <alignment horizontal="center" vertical="center"/>
    </xf>
    <xf numFmtId="0" fontId="0" fillId="2" borderId="8" xfId="0" applyFont="1" applyFill="1" applyBorder="1" applyAlignment="1">
      <alignment horizontal="left" vertical="center" indent="2"/>
    </xf>
    <xf numFmtId="0" fontId="16"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2317760</xdr:colOff>
      <xdr:row>3</xdr:row>
      <xdr:rowOff>128588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481" y="0"/>
          <a:ext cx="2889260" cy="7286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abSelected="1" topLeftCell="A7" zoomScale="90" zoomScaleNormal="90" workbookViewId="0">
      <selection activeCell="E24" sqref="E24"/>
    </sheetView>
  </sheetViews>
  <sheetFormatPr defaultColWidth="10.875" defaultRowHeight="15.75" x14ac:dyDescent="0.25"/>
  <cols>
    <col min="1" max="1" width="7.5" style="2" customWidth="1"/>
    <col min="2" max="2" width="80" style="1" customWidth="1"/>
    <col min="3" max="3" width="14.25" style="2" customWidth="1"/>
    <col min="4" max="4" width="13.875" style="3" customWidth="1"/>
    <col min="5" max="5" width="22.375" style="1" bestFit="1" customWidth="1"/>
    <col min="6" max="6" width="6.5" style="1" customWidth="1"/>
    <col min="7" max="7" width="10" style="1" customWidth="1"/>
    <col min="8" max="8" width="11.625" style="1" customWidth="1"/>
    <col min="9" max="9" width="6.875" style="1" customWidth="1"/>
    <col min="10" max="10" width="6.25" style="1" customWidth="1"/>
    <col min="11" max="16384" width="10.875" style="1"/>
  </cols>
  <sheetData>
    <row r="1" spans="1:11" ht="15.75" customHeight="1" x14ac:dyDescent="0.25">
      <c r="A1" s="5"/>
      <c r="B1" s="5"/>
      <c r="C1" s="4"/>
      <c r="D1" s="6"/>
      <c r="E1" s="34"/>
      <c r="F1" s="8"/>
      <c r="G1" s="8"/>
      <c r="H1" s="32"/>
      <c r="I1"/>
    </row>
    <row r="2" spans="1:11" ht="15.75" customHeight="1" x14ac:dyDescent="0.25">
      <c r="A2" s="6"/>
      <c r="B2" s="6"/>
      <c r="C2" s="4"/>
      <c r="D2" s="6"/>
      <c r="E2" s="34"/>
      <c r="F2" s="8"/>
      <c r="G2" s="8"/>
      <c r="H2" s="32"/>
      <c r="I2"/>
    </row>
    <row r="3" spans="1:11" ht="15.75" customHeight="1" x14ac:dyDescent="0.25">
      <c r="A3" s="6"/>
      <c r="B3" s="10" t="s">
        <v>70</v>
      </c>
      <c r="C3" s="4"/>
      <c r="D3" s="36">
        <v>42863</v>
      </c>
      <c r="E3" s="34"/>
      <c r="F3" s="8"/>
      <c r="G3" s="8"/>
      <c r="H3" s="32"/>
      <c r="I3"/>
    </row>
    <row r="4" spans="1:11" ht="15.75" customHeight="1" x14ac:dyDescent="0.25">
      <c r="A4" s="6"/>
      <c r="B4" s="4"/>
      <c r="C4" s="4"/>
      <c r="D4" s="37" t="s">
        <v>19</v>
      </c>
      <c r="E4" s="34"/>
      <c r="F4" s="8"/>
      <c r="G4" s="8"/>
      <c r="H4" s="8"/>
      <c r="I4" s="8"/>
      <c r="J4" s="8"/>
      <c r="K4" s="8"/>
    </row>
    <row r="5" spans="1:11" ht="15.75" customHeight="1" x14ac:dyDescent="0.25">
      <c r="A5" s="7"/>
      <c r="B5" s="7"/>
      <c r="C5" s="78"/>
      <c r="D5" s="7"/>
      <c r="E5" s="34"/>
      <c r="F5" s="8"/>
      <c r="G5" s="8"/>
      <c r="H5" s="8"/>
      <c r="I5" s="8"/>
      <c r="J5" s="8"/>
      <c r="K5" s="8"/>
    </row>
    <row r="6" spans="1:11" s="8" customFormat="1" ht="18" customHeight="1" x14ac:dyDescent="0.25">
      <c r="A6" s="14"/>
      <c r="B6" s="15" t="s">
        <v>0</v>
      </c>
      <c r="C6" s="25" t="s">
        <v>22</v>
      </c>
      <c r="D6" s="25" t="s">
        <v>1</v>
      </c>
      <c r="E6" s="38" t="s">
        <v>21</v>
      </c>
      <c r="F6" s="9"/>
    </row>
    <row r="7" spans="1:11" s="8" customFormat="1" ht="18" customHeight="1" x14ac:dyDescent="0.25">
      <c r="A7" s="14"/>
      <c r="B7" s="16" t="s">
        <v>9</v>
      </c>
      <c r="C7" s="79"/>
      <c r="D7" s="14"/>
      <c r="E7" s="28"/>
      <c r="F7" s="19" t="s">
        <v>4</v>
      </c>
      <c r="G7" s="20" t="s">
        <v>1</v>
      </c>
      <c r="H7" s="20" t="s">
        <v>2</v>
      </c>
    </row>
    <row r="8" spans="1:11" s="8" customFormat="1" ht="18" customHeight="1" x14ac:dyDescent="0.25">
      <c r="A8" s="12">
        <v>1</v>
      </c>
      <c r="B8" s="13" t="s">
        <v>10</v>
      </c>
      <c r="C8" s="71">
        <v>8</v>
      </c>
      <c r="D8" s="12">
        <f>C8/8</f>
        <v>1</v>
      </c>
      <c r="E8" s="29" t="s">
        <v>7</v>
      </c>
      <c r="F8" s="17">
        <v>1</v>
      </c>
      <c r="G8" s="18">
        <f>(D12)</f>
        <v>10</v>
      </c>
      <c r="H8" s="18">
        <f>(G8*F8)</f>
        <v>10</v>
      </c>
    </row>
    <row r="9" spans="1:11" s="8" customFormat="1" ht="18" customHeight="1" x14ac:dyDescent="0.25">
      <c r="A9" s="12">
        <v>2</v>
      </c>
      <c r="B9" s="13" t="s">
        <v>11</v>
      </c>
      <c r="C9" s="71">
        <v>8</v>
      </c>
      <c r="D9" s="72">
        <f t="shared" ref="D9:D62" si="0">C9/8</f>
        <v>1</v>
      </c>
      <c r="E9" s="29" t="s">
        <v>13</v>
      </c>
      <c r="F9" s="17">
        <v>1</v>
      </c>
      <c r="G9" s="18">
        <v>13</v>
      </c>
      <c r="H9" s="18">
        <f t="shared" ref="H9:H13" si="1">(G9*F9)</f>
        <v>13</v>
      </c>
      <c r="I9" s="82">
        <f>SUM(D14:D58)</f>
        <v>32.75</v>
      </c>
      <c r="J9" s="83">
        <f>SUM(H9:H10)</f>
        <v>33</v>
      </c>
    </row>
    <row r="10" spans="1:11" s="8" customFormat="1" ht="18" customHeight="1" x14ac:dyDescent="0.25">
      <c r="A10" s="12">
        <v>3</v>
      </c>
      <c r="B10" s="13" t="s">
        <v>18</v>
      </c>
      <c r="C10" s="71">
        <v>8</v>
      </c>
      <c r="D10" s="72">
        <f t="shared" si="0"/>
        <v>1</v>
      </c>
      <c r="E10" s="29" t="s">
        <v>14</v>
      </c>
      <c r="F10" s="17">
        <v>1</v>
      </c>
      <c r="G10" s="18">
        <v>20</v>
      </c>
      <c r="H10" s="18">
        <f t="shared" si="1"/>
        <v>20</v>
      </c>
      <c r="I10" s="82"/>
      <c r="J10" s="83"/>
    </row>
    <row r="11" spans="1:11" s="9" customFormat="1" ht="18" customHeight="1" x14ac:dyDescent="0.25">
      <c r="A11" s="12">
        <v>4</v>
      </c>
      <c r="B11" s="13" t="s">
        <v>20</v>
      </c>
      <c r="C11" s="71">
        <v>0</v>
      </c>
      <c r="D11" s="72">
        <f t="shared" si="0"/>
        <v>0</v>
      </c>
      <c r="E11" s="29" t="s">
        <v>12</v>
      </c>
      <c r="F11" s="17">
        <v>1</v>
      </c>
      <c r="G11" s="9">
        <f>D10</f>
        <v>1</v>
      </c>
      <c r="H11" s="18">
        <f t="shared" si="1"/>
        <v>1</v>
      </c>
      <c r="I11" s="82"/>
      <c r="J11" s="83"/>
      <c r="K11" s="8"/>
    </row>
    <row r="12" spans="1:11" s="9" customFormat="1" ht="18" customHeight="1" x14ac:dyDescent="0.25">
      <c r="A12" s="12">
        <v>5</v>
      </c>
      <c r="B12" s="13" t="s">
        <v>3</v>
      </c>
      <c r="C12" s="71">
        <v>80</v>
      </c>
      <c r="D12" s="72">
        <f t="shared" si="0"/>
        <v>10</v>
      </c>
      <c r="E12" s="29" t="s">
        <v>23</v>
      </c>
      <c r="F12" s="17">
        <v>1</v>
      </c>
      <c r="G12" s="9">
        <f>SUM(D8:D9)</f>
        <v>2</v>
      </c>
      <c r="H12" s="18">
        <f t="shared" si="1"/>
        <v>2</v>
      </c>
      <c r="I12" s="8"/>
      <c r="J12" s="8"/>
      <c r="K12" s="8"/>
    </row>
    <row r="13" spans="1:11" s="9" customFormat="1" ht="18" customHeight="1" x14ac:dyDescent="0.25">
      <c r="A13" s="14"/>
      <c r="B13" s="16" t="s">
        <v>15</v>
      </c>
      <c r="C13" s="71"/>
      <c r="D13" s="72">
        <f t="shared" si="0"/>
        <v>0</v>
      </c>
      <c r="E13" s="29" t="s">
        <v>6</v>
      </c>
      <c r="F13" s="17">
        <v>2</v>
      </c>
      <c r="G13" s="18">
        <f>SUM(D60:D61 )/2</f>
        <v>7.5500000000000007</v>
      </c>
      <c r="H13" s="18">
        <f t="shared" si="1"/>
        <v>15.100000000000001</v>
      </c>
      <c r="I13" s="8"/>
      <c r="J13" s="8"/>
      <c r="K13" s="8"/>
    </row>
    <row r="14" spans="1:11" s="9" customFormat="1" ht="18" customHeight="1" x14ac:dyDescent="0.25">
      <c r="A14" s="72">
        <v>1</v>
      </c>
      <c r="B14" s="33" t="s">
        <v>67</v>
      </c>
      <c r="C14" s="71">
        <v>16</v>
      </c>
      <c r="D14" s="72">
        <f t="shared" si="0"/>
        <v>2</v>
      </c>
      <c r="E14" s="30" t="s">
        <v>5</v>
      </c>
      <c r="F14" s="17"/>
      <c r="G14" s="17"/>
      <c r="H14" s="18">
        <f>SUM(H8:H13)</f>
        <v>61.1</v>
      </c>
      <c r="I14" s="8"/>
      <c r="J14" s="8"/>
      <c r="K14" s="8"/>
    </row>
    <row r="15" spans="1:11" s="9" customFormat="1" ht="18" customHeight="1" x14ac:dyDescent="0.25">
      <c r="A15" s="12">
        <v>2</v>
      </c>
      <c r="B15" s="33" t="s">
        <v>66</v>
      </c>
      <c r="C15" s="76">
        <v>4</v>
      </c>
      <c r="D15" s="72">
        <f t="shared" si="0"/>
        <v>0.5</v>
      </c>
      <c r="G15" s="8"/>
      <c r="H15" s="8"/>
      <c r="I15" s="8"/>
      <c r="J15" s="8"/>
      <c r="K15" s="8"/>
    </row>
    <row r="16" spans="1:11" s="9" customFormat="1" ht="18" customHeight="1" x14ac:dyDescent="0.25">
      <c r="A16" s="72">
        <v>3</v>
      </c>
      <c r="B16" s="33" t="s">
        <v>36</v>
      </c>
      <c r="C16" s="89">
        <v>3</v>
      </c>
      <c r="D16" s="72">
        <f t="shared" si="0"/>
        <v>0.375</v>
      </c>
      <c r="E16" s="50" t="s">
        <v>8</v>
      </c>
      <c r="F16" s="51">
        <f>SUM(G13,H11,G10,G8)</f>
        <v>38.549999999999997</v>
      </c>
      <c r="G16" s="31"/>
      <c r="H16" s="23"/>
      <c r="I16" s="8"/>
      <c r="J16" s="8"/>
      <c r="K16" s="8"/>
    </row>
    <row r="17" spans="1:11" s="9" customFormat="1" ht="18" customHeight="1" x14ac:dyDescent="0.25">
      <c r="A17" s="72">
        <v>4</v>
      </c>
      <c r="B17" s="85" t="s">
        <v>25</v>
      </c>
      <c r="C17" s="71">
        <v>4</v>
      </c>
      <c r="D17" s="72">
        <f t="shared" si="0"/>
        <v>0.5</v>
      </c>
      <c r="E17" s="50" t="s">
        <v>2</v>
      </c>
      <c r="F17" s="51">
        <f>H14</f>
        <v>61.1</v>
      </c>
      <c r="G17" s="8" t="s">
        <v>72</v>
      </c>
      <c r="H17" s="8"/>
      <c r="I17" s="8"/>
      <c r="J17" s="8"/>
      <c r="K17" s="8"/>
    </row>
    <row r="18" spans="1:11" s="9" customFormat="1" ht="18" customHeight="1" x14ac:dyDescent="0.25">
      <c r="A18" s="72">
        <v>5</v>
      </c>
      <c r="B18" s="86" t="s">
        <v>24</v>
      </c>
      <c r="C18" s="72">
        <v>4</v>
      </c>
      <c r="D18" s="72">
        <f t="shared" si="0"/>
        <v>0.5</v>
      </c>
      <c r="E18" s="24"/>
      <c r="F18" s="27"/>
      <c r="G18" s="26"/>
      <c r="H18" s="26"/>
      <c r="I18" s="8"/>
      <c r="J18" s="8"/>
      <c r="K18" s="8"/>
    </row>
    <row r="19" spans="1:11" s="9" customFormat="1" ht="18" customHeight="1" x14ac:dyDescent="0.25">
      <c r="A19" s="72">
        <v>6</v>
      </c>
      <c r="B19" s="22" t="s">
        <v>26</v>
      </c>
      <c r="C19" s="72">
        <v>3</v>
      </c>
      <c r="D19" s="72">
        <f t="shared" si="0"/>
        <v>0.375</v>
      </c>
      <c r="E19" s="38"/>
      <c r="G19" s="8"/>
      <c r="H19" s="8"/>
      <c r="I19" s="8"/>
      <c r="J19" s="8"/>
      <c r="K19" s="8"/>
    </row>
    <row r="20" spans="1:11" s="9" customFormat="1" ht="21.75" customHeight="1" x14ac:dyDescent="0.25">
      <c r="A20" s="72">
        <v>7</v>
      </c>
      <c r="B20" s="86" t="s">
        <v>27</v>
      </c>
      <c r="C20" s="72">
        <v>3</v>
      </c>
      <c r="D20" s="72">
        <f t="shared" si="0"/>
        <v>0.375</v>
      </c>
      <c r="E20" s="8"/>
      <c r="F20" s="8"/>
      <c r="G20" s="8"/>
      <c r="H20" s="8"/>
      <c r="I20" s="8"/>
      <c r="J20" s="52"/>
      <c r="K20" s="52" t="e">
        <f>#REF!</f>
        <v>#REF!</v>
      </c>
    </row>
    <row r="21" spans="1:11" s="9" customFormat="1" ht="19.5" customHeight="1" x14ac:dyDescent="0.25">
      <c r="A21" s="72">
        <v>8</v>
      </c>
      <c r="B21" s="86" t="s">
        <v>28</v>
      </c>
      <c r="C21" s="72">
        <v>3</v>
      </c>
      <c r="D21" s="72">
        <f t="shared" si="0"/>
        <v>0.375</v>
      </c>
      <c r="E21" s="8"/>
      <c r="F21" s="8"/>
      <c r="G21" s="8"/>
      <c r="H21" s="8"/>
      <c r="I21" s="8"/>
      <c r="J21" s="83">
        <f>SUM(H22:H23)</f>
        <v>0</v>
      </c>
      <c r="K21" s="52"/>
    </row>
    <row r="22" spans="1:11" s="9" customFormat="1" ht="18" customHeight="1" x14ac:dyDescent="0.25">
      <c r="A22" s="72">
        <v>9</v>
      </c>
      <c r="B22" s="86" t="s">
        <v>29</v>
      </c>
      <c r="C22" s="71">
        <v>3</v>
      </c>
      <c r="D22" s="72">
        <f t="shared" si="0"/>
        <v>0.375</v>
      </c>
      <c r="E22" s="8"/>
      <c r="F22" s="8"/>
      <c r="G22" s="8"/>
      <c r="H22" s="8"/>
      <c r="I22" s="8"/>
      <c r="J22" s="83"/>
      <c r="K22" s="52"/>
    </row>
    <row r="23" spans="1:11" s="9" customFormat="1" ht="18" customHeight="1" x14ac:dyDescent="0.25">
      <c r="A23" s="72">
        <v>10</v>
      </c>
      <c r="B23" s="86" t="s">
        <v>30</v>
      </c>
      <c r="C23" s="76">
        <v>3</v>
      </c>
      <c r="D23" s="72">
        <f t="shared" si="0"/>
        <v>0.375</v>
      </c>
      <c r="E23" s="8"/>
      <c r="F23" s="8"/>
      <c r="G23" s="8"/>
      <c r="H23" s="8"/>
      <c r="I23" s="8"/>
      <c r="J23" s="8"/>
      <c r="K23" s="8"/>
    </row>
    <row r="24" spans="1:11" s="9" customFormat="1" ht="18" customHeight="1" x14ac:dyDescent="0.25">
      <c r="A24" s="72">
        <v>11</v>
      </c>
      <c r="B24" s="88" t="s">
        <v>31</v>
      </c>
      <c r="C24" s="71">
        <f>D32*8</f>
        <v>4</v>
      </c>
      <c r="D24" s="72">
        <f t="shared" si="0"/>
        <v>0.5</v>
      </c>
      <c r="E24" s="8"/>
      <c r="F24" s="8"/>
      <c r="G24" s="8"/>
      <c r="H24" s="8"/>
      <c r="I24" s="8"/>
      <c r="J24" s="8"/>
      <c r="K24" s="8"/>
    </row>
    <row r="25" spans="1:11" s="9" customFormat="1" ht="18" customHeight="1" x14ac:dyDescent="0.25">
      <c r="A25" s="72">
        <v>12</v>
      </c>
      <c r="B25" s="21" t="s">
        <v>32</v>
      </c>
      <c r="C25" s="71">
        <f>D33*8</f>
        <v>4</v>
      </c>
      <c r="D25" s="72">
        <f t="shared" si="0"/>
        <v>0.5</v>
      </c>
      <c r="E25" s="8"/>
      <c r="F25" s="8"/>
      <c r="G25" s="8"/>
      <c r="H25" s="8"/>
      <c r="I25" s="8"/>
      <c r="J25" s="8"/>
      <c r="K25" s="8"/>
    </row>
    <row r="26" spans="1:11" s="9" customFormat="1" ht="18" customHeight="1" x14ac:dyDescent="0.25">
      <c r="A26" s="72">
        <v>13</v>
      </c>
      <c r="B26" s="21" t="s">
        <v>33</v>
      </c>
      <c r="C26" s="71">
        <v>4</v>
      </c>
      <c r="D26" s="72">
        <f t="shared" si="0"/>
        <v>0.5</v>
      </c>
      <c r="E26" s="8"/>
      <c r="F26" s="8"/>
      <c r="G26" s="8"/>
      <c r="H26" s="8"/>
      <c r="I26" s="8"/>
      <c r="J26" s="8"/>
      <c r="K26" s="8"/>
    </row>
    <row r="27" spans="1:11" s="9" customFormat="1" ht="18" customHeight="1" x14ac:dyDescent="0.25">
      <c r="A27" s="72">
        <v>14</v>
      </c>
      <c r="B27" s="21" t="s">
        <v>34</v>
      </c>
      <c r="C27" s="71">
        <v>3</v>
      </c>
      <c r="D27" s="72">
        <f t="shared" si="0"/>
        <v>0.375</v>
      </c>
      <c r="E27" s="8"/>
      <c r="F27" s="8"/>
      <c r="G27" s="8"/>
      <c r="H27" s="8"/>
      <c r="I27" s="8"/>
      <c r="J27" s="8"/>
      <c r="K27" s="8"/>
    </row>
    <row r="28" spans="1:11" s="9" customFormat="1" ht="18" customHeight="1" x14ac:dyDescent="0.25">
      <c r="A28" s="72">
        <v>15</v>
      </c>
      <c r="B28" s="21" t="s">
        <v>35</v>
      </c>
      <c r="C28" s="76">
        <v>3</v>
      </c>
      <c r="D28" s="72">
        <f t="shared" si="0"/>
        <v>0.375</v>
      </c>
      <c r="E28" s="8"/>
      <c r="F28" s="8"/>
      <c r="G28" s="8"/>
      <c r="H28" s="8"/>
      <c r="I28" s="8"/>
      <c r="J28" s="8"/>
      <c r="K28" s="8"/>
    </row>
    <row r="29" spans="1:11" s="9" customFormat="1" ht="18" customHeight="1" x14ac:dyDescent="0.25">
      <c r="A29" s="72">
        <v>16</v>
      </c>
      <c r="B29" s="88" t="s">
        <v>37</v>
      </c>
      <c r="C29" s="89">
        <v>4</v>
      </c>
      <c r="D29" s="72">
        <f t="shared" si="0"/>
        <v>0.5</v>
      </c>
      <c r="E29" s="8"/>
      <c r="F29" s="8"/>
      <c r="G29" s="8"/>
      <c r="H29" s="8"/>
      <c r="I29" s="8"/>
      <c r="J29" s="8"/>
      <c r="K29" s="8"/>
    </row>
    <row r="30" spans="1:11" s="9" customFormat="1" ht="18" customHeight="1" x14ac:dyDescent="0.25">
      <c r="A30" s="72">
        <v>17</v>
      </c>
      <c r="B30" s="21" t="s">
        <v>38</v>
      </c>
      <c r="C30" s="77">
        <v>4</v>
      </c>
      <c r="D30" s="72">
        <f t="shared" si="0"/>
        <v>0.5</v>
      </c>
      <c r="E30" s="8"/>
      <c r="F30" s="8"/>
      <c r="G30" s="8"/>
      <c r="H30" s="8"/>
      <c r="I30" s="8"/>
      <c r="J30" s="8"/>
      <c r="K30" s="8"/>
    </row>
    <row r="31" spans="1:11" s="9" customFormat="1" ht="18" customHeight="1" x14ac:dyDescent="0.25">
      <c r="A31" s="72">
        <v>18</v>
      </c>
      <c r="B31" s="21" t="s">
        <v>39</v>
      </c>
      <c r="C31" s="71">
        <v>4</v>
      </c>
      <c r="D31" s="72">
        <f t="shared" si="0"/>
        <v>0.5</v>
      </c>
      <c r="E31" s="8"/>
      <c r="F31" s="8"/>
      <c r="G31" s="8"/>
      <c r="H31" s="8"/>
      <c r="I31" s="8"/>
      <c r="J31" s="8"/>
      <c r="K31" s="8"/>
    </row>
    <row r="32" spans="1:11" s="9" customFormat="1" ht="18" customHeight="1" x14ac:dyDescent="0.25">
      <c r="A32" s="72">
        <v>19</v>
      </c>
      <c r="B32" s="21" t="s">
        <v>40</v>
      </c>
      <c r="C32" s="71">
        <v>4</v>
      </c>
      <c r="D32" s="72">
        <f t="shared" si="0"/>
        <v>0.5</v>
      </c>
      <c r="E32" s="8"/>
      <c r="F32" s="8"/>
      <c r="G32" s="8"/>
      <c r="H32" s="8"/>
      <c r="I32" s="8"/>
      <c r="J32" s="83">
        <f>SUM(H35:H36)</f>
        <v>0</v>
      </c>
      <c r="K32" s="8"/>
    </row>
    <row r="33" spans="1:11" s="9" customFormat="1" ht="18" customHeight="1" x14ac:dyDescent="0.25">
      <c r="A33" s="72">
        <v>20</v>
      </c>
      <c r="B33" s="21" t="s">
        <v>41</v>
      </c>
      <c r="C33" s="76">
        <v>4</v>
      </c>
      <c r="D33" s="72">
        <f t="shared" si="0"/>
        <v>0.5</v>
      </c>
      <c r="E33" s="8"/>
      <c r="F33" s="8"/>
      <c r="G33" s="8"/>
      <c r="H33" s="8"/>
      <c r="I33" s="8"/>
      <c r="J33" s="83"/>
      <c r="K33" s="8"/>
    </row>
    <row r="34" spans="1:11" s="9" customFormat="1" ht="18" customHeight="1" x14ac:dyDescent="0.25">
      <c r="A34" s="72">
        <v>21</v>
      </c>
      <c r="B34" s="88" t="s">
        <v>42</v>
      </c>
      <c r="C34" s="77">
        <v>8</v>
      </c>
      <c r="D34" s="72">
        <f t="shared" si="0"/>
        <v>1</v>
      </c>
      <c r="E34" s="8"/>
      <c r="F34" s="8"/>
      <c r="G34" s="8"/>
      <c r="H34" s="8"/>
      <c r="I34" s="8"/>
      <c r="J34" s="8"/>
      <c r="K34" s="8"/>
    </row>
    <row r="35" spans="1:11" s="9" customFormat="1" ht="18" customHeight="1" x14ac:dyDescent="0.25">
      <c r="A35" s="72">
        <v>22</v>
      </c>
      <c r="B35" s="86" t="s">
        <v>43</v>
      </c>
      <c r="C35" s="71">
        <v>4</v>
      </c>
      <c r="D35" s="72">
        <f t="shared" si="0"/>
        <v>0.5</v>
      </c>
      <c r="E35" s="8"/>
      <c r="F35" s="8"/>
      <c r="G35" s="8"/>
      <c r="H35" s="8"/>
      <c r="I35" s="8"/>
      <c r="J35" s="8"/>
      <c r="K35" s="8"/>
    </row>
    <row r="36" spans="1:11" s="9" customFormat="1" ht="18" customHeight="1" x14ac:dyDescent="0.25">
      <c r="A36" s="72">
        <v>23</v>
      </c>
      <c r="B36" s="88" t="s">
        <v>44</v>
      </c>
      <c r="C36" s="71">
        <v>4</v>
      </c>
      <c r="D36" s="72">
        <f t="shared" si="0"/>
        <v>0.5</v>
      </c>
      <c r="E36" s="8"/>
      <c r="F36" s="8"/>
      <c r="G36" s="8"/>
      <c r="H36" s="8"/>
      <c r="I36" s="8"/>
      <c r="J36" s="8"/>
      <c r="K36" s="8"/>
    </row>
    <row r="37" spans="1:11" s="9" customFormat="1" ht="18" customHeight="1" x14ac:dyDescent="0.25">
      <c r="A37" s="72">
        <v>24</v>
      </c>
      <c r="B37" s="90" t="s">
        <v>45</v>
      </c>
      <c r="C37" s="71">
        <v>4</v>
      </c>
      <c r="D37" s="72">
        <f t="shared" si="0"/>
        <v>0.5</v>
      </c>
      <c r="E37" s="8"/>
      <c r="F37" s="8"/>
      <c r="G37" s="8"/>
      <c r="H37" s="8"/>
      <c r="I37" s="8"/>
      <c r="J37" s="8"/>
      <c r="K37" s="8"/>
    </row>
    <row r="38" spans="1:11" s="9" customFormat="1" ht="18" customHeight="1" x14ac:dyDescent="0.25">
      <c r="A38" s="72">
        <v>25</v>
      </c>
      <c r="B38" s="21" t="s">
        <v>46</v>
      </c>
      <c r="C38" s="71">
        <v>4</v>
      </c>
      <c r="D38" s="72">
        <f t="shared" si="0"/>
        <v>0.5</v>
      </c>
      <c r="E38" s="8"/>
      <c r="F38" s="8"/>
      <c r="G38" s="8"/>
      <c r="H38" s="8"/>
      <c r="I38" s="8"/>
      <c r="J38" s="8"/>
      <c r="K38" s="8"/>
    </row>
    <row r="39" spans="1:11" s="9" customFormat="1" ht="21.75" customHeight="1" x14ac:dyDescent="0.25">
      <c r="A39" s="72">
        <v>26</v>
      </c>
      <c r="B39" s="88" t="s">
        <v>47</v>
      </c>
      <c r="C39" s="71">
        <v>3</v>
      </c>
      <c r="D39" s="72">
        <f t="shared" si="0"/>
        <v>0.375</v>
      </c>
      <c r="E39" s="8"/>
      <c r="F39" s="8"/>
      <c r="G39" s="8"/>
      <c r="H39" s="8"/>
      <c r="I39" s="8"/>
      <c r="J39" s="8"/>
      <c r="K39" s="8"/>
    </row>
    <row r="40" spans="1:11" s="9" customFormat="1" ht="24.75" customHeight="1" x14ac:dyDescent="0.25">
      <c r="A40" s="72">
        <v>27</v>
      </c>
      <c r="B40" s="33" t="s">
        <v>48</v>
      </c>
      <c r="C40" s="71">
        <v>3</v>
      </c>
      <c r="D40" s="72">
        <f t="shared" si="0"/>
        <v>0.375</v>
      </c>
      <c r="E40" s="8"/>
      <c r="F40" s="8"/>
      <c r="G40" s="8"/>
      <c r="H40" s="8"/>
      <c r="I40" s="8"/>
      <c r="J40" s="8"/>
      <c r="K40" s="8"/>
    </row>
    <row r="41" spans="1:11" s="9" customFormat="1" ht="18" customHeight="1" x14ac:dyDescent="0.25">
      <c r="A41" s="72">
        <v>28</v>
      </c>
      <c r="B41" s="33" t="s">
        <v>49</v>
      </c>
      <c r="C41" s="71">
        <v>3</v>
      </c>
      <c r="D41" s="72">
        <f t="shared" si="0"/>
        <v>0.375</v>
      </c>
      <c r="E41" s="8"/>
      <c r="F41" s="8"/>
      <c r="G41" s="8"/>
      <c r="H41" s="8"/>
      <c r="I41" s="8"/>
      <c r="J41" s="8"/>
      <c r="K41" s="8"/>
    </row>
    <row r="42" spans="1:11" s="9" customFormat="1" ht="18" customHeight="1" x14ac:dyDescent="0.25">
      <c r="A42" s="72">
        <v>29</v>
      </c>
      <c r="B42" s="33" t="s">
        <v>50</v>
      </c>
      <c r="C42" s="71">
        <v>4</v>
      </c>
      <c r="D42" s="72">
        <f t="shared" si="0"/>
        <v>0.5</v>
      </c>
      <c r="E42" s="8"/>
      <c r="F42" s="8"/>
      <c r="G42" s="8"/>
      <c r="H42" s="8"/>
      <c r="I42" s="8"/>
      <c r="J42" s="8"/>
      <c r="K42" s="8"/>
    </row>
    <row r="43" spans="1:11" s="9" customFormat="1" ht="18" customHeight="1" x14ac:dyDescent="0.25">
      <c r="A43" s="72">
        <v>30</v>
      </c>
      <c r="B43" s="88" t="s">
        <v>51</v>
      </c>
      <c r="C43" s="71">
        <v>3</v>
      </c>
      <c r="D43" s="72">
        <f t="shared" si="0"/>
        <v>0.375</v>
      </c>
      <c r="E43" s="8"/>
      <c r="F43" s="8"/>
      <c r="G43" s="8"/>
      <c r="H43" s="8"/>
      <c r="I43" s="8"/>
      <c r="J43" s="8"/>
      <c r="K43" s="8"/>
    </row>
    <row r="44" spans="1:11" s="22" customFormat="1" ht="18" customHeight="1" x14ac:dyDescent="0.25">
      <c r="A44" s="72">
        <v>31</v>
      </c>
      <c r="B44" s="21" t="s">
        <v>52</v>
      </c>
      <c r="C44" s="71">
        <v>3</v>
      </c>
      <c r="D44" s="72">
        <f t="shared" si="0"/>
        <v>0.375</v>
      </c>
      <c r="E44" s="8"/>
      <c r="F44" s="8"/>
      <c r="G44" s="8"/>
      <c r="H44" s="8"/>
      <c r="I44" s="8"/>
      <c r="J44" s="23"/>
      <c r="K44" s="23"/>
    </row>
    <row r="45" spans="1:11" s="9" customFormat="1" ht="18" customHeight="1" x14ac:dyDescent="0.25">
      <c r="A45" s="72">
        <v>32</v>
      </c>
      <c r="B45" s="21" t="s">
        <v>53</v>
      </c>
      <c r="C45" s="71">
        <v>3</v>
      </c>
      <c r="D45" s="72">
        <f t="shared" si="0"/>
        <v>0.375</v>
      </c>
      <c r="E45" s="53"/>
      <c r="G45" s="35"/>
      <c r="H45" s="8"/>
      <c r="I45" s="8"/>
      <c r="J45" s="8"/>
      <c r="K45" s="8"/>
    </row>
    <row r="46" spans="1:11" s="9" customFormat="1" ht="18" customHeight="1" x14ac:dyDescent="0.25">
      <c r="A46" s="72">
        <v>33</v>
      </c>
      <c r="B46" s="21" t="s">
        <v>54</v>
      </c>
      <c r="C46" s="71">
        <v>3</v>
      </c>
      <c r="D46" s="72">
        <f t="shared" si="0"/>
        <v>0.375</v>
      </c>
      <c r="E46" s="24"/>
      <c r="G46" s="8"/>
      <c r="H46" s="8"/>
      <c r="I46" s="8"/>
      <c r="J46" s="8"/>
      <c r="K46" s="8"/>
    </row>
    <row r="47" spans="1:11" s="9" customFormat="1" ht="15.75" customHeight="1" x14ac:dyDescent="0.25">
      <c r="A47" s="72">
        <v>34</v>
      </c>
      <c r="B47" s="21" t="s">
        <v>55</v>
      </c>
      <c r="C47" s="71">
        <v>3</v>
      </c>
      <c r="D47" s="72">
        <f t="shared" si="0"/>
        <v>0.375</v>
      </c>
      <c r="E47" s="24"/>
      <c r="G47" s="8"/>
      <c r="H47" s="8"/>
      <c r="I47" s="8"/>
      <c r="J47" s="8"/>
      <c r="K47" s="8"/>
    </row>
    <row r="48" spans="1:11" s="9" customFormat="1" ht="16.5" customHeight="1" x14ac:dyDescent="0.25">
      <c r="A48" s="72">
        <v>35</v>
      </c>
      <c r="B48" s="21" t="s">
        <v>56</v>
      </c>
      <c r="C48" s="71">
        <v>3</v>
      </c>
      <c r="D48" s="72">
        <f t="shared" si="0"/>
        <v>0.375</v>
      </c>
      <c r="E48" s="24"/>
      <c r="G48" s="8"/>
      <c r="H48" s="8"/>
      <c r="I48" s="8"/>
      <c r="J48" s="8"/>
      <c r="K48" s="8"/>
    </row>
    <row r="49" spans="1:11" s="9" customFormat="1" ht="18" customHeight="1" x14ac:dyDescent="0.25">
      <c r="A49" s="72">
        <v>36</v>
      </c>
      <c r="B49" s="21" t="s">
        <v>57</v>
      </c>
      <c r="C49" s="71">
        <v>3</v>
      </c>
      <c r="D49" s="72">
        <f t="shared" si="0"/>
        <v>0.375</v>
      </c>
      <c r="G49" s="1"/>
      <c r="H49" s="1"/>
      <c r="I49" s="8"/>
      <c r="J49" s="8"/>
      <c r="K49" s="8"/>
    </row>
    <row r="50" spans="1:11" s="9" customFormat="1" ht="18" customHeight="1" x14ac:dyDescent="0.25">
      <c r="A50" s="72">
        <v>37</v>
      </c>
      <c r="B50" s="21" t="s">
        <v>58</v>
      </c>
      <c r="C50" s="71">
        <v>4</v>
      </c>
      <c r="D50" s="72">
        <f t="shared" si="0"/>
        <v>0.5</v>
      </c>
      <c r="E50" s="73"/>
      <c r="F50" s="74"/>
      <c r="G50" s="74"/>
      <c r="H50" s="75"/>
      <c r="I50" s="8"/>
      <c r="J50" s="8"/>
      <c r="K50" s="8"/>
    </row>
    <row r="51" spans="1:11" s="9" customFormat="1" ht="18" customHeight="1" x14ac:dyDescent="0.25">
      <c r="A51" s="72">
        <v>38</v>
      </c>
      <c r="B51" s="88" t="s">
        <v>59</v>
      </c>
      <c r="C51" s="71">
        <v>3</v>
      </c>
      <c r="D51" s="72">
        <f t="shared" si="0"/>
        <v>0.375</v>
      </c>
      <c r="E51" s="64"/>
      <c r="G51" s="1"/>
      <c r="H51" s="1"/>
      <c r="I51" s="1"/>
      <c r="J51" s="1"/>
      <c r="K51" s="1"/>
    </row>
    <row r="52" spans="1:11" s="9" customFormat="1" ht="21.75" customHeight="1" x14ac:dyDescent="0.25">
      <c r="A52" s="72">
        <v>39</v>
      </c>
      <c r="B52" s="21" t="s">
        <v>60</v>
      </c>
      <c r="C52" s="71">
        <v>12</v>
      </c>
      <c r="D52" s="72">
        <f t="shared" si="0"/>
        <v>1.5</v>
      </c>
      <c r="E52" s="60"/>
      <c r="G52" s="1"/>
      <c r="H52" s="1"/>
      <c r="I52" s="1"/>
      <c r="J52" s="1"/>
      <c r="K52" s="1"/>
    </row>
    <row r="53" spans="1:11" s="9" customFormat="1" ht="18" customHeight="1" x14ac:dyDescent="0.25">
      <c r="A53" s="72">
        <v>40</v>
      </c>
      <c r="B53" s="21" t="s">
        <v>61</v>
      </c>
      <c r="C53" s="71">
        <v>3</v>
      </c>
      <c r="D53" s="72">
        <f t="shared" si="0"/>
        <v>0.375</v>
      </c>
      <c r="E53" s="60"/>
      <c r="F53" s="59"/>
      <c r="G53" s="1"/>
      <c r="H53" s="1"/>
      <c r="I53" s="1"/>
      <c r="J53" s="1"/>
      <c r="K53" s="1"/>
    </row>
    <row r="54" spans="1:11" s="11" customFormat="1" ht="18" customHeight="1" x14ac:dyDescent="0.25">
      <c r="A54" s="72">
        <v>41</v>
      </c>
      <c r="B54" s="21" t="s">
        <v>62</v>
      </c>
      <c r="C54" s="71">
        <v>8</v>
      </c>
      <c r="D54" s="72">
        <f t="shared" si="0"/>
        <v>1</v>
      </c>
      <c r="E54" s="53"/>
      <c r="F54" s="24"/>
      <c r="G54" s="1"/>
      <c r="H54" s="1"/>
      <c r="I54" s="1"/>
      <c r="J54" s="1"/>
      <c r="K54" s="1"/>
    </row>
    <row r="55" spans="1:11" s="9" customFormat="1" ht="18" customHeight="1" x14ac:dyDescent="0.25">
      <c r="A55" s="72">
        <v>42</v>
      </c>
      <c r="B55" s="91" t="s">
        <v>63</v>
      </c>
      <c r="C55" s="71">
        <v>40</v>
      </c>
      <c r="D55" s="72">
        <f t="shared" si="0"/>
        <v>5</v>
      </c>
      <c r="G55" s="1"/>
      <c r="H55" s="1"/>
      <c r="I55" s="1"/>
      <c r="J55" s="1"/>
      <c r="K55" s="1"/>
    </row>
    <row r="56" spans="1:11" s="9" customFormat="1" ht="18" customHeight="1" x14ac:dyDescent="0.25">
      <c r="A56" s="72">
        <v>43</v>
      </c>
      <c r="B56" s="33" t="s">
        <v>64</v>
      </c>
      <c r="C56" s="71">
        <v>6</v>
      </c>
      <c r="D56" s="72">
        <f t="shared" si="0"/>
        <v>0.75</v>
      </c>
      <c r="E56" s="24"/>
      <c r="G56" s="1"/>
      <c r="H56" s="1"/>
      <c r="I56" s="1"/>
      <c r="J56" s="1"/>
      <c r="K56" s="1"/>
    </row>
    <row r="57" spans="1:11" s="9" customFormat="1" ht="18" customHeight="1" x14ac:dyDescent="0.25">
      <c r="A57" s="72">
        <v>44</v>
      </c>
      <c r="B57" s="33" t="s">
        <v>65</v>
      </c>
      <c r="C57" s="71">
        <v>4</v>
      </c>
      <c r="D57" s="72">
        <f t="shared" si="0"/>
        <v>0.5</v>
      </c>
      <c r="F57" s="1"/>
      <c r="G57" s="1"/>
      <c r="H57" s="1"/>
      <c r="I57" s="1"/>
      <c r="J57" s="1"/>
      <c r="K57" s="1"/>
    </row>
    <row r="58" spans="1:11" x14ac:dyDescent="0.25">
      <c r="A58" s="72">
        <v>45</v>
      </c>
      <c r="B58" s="33" t="s">
        <v>71</v>
      </c>
      <c r="C58" s="71">
        <v>40</v>
      </c>
      <c r="D58" s="72">
        <f t="shared" si="0"/>
        <v>5</v>
      </c>
      <c r="E58" s="63"/>
    </row>
    <row r="59" spans="1:11" ht="22.5" customHeight="1" x14ac:dyDescent="0.25">
      <c r="A59" s="12">
        <v>47</v>
      </c>
      <c r="B59" s="47" t="s">
        <v>68</v>
      </c>
      <c r="C59" s="71"/>
      <c r="D59" s="72">
        <f t="shared" si="0"/>
        <v>0</v>
      </c>
      <c r="E59"/>
    </row>
    <row r="60" spans="1:11" x14ac:dyDescent="0.25">
      <c r="A60" s="12">
        <v>48</v>
      </c>
      <c r="B60" s="33" t="s">
        <v>6</v>
      </c>
      <c r="C60" s="71">
        <f>SUM(C14:C58)*0.4</f>
        <v>104.80000000000001</v>
      </c>
      <c r="D60" s="72">
        <f t="shared" si="0"/>
        <v>13.100000000000001</v>
      </c>
      <c r="E60" s="61"/>
    </row>
    <row r="61" spans="1:11" x14ac:dyDescent="0.25">
      <c r="A61" s="12">
        <v>49</v>
      </c>
      <c r="B61" s="33" t="s">
        <v>16</v>
      </c>
      <c r="C61" s="71">
        <v>16</v>
      </c>
      <c r="D61" s="72">
        <f t="shared" si="0"/>
        <v>2</v>
      </c>
      <c r="E61"/>
    </row>
    <row r="62" spans="1:11" x14ac:dyDescent="0.25">
      <c r="A62" s="12">
        <v>50</v>
      </c>
      <c r="B62" s="33" t="s">
        <v>17</v>
      </c>
      <c r="C62" s="71">
        <v>8</v>
      </c>
      <c r="D62" s="72">
        <f t="shared" si="0"/>
        <v>1</v>
      </c>
      <c r="E62"/>
    </row>
    <row r="63" spans="1:11" x14ac:dyDescent="0.25">
      <c r="A63" s="12">
        <v>51</v>
      </c>
      <c r="B63" s="33" t="s">
        <v>2</v>
      </c>
      <c r="C63" s="71">
        <f>SUM(C8:C62)</f>
        <v>494.8</v>
      </c>
      <c r="D63" s="12">
        <f>C63/8</f>
        <v>61.85</v>
      </c>
      <c r="E63"/>
    </row>
    <row r="64" spans="1:11" x14ac:dyDescent="0.25">
      <c r="A64" s="12">
        <v>52</v>
      </c>
      <c r="B64" s="87" t="s">
        <v>69</v>
      </c>
      <c r="C64" s="71"/>
      <c r="D64" s="12"/>
      <c r="E64"/>
    </row>
    <row r="65" spans="1:5" ht="101.25" customHeight="1" x14ac:dyDescent="0.25">
      <c r="A65" s="49"/>
      <c r="B65" s="84"/>
      <c r="C65" s="71"/>
      <c r="D65" s="49"/>
      <c r="E65" s="61"/>
    </row>
    <row r="66" spans="1:5" x14ac:dyDescent="0.25">
      <c r="D66" s="46"/>
      <c r="E66"/>
    </row>
    <row r="67" spans="1:5" x14ac:dyDescent="0.25">
      <c r="D67" s="40"/>
      <c r="E67"/>
    </row>
    <row r="68" spans="1:5" x14ac:dyDescent="0.25">
      <c r="E68"/>
    </row>
    <row r="69" spans="1:5" x14ac:dyDescent="0.25">
      <c r="E69"/>
    </row>
    <row r="72" spans="1:5" x14ac:dyDescent="0.25">
      <c r="E72" s="62"/>
    </row>
    <row r="75" spans="1:5" x14ac:dyDescent="0.25">
      <c r="E75" s="48"/>
    </row>
    <row r="77" spans="1:5" x14ac:dyDescent="0.25">
      <c r="E77" s="65"/>
    </row>
    <row r="80" spans="1:5" x14ac:dyDescent="0.25">
      <c r="E80" s="48"/>
    </row>
    <row r="114" spans="5:17" ht="56.25" customHeight="1" x14ac:dyDescent="0.25"/>
    <row r="119" spans="5:17" ht="15.75" customHeight="1" x14ac:dyDescent="0.25">
      <c r="I119" s="70"/>
      <c r="J119" s="70"/>
      <c r="K119" s="70"/>
      <c r="L119" s="54"/>
      <c r="M119" s="54"/>
      <c r="N119" s="54"/>
      <c r="O119" s="54"/>
      <c r="P119" s="54"/>
      <c r="Q119" s="55"/>
    </row>
    <row r="120" spans="5:17" ht="163.5" customHeight="1" x14ac:dyDescent="0.25">
      <c r="E120" s="39"/>
      <c r="I120" s="70"/>
      <c r="J120" s="70"/>
      <c r="K120" s="70"/>
      <c r="L120" s="56"/>
      <c r="M120" s="56"/>
      <c r="N120" s="56"/>
      <c r="O120" s="56"/>
      <c r="P120" s="56"/>
      <c r="Q120" s="57"/>
    </row>
    <row r="121" spans="5:17" x14ac:dyDescent="0.25">
      <c r="E121" s="39"/>
    </row>
    <row r="122" spans="5:17" ht="15.75" customHeight="1" x14ac:dyDescent="0.25">
      <c r="E122" s="80"/>
      <c r="I122" s="66"/>
      <c r="J122" s="66"/>
      <c r="K122" s="67"/>
      <c r="L122" s="58"/>
      <c r="M122" s="39"/>
    </row>
    <row r="123" spans="5:17" ht="51" customHeight="1" x14ac:dyDescent="0.25">
      <c r="E123" s="80"/>
      <c r="I123" s="68"/>
      <c r="J123" s="68"/>
      <c r="K123" s="69"/>
      <c r="L123" s="58"/>
      <c r="M123" s="39"/>
    </row>
    <row r="124" spans="5:17" x14ac:dyDescent="0.25">
      <c r="E124" s="70"/>
      <c r="F124" s="70"/>
      <c r="G124" s="70"/>
      <c r="H124" s="70"/>
      <c r="I124" s="46"/>
      <c r="J124" s="46"/>
      <c r="K124" s="46"/>
      <c r="L124" s="46"/>
      <c r="M124" s="39"/>
    </row>
    <row r="125" spans="5:17" x14ac:dyDescent="0.25">
      <c r="E125" s="81"/>
      <c r="F125" s="70"/>
      <c r="G125" s="70"/>
      <c r="H125" s="70"/>
      <c r="I125" s="45"/>
      <c r="J125" s="45"/>
      <c r="K125" s="45"/>
      <c r="L125" s="45"/>
    </row>
    <row r="126" spans="5:17" x14ac:dyDescent="0.25">
      <c r="E126" s="81"/>
    </row>
    <row r="127" spans="5:17" x14ac:dyDescent="0.25">
      <c r="E127" s="66"/>
      <c r="F127" s="66"/>
      <c r="G127" s="66"/>
      <c r="H127" s="66"/>
    </row>
    <row r="128" spans="5:17" ht="11.25" customHeight="1" x14ac:dyDescent="0.25">
      <c r="E128" s="68"/>
      <c r="F128" s="68"/>
      <c r="G128" s="68"/>
      <c r="H128" s="68"/>
    </row>
    <row r="129" spans="5:17" hidden="1" x14ac:dyDescent="0.25">
      <c r="E129" s="58"/>
      <c r="F129" s="46"/>
      <c r="G129" s="46"/>
      <c r="H129" s="46"/>
    </row>
    <row r="130" spans="5:17" ht="15.75" customHeight="1" x14ac:dyDescent="0.25">
      <c r="E130" s="46"/>
      <c r="F130" s="45"/>
      <c r="G130" s="45"/>
      <c r="H130" s="45"/>
      <c r="M130" s="41"/>
      <c r="N130" s="41"/>
      <c r="O130" s="41"/>
      <c r="P130" s="41"/>
      <c r="Q130" s="42"/>
    </row>
    <row r="131" spans="5:17" ht="36.75" customHeight="1" x14ac:dyDescent="0.25">
      <c r="E131" s="45"/>
      <c r="M131" s="43"/>
      <c r="N131" s="43"/>
      <c r="O131" s="43"/>
      <c r="P131" s="43"/>
      <c r="Q131" s="44"/>
    </row>
  </sheetData>
  <mergeCells count="5">
    <mergeCell ref="I9:I11"/>
    <mergeCell ref="J9:J11"/>
    <mergeCell ref="J32:J33"/>
    <mergeCell ref="B64:B65"/>
    <mergeCell ref="J21:J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DrivenShare</vt:lpstr>
    </vt:vector>
  </TitlesOfParts>
  <Company>Mphasis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Vinoo Thomas</dc:creator>
  <cp:lastModifiedBy>Prashant Thomas</cp:lastModifiedBy>
  <dcterms:created xsi:type="dcterms:W3CDTF">2013-06-07T15:02:07Z</dcterms:created>
  <dcterms:modified xsi:type="dcterms:W3CDTF">2017-05-08T12:13:28Z</dcterms:modified>
</cp:coreProperties>
</file>