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Datwyler\"/>
    </mc:Choice>
  </mc:AlternateContent>
  <bookViews>
    <workbookView xWindow="0" yWindow="0" windowWidth="19200" windowHeight="7890" tabRatio="500"/>
  </bookViews>
  <sheets>
    <sheet name="Datwyler" sheetId="4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4" l="1"/>
  <c r="H17" i="4"/>
  <c r="K8" i="4"/>
  <c r="D123" i="4"/>
  <c r="C131" i="4"/>
  <c r="C9" i="4"/>
  <c r="D8" i="4" l="1"/>
  <c r="G11" i="4" s="1"/>
  <c r="D9" i="4"/>
  <c r="G10" i="4" s="1"/>
  <c r="D10" i="4"/>
  <c r="D12" i="4"/>
  <c r="D36" i="4" l="1"/>
  <c r="D37" i="4"/>
  <c r="D38" i="4"/>
  <c r="D23" i="4"/>
  <c r="D25" i="4"/>
  <c r="D26" i="4"/>
  <c r="D27" i="4"/>
  <c r="D28" i="4"/>
  <c r="D40" i="4"/>
  <c r="D41" i="4"/>
  <c r="D42" i="4"/>
  <c r="D43" i="4"/>
  <c r="D44" i="4"/>
  <c r="D45" i="4"/>
  <c r="D47" i="4"/>
  <c r="D48" i="4"/>
  <c r="D49" i="4"/>
  <c r="D50" i="4"/>
  <c r="D51" i="4"/>
  <c r="D52" i="4"/>
  <c r="D53" i="4"/>
  <c r="D54" i="4"/>
  <c r="D56" i="4"/>
  <c r="D57" i="4"/>
  <c r="D58" i="4"/>
  <c r="D59" i="4"/>
  <c r="D60" i="4"/>
  <c r="D62" i="4"/>
  <c r="D63" i="4"/>
  <c r="D64" i="4"/>
  <c r="D65" i="4"/>
  <c r="D67" i="4"/>
  <c r="D68" i="4"/>
  <c r="D69" i="4"/>
  <c r="D71" i="4"/>
  <c r="D72" i="4"/>
  <c r="D73" i="4"/>
  <c r="D76" i="4"/>
  <c r="D77" i="4"/>
  <c r="D78" i="4"/>
  <c r="D80" i="4"/>
  <c r="D81" i="4"/>
  <c r="D82" i="4"/>
  <c r="D83" i="4"/>
  <c r="D84" i="4"/>
  <c r="D86" i="4"/>
  <c r="D87" i="4"/>
  <c r="D88" i="4"/>
  <c r="D89" i="4"/>
  <c r="D90" i="4"/>
  <c r="D91" i="4"/>
  <c r="D92" i="4"/>
  <c r="D94" i="4"/>
  <c r="D95" i="4"/>
  <c r="D96" i="4"/>
  <c r="D97" i="4"/>
  <c r="D98" i="4"/>
  <c r="D99" i="4"/>
  <c r="D100" i="4"/>
  <c r="D101" i="4"/>
  <c r="D102" i="4"/>
  <c r="D103" i="4"/>
  <c r="D104" i="4"/>
  <c r="D106" i="4"/>
  <c r="D107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5" i="4"/>
  <c r="D126" i="4"/>
  <c r="D127" i="4"/>
  <c r="D128" i="4"/>
  <c r="D129" i="4"/>
  <c r="D15" i="4"/>
  <c r="D16" i="4"/>
  <c r="D17" i="4"/>
  <c r="D18" i="4"/>
  <c r="D20" i="4"/>
  <c r="D21" i="4"/>
  <c r="D13" i="4"/>
  <c r="H9" i="4" l="1"/>
  <c r="H8" i="4"/>
  <c r="L8" i="4" l="1"/>
  <c r="J8" i="4"/>
  <c r="H10" i="4" l="1"/>
  <c r="G7" i="4"/>
  <c r="H7" i="4" s="1"/>
  <c r="D131" i="4"/>
  <c r="D132" i="4"/>
  <c r="D133" i="4"/>
  <c r="H11" i="4"/>
  <c r="C134" i="4"/>
  <c r="G12" i="4" l="1"/>
  <c r="I8" i="4"/>
  <c r="D134" i="4"/>
  <c r="H12" i="4" l="1"/>
  <c r="F16" i="4"/>
  <c r="H13" i="4" l="1"/>
  <c r="F17" i="4" s="1"/>
</calcChain>
</file>

<file path=xl/sharedStrings.xml><?xml version="1.0" encoding="utf-8"?>
<sst xmlns="http://schemas.openxmlformats.org/spreadsheetml/2006/main" count="150" uniqueCount="143">
  <si>
    <t>Module</t>
  </si>
  <si>
    <t>Man Days</t>
  </si>
  <si>
    <t>Total Effort</t>
  </si>
  <si>
    <t>Initiation</t>
  </si>
  <si>
    <t>Development</t>
  </si>
  <si>
    <t>UAT</t>
  </si>
  <si>
    <t>Project Management</t>
  </si>
  <si>
    <t>Hours</t>
  </si>
  <si>
    <t>Quality Assurance</t>
  </si>
  <si>
    <t>QA &amp; Bug Fixing</t>
  </si>
  <si>
    <t>Assumptions</t>
  </si>
  <si>
    <t>QA</t>
  </si>
  <si>
    <t xml:space="preserve">Business analysis </t>
  </si>
  <si>
    <t>No</t>
  </si>
  <si>
    <t>Designer</t>
  </si>
  <si>
    <t>Sr Developer</t>
  </si>
  <si>
    <t>Jr Developer</t>
  </si>
  <si>
    <t>PM</t>
  </si>
  <si>
    <t>BA</t>
  </si>
  <si>
    <t>Total</t>
  </si>
  <si>
    <t>Total Delivery days</t>
  </si>
  <si>
    <t xml:space="preserve"> (+1 Day deployment)</t>
  </si>
  <si>
    <t>15/01/2018</t>
  </si>
  <si>
    <t>Monday</t>
  </si>
  <si>
    <t xml:space="preserve">Application basic setup </t>
  </si>
  <si>
    <t>Deployment per instance</t>
  </si>
  <si>
    <t>Design and Prototype</t>
  </si>
  <si>
    <t>Admin</t>
  </si>
  <si>
    <t xml:space="preserve">Home page </t>
  </si>
  <si>
    <t>Events &amp; Anouncements \w detail pages</t>
  </si>
  <si>
    <t>Menu (Home, design, pricelist, Orders, Media, Admin)</t>
  </si>
  <si>
    <t>Login Screen (remember me, Forgot password, authentication, Sign Out, Change Password, email password)</t>
  </si>
  <si>
    <t>Latest designs, Latest Orders</t>
  </si>
  <si>
    <t>View Profile, Edit profile, Update Profile</t>
  </si>
  <si>
    <t>Design</t>
  </si>
  <si>
    <t>Search / Advanced search designs</t>
  </si>
  <si>
    <t>Paged List Designs</t>
  </si>
  <si>
    <t>New Design</t>
  </si>
  <si>
    <t>General Parameters</t>
  </si>
  <si>
    <t>Building Details</t>
  </si>
  <si>
    <t>Fiber Inputs</t>
  </si>
  <si>
    <t>Copper Inputs</t>
  </si>
  <si>
    <t>Floors (# of floors - Dynamic, New floors can be created, # of units per floor-dynamic)</t>
  </si>
  <si>
    <t>Floor Scenario 1</t>
  </si>
  <si>
    <t>Floor Scenario 2</t>
  </si>
  <si>
    <t>Floor Scenario 3</t>
  </si>
  <si>
    <t>Floor Scenario 4</t>
  </si>
  <si>
    <t>Floor Scenario 5</t>
  </si>
  <si>
    <t>Floor Scenario 6</t>
  </si>
  <si>
    <t>Design Inputs</t>
  </si>
  <si>
    <t>PDF output of schematic Diagrams</t>
  </si>
  <si>
    <t>Schematic Diagrams ( for each building)</t>
  </si>
  <si>
    <t>View diagrams</t>
  </si>
  <si>
    <t>Solution (System Generated)</t>
  </si>
  <si>
    <t xml:space="preserve">Other Items list (Like above) </t>
  </si>
  <si>
    <t>Grand Total, Total Weight, Total volume</t>
  </si>
  <si>
    <t>Required Copper Item List (Price, description, qty, ID, etc.) with summary &amp; total</t>
  </si>
  <si>
    <t xml:space="preserve">Required Fiber Item List (Price, description, qty, ID, etc.) with summary &amp; total </t>
  </si>
  <si>
    <t>Each solution is mapped to each building</t>
  </si>
  <si>
    <t>Add Item (Search Part #, other editable or dropdown parameters, selectable parts ), Replace Item, Add to BOQ</t>
  </si>
  <si>
    <t>Bill Of Quantity (BOQ)</t>
  </si>
  <si>
    <t>Summary of Copper</t>
  </si>
  <si>
    <t>Summary of Fibre</t>
  </si>
  <si>
    <t>Other Items</t>
  </si>
  <si>
    <t>Apply discounts per line item</t>
  </si>
  <si>
    <t>Apply Special discount on top</t>
  </si>
  <si>
    <t>Total amount, weight, volume</t>
  </si>
  <si>
    <t>Generate Quote from BOQ</t>
  </si>
  <si>
    <t>Download BOQ , Datasheets, Material submittals, Tender sheets</t>
  </si>
  <si>
    <t>OverView of BOQ for all buildings</t>
  </si>
  <si>
    <t xml:space="preserve">           Like BOQ apply individual discounts and special discounts</t>
  </si>
  <si>
    <t>Summary Information (weight, volume, amount)</t>
  </si>
  <si>
    <t>Option to change solution and compare with other solutions (only for custom and predefined solns)</t>
  </si>
  <si>
    <t>Option to retrieve original solution</t>
  </si>
  <si>
    <t>Download documents (BOQ , Datasheets, Material submittals, Tender sheets)</t>
  </si>
  <si>
    <t>Quote</t>
  </si>
  <si>
    <t>Print Quote</t>
  </si>
  <si>
    <t>Templated Quote</t>
  </si>
  <si>
    <t xml:space="preserve"> Generate Quote (Address, Item list, Contact details, T&amp;C, etc)</t>
  </si>
  <si>
    <t>Request Official Quote (email to team with design details)</t>
  </si>
  <si>
    <t>MAP</t>
  </si>
  <si>
    <t>Buildings created represented in a map</t>
  </si>
  <si>
    <t>Map will be labelled with design ID and Design name</t>
  </si>
  <si>
    <t>Map will have a relative location</t>
  </si>
  <si>
    <t>Orders</t>
  </si>
  <si>
    <t>Retrieved from SAP</t>
  </si>
  <si>
    <t>Keyword search and Advanced Search</t>
  </si>
  <si>
    <t>Grid view with multiple coulmns (paged) and Order status for each row</t>
  </si>
  <si>
    <t>Pricelist</t>
  </si>
  <si>
    <t>Items</t>
  </si>
  <si>
    <t>basic search and Advanced search of Items</t>
  </si>
  <si>
    <t>Grid view with Item list</t>
  </si>
  <si>
    <t>Multiple filters (country, fibre cable types etc)</t>
  </si>
  <si>
    <t>Predefined Solutions</t>
  </si>
  <si>
    <t>Datwyler Design Tool</t>
  </si>
  <si>
    <t>Solution Search and Advanced search</t>
  </si>
  <si>
    <t>Search and Display Filters</t>
  </si>
  <si>
    <t>Item List (Grid View): Select Row Item, Add Item, Download Item</t>
  </si>
  <si>
    <t>Solution List (Grid View): Select Row Item, Remove solution, Save as draft, Publish</t>
  </si>
  <si>
    <t>Integration with SAP to fetch Items</t>
  </si>
  <si>
    <t>Sevice Provider Guideline</t>
  </si>
  <si>
    <t>Search and Advanced search with filters</t>
  </si>
  <si>
    <t>Grid List of service Providers</t>
  </si>
  <si>
    <t>Assign Users to Serviceprovider</t>
  </si>
  <si>
    <t>View, Add, Edit, Delete SPG</t>
  </si>
  <si>
    <t xml:space="preserve">Un-opened SPG's created by Distributers listed first to admin </t>
  </si>
  <si>
    <t>Add Items to SPG (Create New or edit SPG view)</t>
  </si>
  <si>
    <t>Add Items to SPG : Grid to select items from, Grid with selected items for SPG</t>
  </si>
  <si>
    <t>Create Quote</t>
  </si>
  <si>
    <t>Grid Lists of Items and Items added to Quote</t>
  </si>
  <si>
    <t>Free Text and advanced serach with filters for items</t>
  </si>
  <si>
    <t>Add selected items to the quote</t>
  </si>
  <si>
    <t>Summary page with separate grids lists for copper and Fibre Items</t>
  </si>
  <si>
    <t>Apply discounts for individual Items and special discounts on top</t>
  </si>
  <si>
    <t>Download documents</t>
  </si>
  <si>
    <t>Generate printable Quote</t>
  </si>
  <si>
    <t>Request Official Quote (email to team with Item details)</t>
  </si>
  <si>
    <t>Generate Word, Excell and PDF Quotes</t>
  </si>
  <si>
    <t>Generate Visio Diagrams (Floor layout, building layouts)</t>
  </si>
  <si>
    <t>Media</t>
  </si>
  <si>
    <t>Display Media images and videos</t>
  </si>
  <si>
    <t>Manage Status</t>
  </si>
  <si>
    <t>Manage Partners, search partners, List Partners</t>
  </si>
  <si>
    <t>Manage User, Search Users, List Users</t>
  </si>
  <si>
    <t>Manage roles &amp; permissions</t>
  </si>
  <si>
    <t>Manage Events \w rich text, Preview pages</t>
  </si>
  <si>
    <t>Manage Anouncements \w rich text, Preview pages</t>
  </si>
  <si>
    <t>Activate and deactivate Events &amp; Anouncements</t>
  </si>
  <si>
    <t>Master Data (project Type, Customer Type, Building Type, Floor Type, Unit, Service providers)</t>
  </si>
  <si>
    <t>Pop Ups for outlets in Units</t>
  </si>
  <si>
    <t xml:space="preserve">Manage Items (QTY, Price, Volume, Weight, desc etc.), Datasheets, </t>
  </si>
  <si>
    <t>Manage Item categories</t>
  </si>
  <si>
    <t>Manage Service provider guidelines</t>
  </si>
  <si>
    <t>Manage Other solutions</t>
  </si>
  <si>
    <t>Analytics</t>
  </si>
  <si>
    <t>Dashboard View (Active users, Top 5 page visits, User access logs)</t>
  </si>
  <si>
    <t>Application features</t>
  </si>
  <si>
    <t>Logging and auditing</t>
  </si>
  <si>
    <t>Exception Handling</t>
  </si>
  <si>
    <t>Integration with Visio, Excell, Word &amp; PDF</t>
  </si>
  <si>
    <t>Integration with SAP (Create API service layer)</t>
  </si>
  <si>
    <t>folders &amp; file management</t>
  </si>
  <si>
    <t>Man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</si>
</sst>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4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1"/>
    </xf>
    <xf numFmtId="1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left" vertical="center" indent="1"/>
    </xf>
    <xf numFmtId="0" fontId="6" fillId="5" borderId="2" xfId="0" applyFont="1" applyFill="1" applyBorder="1" applyAlignment="1">
      <alignment vertical="top" wrapText="1"/>
    </xf>
    <xf numFmtId="0" fontId="3" fillId="6" borderId="2" xfId="0" applyFont="1" applyFill="1" applyBorder="1" applyAlignment="1">
      <alignment horizontal="left" vertical="center" indent="1"/>
    </xf>
    <xf numFmtId="0" fontId="0" fillId="6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2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3" fillId="8" borderId="0" xfId="0" applyFont="1" applyFill="1" applyAlignment="1">
      <alignment vertical="center"/>
    </xf>
    <xf numFmtId="0" fontId="0" fillId="8" borderId="0" xfId="0" applyFont="1" applyFill="1" applyAlignment="1">
      <alignment vertical="center"/>
    </xf>
    <xf numFmtId="0" fontId="9" fillId="0" borderId="0" xfId="0" quotePrefix="1" applyFont="1" applyFill="1" applyAlignment="1">
      <alignment horizontal="left" vertical="center"/>
    </xf>
    <xf numFmtId="0" fontId="3" fillId="2" borderId="1" xfId="0" applyFont="1" applyFill="1" applyBorder="1"/>
    <xf numFmtId="0" fontId="3" fillId="0" borderId="0" xfId="0" applyFont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right" vertical="center"/>
    </xf>
    <xf numFmtId="0" fontId="8" fillId="0" borderId="6" xfId="0" applyFont="1" applyBorder="1" applyAlignment="1">
      <alignment horizontal="right" vertical="center"/>
    </xf>
    <xf numFmtId="0" fontId="10" fillId="0" borderId="0" xfId="0" applyFont="1" applyFill="1" applyAlignment="1">
      <alignment vertical="center"/>
    </xf>
    <xf numFmtId="1" fontId="3" fillId="0" borderId="0" xfId="0" applyNumberFormat="1" applyFont="1" applyFill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 indent="1"/>
    </xf>
    <xf numFmtId="0" fontId="0" fillId="2" borderId="2" xfId="0" applyFont="1" applyFill="1" applyBorder="1" applyAlignment="1">
      <alignment horizontal="left" vertical="center" wrapText="1" indent="1"/>
    </xf>
    <xf numFmtId="0" fontId="0" fillId="2" borderId="2" xfId="0" applyFont="1" applyFill="1" applyBorder="1" applyAlignment="1">
      <alignment horizontal="left" vertical="center" indent="4"/>
    </xf>
    <xf numFmtId="0" fontId="0" fillId="2" borderId="2" xfId="0" applyFont="1" applyFill="1" applyBorder="1" applyAlignment="1">
      <alignment horizontal="left" vertical="center" indent="5"/>
    </xf>
    <xf numFmtId="0" fontId="0" fillId="2" borderId="2" xfId="0" applyFont="1" applyFill="1" applyBorder="1" applyAlignment="1">
      <alignment horizontal="left" vertical="center" wrapText="1" indent="4"/>
    </xf>
    <xf numFmtId="0" fontId="0" fillId="2" borderId="1" xfId="0" applyFont="1" applyFill="1" applyBorder="1" applyAlignment="1">
      <alignment horizontal="left" indent="2"/>
    </xf>
    <xf numFmtId="0" fontId="0" fillId="2" borderId="1" xfId="0" applyFont="1" applyFill="1" applyBorder="1" applyAlignment="1">
      <alignment horizontal="left" indent="3"/>
    </xf>
    <xf numFmtId="0" fontId="0" fillId="2" borderId="1" xfId="0" applyFont="1" applyFill="1" applyBorder="1" applyAlignment="1">
      <alignment horizontal="left" indent="4"/>
    </xf>
    <xf numFmtId="0" fontId="0" fillId="2" borderId="1" xfId="0" applyFont="1" applyFill="1" applyBorder="1" applyAlignment="1">
      <alignment horizontal="left" wrapText="1" indent="4"/>
    </xf>
    <xf numFmtId="0" fontId="0" fillId="2" borderId="1" xfId="0" applyFont="1" applyFill="1" applyBorder="1" applyAlignment="1">
      <alignment horizontal="left" indent="1"/>
    </xf>
    <xf numFmtId="0" fontId="4" fillId="12" borderId="1" xfId="0" applyFont="1" applyFill="1" applyBorder="1"/>
    <xf numFmtId="0" fontId="3" fillId="10" borderId="1" xfId="0" applyFont="1" applyFill="1" applyBorder="1" applyAlignment="1">
      <alignment horizontal="left" indent="1"/>
    </xf>
    <xf numFmtId="0" fontId="4" fillId="11" borderId="1" xfId="0" applyFont="1" applyFill="1" applyBorder="1"/>
    <xf numFmtId="0" fontId="4" fillId="11" borderId="1" xfId="0" applyFont="1" applyFill="1" applyBorder="1" applyAlignment="1">
      <alignment horizontal="left"/>
    </xf>
    <xf numFmtId="0" fontId="12" fillId="9" borderId="1" xfId="0" applyFont="1" applyFill="1" applyBorder="1" applyAlignment="1">
      <alignment horizontal="left" indent="3"/>
    </xf>
    <xf numFmtId="0" fontId="12" fillId="9" borderId="2" xfId="0" applyFont="1" applyFill="1" applyBorder="1" applyAlignment="1">
      <alignment horizontal="left" vertical="center" indent="3"/>
    </xf>
    <xf numFmtId="0" fontId="12" fillId="9" borderId="0" xfId="0" applyFont="1" applyFill="1" applyAlignment="1">
      <alignment horizontal="left" vertical="center" indent="3"/>
    </xf>
    <xf numFmtId="0" fontId="3" fillId="10" borderId="2" xfId="0" applyFont="1" applyFill="1" applyBorder="1" applyAlignment="1">
      <alignment horizontal="left" vertical="center" indent="1"/>
    </xf>
    <xf numFmtId="0" fontId="4" fillId="11" borderId="0" xfId="0" applyFont="1" applyFill="1" applyAlignment="1">
      <alignment vertical="center"/>
    </xf>
    <xf numFmtId="0" fontId="4" fillId="11" borderId="2" xfId="0" applyFont="1" applyFill="1" applyBorder="1" applyAlignment="1">
      <alignment horizontal="left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11" borderId="2" xfId="0" applyFont="1" applyFill="1" applyBorder="1" applyAlignment="1">
      <alignment horizontal="center" vertical="center"/>
    </xf>
    <xf numFmtId="0" fontId="0" fillId="12" borderId="2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/>
    </xf>
    <xf numFmtId="0" fontId="0" fillId="11" borderId="1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right" vertical="center"/>
    </xf>
    <xf numFmtId="0" fontId="7" fillId="4" borderId="2" xfId="0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1" fontId="0" fillId="8" borderId="0" xfId="0" applyNumberFormat="1" applyFont="1" applyFill="1" applyAlignment="1">
      <alignment vertical="center"/>
    </xf>
    <xf numFmtId="0" fontId="13" fillId="0" borderId="0" xfId="0" applyFont="1" applyFill="1" applyAlignment="1">
      <alignment horizontal="center" vertical="center"/>
    </xf>
    <xf numFmtId="1" fontId="10" fillId="0" borderId="0" xfId="0" applyNumberFormat="1" applyFont="1" applyFill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7"/>
  <sheetViews>
    <sheetView tabSelected="1" topLeftCell="B1" zoomScale="80" zoomScaleNormal="80" workbookViewId="0">
      <selection activeCell="G18" sqref="G18"/>
    </sheetView>
  </sheetViews>
  <sheetFormatPr defaultColWidth="10.83203125" defaultRowHeight="15.5" x14ac:dyDescent="0.35"/>
  <cols>
    <col min="1" max="1" width="7.5" style="2" customWidth="1"/>
    <col min="2" max="2" width="80" style="1" customWidth="1"/>
    <col min="3" max="3" width="14.25" style="2" customWidth="1"/>
    <col min="4" max="4" width="13.83203125" style="3" customWidth="1"/>
    <col min="5" max="5" width="19.08203125" style="1" customWidth="1"/>
    <col min="6" max="6" width="12.75" style="1" customWidth="1"/>
    <col min="7" max="7" width="10.83203125" style="1"/>
    <col min="8" max="8" width="10.75" style="1" customWidth="1"/>
    <col min="9" max="9" width="0.25" style="1" hidden="1" customWidth="1"/>
    <col min="10" max="10" width="10.83203125" style="1" hidden="1" customWidth="1"/>
    <col min="11" max="12" width="4.08203125" style="1" bestFit="1" customWidth="1"/>
    <col min="13" max="16384" width="10.83203125" style="1"/>
  </cols>
  <sheetData>
    <row r="1" spans="1:12" ht="15.75" customHeight="1" x14ac:dyDescent="0.35">
      <c r="A1" s="5"/>
      <c r="B1" s="5"/>
      <c r="C1" s="4"/>
      <c r="D1" s="6"/>
    </row>
    <row r="2" spans="1:12" ht="15.75" customHeight="1" x14ac:dyDescent="0.35">
      <c r="A2" s="6"/>
      <c r="B2" s="6"/>
      <c r="C2" s="4"/>
      <c r="D2" s="6"/>
    </row>
    <row r="3" spans="1:12" ht="15.75" customHeight="1" x14ac:dyDescent="0.35">
      <c r="A3" s="6"/>
      <c r="B3" s="10" t="s">
        <v>94</v>
      </c>
      <c r="C3" s="4"/>
      <c r="D3" s="17" t="s">
        <v>22</v>
      </c>
    </row>
    <row r="4" spans="1:12" ht="15.75" customHeight="1" x14ac:dyDescent="0.35">
      <c r="A4" s="6"/>
      <c r="B4" s="4"/>
      <c r="C4" s="4"/>
      <c r="D4" s="18" t="s">
        <v>23</v>
      </c>
    </row>
    <row r="5" spans="1:12" ht="15.75" customHeight="1" x14ac:dyDescent="0.35">
      <c r="A5" s="7"/>
      <c r="B5" s="7"/>
      <c r="C5" s="20"/>
      <c r="D5" s="7"/>
      <c r="E5" s="35"/>
    </row>
    <row r="6" spans="1:12" s="8" customFormat="1" ht="18" customHeight="1" x14ac:dyDescent="0.35">
      <c r="A6" s="12"/>
      <c r="B6" s="13" t="s">
        <v>0</v>
      </c>
      <c r="C6" s="15" t="s">
        <v>7</v>
      </c>
      <c r="D6" s="15" t="s">
        <v>1</v>
      </c>
      <c r="E6" s="78"/>
      <c r="F6" s="79" t="s">
        <v>13</v>
      </c>
      <c r="G6" s="80" t="s">
        <v>1</v>
      </c>
      <c r="H6" s="80" t="s">
        <v>2</v>
      </c>
      <c r="I6" s="45"/>
      <c r="J6" s="45"/>
    </row>
    <row r="7" spans="1:12" s="8" customFormat="1" ht="18" customHeight="1" x14ac:dyDescent="0.35">
      <c r="A7" s="12"/>
      <c r="B7" s="14" t="s">
        <v>3</v>
      </c>
      <c r="C7" s="21"/>
      <c r="D7" s="12"/>
      <c r="E7" s="43" t="s">
        <v>14</v>
      </c>
      <c r="F7" s="39">
        <v>1</v>
      </c>
      <c r="G7" s="40">
        <f>D10</f>
        <v>17.5</v>
      </c>
      <c r="H7" s="41">
        <f>(G7*F7)</f>
        <v>17.5</v>
      </c>
      <c r="I7" s="45"/>
      <c r="J7" s="45"/>
      <c r="K7" s="37"/>
      <c r="L7" s="46"/>
    </row>
    <row r="8" spans="1:12" s="8" customFormat="1" ht="18" customHeight="1" x14ac:dyDescent="0.35">
      <c r="A8" s="11"/>
      <c r="B8" s="16" t="s">
        <v>12</v>
      </c>
      <c r="C8" s="19">
        <v>40</v>
      </c>
      <c r="D8" s="19">
        <f t="shared" ref="D8:D72" si="0">C8/8</f>
        <v>5</v>
      </c>
      <c r="E8" s="43" t="s">
        <v>15</v>
      </c>
      <c r="F8" s="39">
        <v>1</v>
      </c>
      <c r="G8" s="40">
        <v>55</v>
      </c>
      <c r="H8" s="41">
        <f t="shared" ref="H8:H12" si="1">(G8*F8)</f>
        <v>55</v>
      </c>
      <c r="I8" s="68">
        <f>SUM(D12:D49)</f>
        <v>37.75</v>
      </c>
      <c r="J8" s="69">
        <f>SUM(H8:H9)</f>
        <v>111</v>
      </c>
      <c r="K8" s="82">
        <f>SUM(D11:D129)</f>
        <v>111</v>
      </c>
      <c r="L8" s="83">
        <f>SUM(H8:H9)</f>
        <v>111</v>
      </c>
    </row>
    <row r="9" spans="1:12" s="8" customFormat="1" ht="18" customHeight="1" x14ac:dyDescent="0.35">
      <c r="A9" s="11"/>
      <c r="B9" s="16" t="s">
        <v>6</v>
      </c>
      <c r="C9" s="19">
        <f>SUM(C12:C130)*0.1</f>
        <v>88.800000000000011</v>
      </c>
      <c r="D9" s="19">
        <f t="shared" si="0"/>
        <v>11.100000000000001</v>
      </c>
      <c r="E9" s="43" t="s">
        <v>16</v>
      </c>
      <c r="F9" s="39">
        <v>1</v>
      </c>
      <c r="G9" s="40">
        <v>56</v>
      </c>
      <c r="H9" s="41">
        <f t="shared" si="1"/>
        <v>56</v>
      </c>
      <c r="I9" s="68"/>
      <c r="J9" s="69"/>
      <c r="K9" s="82"/>
      <c r="L9" s="83"/>
    </row>
    <row r="10" spans="1:12" s="8" customFormat="1" ht="18" customHeight="1" x14ac:dyDescent="0.35">
      <c r="A10" s="19"/>
      <c r="B10" s="16" t="s">
        <v>26</v>
      </c>
      <c r="C10" s="19">
        <v>140</v>
      </c>
      <c r="D10" s="19">
        <f t="shared" si="0"/>
        <v>17.5</v>
      </c>
      <c r="E10" s="43" t="s">
        <v>17</v>
      </c>
      <c r="F10" s="39">
        <v>1</v>
      </c>
      <c r="G10" s="42">
        <f>D9</f>
        <v>11.100000000000001</v>
      </c>
      <c r="H10" s="41">
        <f t="shared" si="1"/>
        <v>11.100000000000001</v>
      </c>
      <c r="I10" s="68"/>
      <c r="J10" s="69"/>
      <c r="K10" s="37"/>
      <c r="L10" s="46"/>
    </row>
    <row r="11" spans="1:12" s="9" customFormat="1" ht="18" customHeight="1" x14ac:dyDescent="0.35">
      <c r="A11" s="12"/>
      <c r="B11" s="14" t="s">
        <v>4</v>
      </c>
      <c r="C11" s="14"/>
      <c r="D11" s="14"/>
      <c r="E11" s="43" t="s">
        <v>18</v>
      </c>
      <c r="F11" s="39">
        <v>1</v>
      </c>
      <c r="G11" s="42">
        <f>D8</f>
        <v>5</v>
      </c>
      <c r="H11" s="41">
        <f t="shared" si="1"/>
        <v>5</v>
      </c>
      <c r="I11" s="45"/>
      <c r="J11" s="45"/>
      <c r="K11" s="37"/>
      <c r="L11" s="46"/>
    </row>
    <row r="12" spans="1:12" s="9" customFormat="1" ht="18" customHeight="1" x14ac:dyDescent="0.35">
      <c r="A12" s="19"/>
      <c r="B12" s="47" t="s">
        <v>24</v>
      </c>
      <c r="C12" s="19">
        <v>8</v>
      </c>
      <c r="D12" s="19">
        <f t="shared" si="0"/>
        <v>1</v>
      </c>
      <c r="E12" s="43" t="s">
        <v>11</v>
      </c>
      <c r="F12" s="39">
        <v>2</v>
      </c>
      <c r="G12" s="40">
        <f>SUM(D130:D132)/2</f>
        <v>17.5</v>
      </c>
      <c r="H12" s="41">
        <f t="shared" si="1"/>
        <v>35</v>
      </c>
      <c r="I12" s="45"/>
      <c r="J12" s="45"/>
      <c r="K12" s="37"/>
      <c r="L12" s="46"/>
    </row>
    <row r="13" spans="1:12" s="9" customFormat="1" ht="35.5" customHeight="1" x14ac:dyDescent="0.35">
      <c r="A13" s="19"/>
      <c r="B13" s="49" t="s">
        <v>31</v>
      </c>
      <c r="C13" s="19">
        <v>16</v>
      </c>
      <c r="D13" s="19">
        <f t="shared" si="0"/>
        <v>2</v>
      </c>
      <c r="E13" s="44" t="s">
        <v>19</v>
      </c>
      <c r="F13" s="39"/>
      <c r="G13" s="39"/>
      <c r="H13" s="41">
        <f>SUM(H7:H12)</f>
        <v>179.6</v>
      </c>
      <c r="I13" s="45"/>
      <c r="J13" s="45"/>
      <c r="K13" s="37"/>
      <c r="L13" s="46"/>
    </row>
    <row r="14" spans="1:12" s="9" customFormat="1" ht="18" customHeight="1" x14ac:dyDescent="0.35">
      <c r="A14" s="70"/>
      <c r="B14" s="67" t="s">
        <v>28</v>
      </c>
      <c r="C14" s="70"/>
      <c r="D14" s="70"/>
      <c r="E14" s="29"/>
      <c r="F14" s="30"/>
      <c r="G14" s="30"/>
      <c r="H14" s="31"/>
      <c r="I14" s="45"/>
      <c r="J14" s="45"/>
      <c r="K14" s="37"/>
      <c r="L14" s="46"/>
    </row>
    <row r="15" spans="1:12" s="9" customFormat="1" ht="18" customHeight="1" x14ac:dyDescent="0.35">
      <c r="A15" s="19"/>
      <c r="B15" s="16" t="s">
        <v>30</v>
      </c>
      <c r="C15" s="19">
        <v>2</v>
      </c>
      <c r="D15" s="19">
        <f t="shared" si="0"/>
        <v>0.25</v>
      </c>
      <c r="F15" s="36" t="s">
        <v>1</v>
      </c>
      <c r="G15" s="8"/>
      <c r="H15" s="36" t="s">
        <v>142</v>
      </c>
      <c r="I15" s="38"/>
      <c r="J15" s="8"/>
    </row>
    <row r="16" spans="1:12" s="9" customFormat="1" ht="18" customHeight="1" x14ac:dyDescent="0.35">
      <c r="A16" s="19"/>
      <c r="B16" s="16" t="s">
        <v>32</v>
      </c>
      <c r="C16" s="19">
        <v>4</v>
      </c>
      <c r="D16" s="19">
        <f t="shared" si="0"/>
        <v>0.5</v>
      </c>
      <c r="E16" s="32" t="s">
        <v>20</v>
      </c>
      <c r="F16" s="33">
        <f>SUM(G12,G7,G9)</f>
        <v>91</v>
      </c>
      <c r="G16" s="34"/>
      <c r="H16" s="9">
        <f>F16/20</f>
        <v>4.55</v>
      </c>
      <c r="I16" s="8"/>
    </row>
    <row r="17" spans="1:9" s="9" customFormat="1" ht="18" customHeight="1" x14ac:dyDescent="0.35">
      <c r="A17" s="19"/>
      <c r="B17" s="16" t="s">
        <v>29</v>
      </c>
      <c r="C17" s="19">
        <v>4</v>
      </c>
      <c r="D17" s="19">
        <f t="shared" si="0"/>
        <v>0.5</v>
      </c>
      <c r="E17" s="32" t="s">
        <v>2</v>
      </c>
      <c r="F17" s="81">
        <f>H13</f>
        <v>179.6</v>
      </c>
      <c r="G17" s="8" t="s">
        <v>21</v>
      </c>
      <c r="H17" s="9">
        <f>F17/20</f>
        <v>8.98</v>
      </c>
      <c r="I17" s="8"/>
    </row>
    <row r="18" spans="1:9" s="9" customFormat="1" ht="20.25" customHeight="1" x14ac:dyDescent="0.35">
      <c r="A18" s="19"/>
      <c r="B18" s="16" t="s">
        <v>33</v>
      </c>
      <c r="C18" s="19">
        <v>4</v>
      </c>
      <c r="D18" s="19">
        <f t="shared" si="0"/>
        <v>0.5</v>
      </c>
    </row>
    <row r="19" spans="1:9" s="9" customFormat="1" ht="18" customHeight="1" x14ac:dyDescent="0.35">
      <c r="A19" s="70"/>
      <c r="B19" s="66" t="s">
        <v>34</v>
      </c>
      <c r="C19" s="70"/>
      <c r="D19" s="70"/>
    </row>
    <row r="20" spans="1:9" s="9" customFormat="1" ht="17.25" customHeight="1" x14ac:dyDescent="0.35">
      <c r="A20" s="19"/>
      <c r="B20" s="16" t="s">
        <v>35</v>
      </c>
      <c r="C20" s="19">
        <v>6</v>
      </c>
      <c r="D20" s="19">
        <f t="shared" si="0"/>
        <v>0.75</v>
      </c>
    </row>
    <row r="21" spans="1:9" s="9" customFormat="1" ht="21" customHeight="1" x14ac:dyDescent="0.35">
      <c r="A21" s="19"/>
      <c r="B21" s="16" t="s">
        <v>36</v>
      </c>
      <c r="C21" s="19">
        <v>6</v>
      </c>
      <c r="D21" s="19">
        <f t="shared" si="0"/>
        <v>0.75</v>
      </c>
    </row>
    <row r="22" spans="1:9" s="9" customFormat="1" ht="15.75" customHeight="1" x14ac:dyDescent="0.35">
      <c r="A22" s="73"/>
      <c r="B22" s="65" t="s">
        <v>37</v>
      </c>
      <c r="C22" s="73"/>
      <c r="D22" s="73"/>
    </row>
    <row r="23" spans="1:9" s="9" customFormat="1" ht="18" customHeight="1" x14ac:dyDescent="0.35">
      <c r="A23" s="19"/>
      <c r="B23" s="28" t="s">
        <v>38</v>
      </c>
      <c r="C23" s="19">
        <v>4</v>
      </c>
      <c r="D23" s="19">
        <f t="shared" si="0"/>
        <v>0.5</v>
      </c>
    </row>
    <row r="24" spans="1:9" s="9" customFormat="1" ht="18" customHeight="1" x14ac:dyDescent="0.35">
      <c r="A24" s="76"/>
      <c r="B24" s="64" t="s">
        <v>49</v>
      </c>
      <c r="C24" s="76"/>
      <c r="D24" s="76"/>
    </row>
    <row r="25" spans="1:9" s="9" customFormat="1" ht="18.75" customHeight="1" x14ac:dyDescent="0.35">
      <c r="A25" s="19"/>
      <c r="B25" s="50" t="s">
        <v>39</v>
      </c>
      <c r="C25" s="19">
        <v>4</v>
      </c>
      <c r="D25" s="19">
        <f t="shared" si="0"/>
        <v>0.5</v>
      </c>
    </row>
    <row r="26" spans="1:9" s="9" customFormat="1" ht="18.75" customHeight="1" x14ac:dyDescent="0.35">
      <c r="A26" s="19"/>
      <c r="B26" s="50" t="s">
        <v>40</v>
      </c>
      <c r="C26" s="19">
        <v>16</v>
      </c>
      <c r="D26" s="19">
        <f t="shared" si="0"/>
        <v>2</v>
      </c>
    </row>
    <row r="27" spans="1:9" s="9" customFormat="1" ht="18" customHeight="1" x14ac:dyDescent="0.35">
      <c r="A27" s="19"/>
      <c r="B27" s="50" t="s">
        <v>41</v>
      </c>
      <c r="C27" s="19">
        <v>16</v>
      </c>
      <c r="D27" s="19">
        <f t="shared" si="0"/>
        <v>2</v>
      </c>
    </row>
    <row r="28" spans="1:9" s="9" customFormat="1" ht="24.75" customHeight="1" x14ac:dyDescent="0.35">
      <c r="A28" s="19"/>
      <c r="B28" s="50" t="s">
        <v>42</v>
      </c>
      <c r="C28" s="19">
        <v>90</v>
      </c>
      <c r="D28" s="19">
        <f t="shared" si="0"/>
        <v>11.25</v>
      </c>
    </row>
    <row r="29" spans="1:9" s="9" customFormat="1" ht="24.75" customHeight="1" x14ac:dyDescent="0.35">
      <c r="A29" s="19"/>
      <c r="B29" s="51" t="s">
        <v>43</v>
      </c>
      <c r="C29" s="19"/>
      <c r="D29" s="19"/>
    </row>
    <row r="30" spans="1:9" s="9" customFormat="1" ht="24.75" customHeight="1" x14ac:dyDescent="0.35">
      <c r="A30" s="19"/>
      <c r="B30" s="51" t="s">
        <v>44</v>
      </c>
      <c r="C30" s="19"/>
      <c r="D30" s="19"/>
    </row>
    <row r="31" spans="1:9" s="9" customFormat="1" ht="18.75" customHeight="1" x14ac:dyDescent="0.35">
      <c r="A31" s="19"/>
      <c r="B31" s="51" t="s">
        <v>45</v>
      </c>
      <c r="C31" s="19"/>
      <c r="D31" s="19"/>
    </row>
    <row r="32" spans="1:9" s="9" customFormat="1" ht="21" customHeight="1" x14ac:dyDescent="0.35">
      <c r="A32" s="19"/>
      <c r="B32" s="51" t="s">
        <v>46</v>
      </c>
      <c r="C32" s="19"/>
      <c r="D32" s="19"/>
    </row>
    <row r="33" spans="1:8" s="9" customFormat="1" ht="16.5" customHeight="1" x14ac:dyDescent="0.35">
      <c r="A33" s="19"/>
      <c r="B33" s="51" t="s">
        <v>47</v>
      </c>
      <c r="C33" s="19"/>
      <c r="D33" s="19"/>
    </row>
    <row r="34" spans="1:8" s="9" customFormat="1" ht="24.75" customHeight="1" x14ac:dyDescent="0.35">
      <c r="A34" s="19"/>
      <c r="B34" s="51" t="s">
        <v>48</v>
      </c>
      <c r="C34" s="19"/>
      <c r="D34" s="19"/>
    </row>
    <row r="35" spans="1:8" s="9" customFormat="1" ht="20.25" customHeight="1" x14ac:dyDescent="0.35">
      <c r="A35" s="76"/>
      <c r="B35" s="63" t="s">
        <v>51</v>
      </c>
      <c r="C35" s="76"/>
      <c r="D35" s="76"/>
    </row>
    <row r="36" spans="1:8" s="9" customFormat="1" ht="23.25" customHeight="1" x14ac:dyDescent="0.35">
      <c r="A36" s="19"/>
      <c r="B36" s="50" t="s">
        <v>118</v>
      </c>
      <c r="C36" s="19">
        <v>56</v>
      </c>
      <c r="D36" s="19">
        <f t="shared" si="0"/>
        <v>7</v>
      </c>
    </row>
    <row r="37" spans="1:8" ht="18.75" customHeight="1" x14ac:dyDescent="0.35">
      <c r="A37" s="19"/>
      <c r="B37" s="50" t="s">
        <v>50</v>
      </c>
      <c r="C37" s="19">
        <v>16</v>
      </c>
      <c r="D37" s="19">
        <f t="shared" si="0"/>
        <v>2</v>
      </c>
      <c r="E37" s="9"/>
      <c r="F37" s="9"/>
      <c r="G37" s="9"/>
      <c r="H37" s="9"/>
    </row>
    <row r="38" spans="1:8" ht="21.75" customHeight="1" x14ac:dyDescent="0.35">
      <c r="A38" s="19"/>
      <c r="B38" s="50" t="s">
        <v>52</v>
      </c>
      <c r="C38" s="19">
        <v>12</v>
      </c>
      <c r="D38" s="19">
        <f t="shared" si="0"/>
        <v>1.5</v>
      </c>
      <c r="E38" s="9"/>
      <c r="F38" s="9"/>
      <c r="G38" s="9"/>
      <c r="H38" s="9"/>
    </row>
    <row r="39" spans="1:8" ht="16.5" customHeight="1" x14ac:dyDescent="0.35">
      <c r="A39" s="76"/>
      <c r="B39" s="63" t="s">
        <v>53</v>
      </c>
      <c r="C39" s="76"/>
      <c r="D39" s="76"/>
      <c r="E39" s="9"/>
      <c r="F39" s="9"/>
      <c r="G39" s="9"/>
      <c r="H39" s="9"/>
    </row>
    <row r="40" spans="1:8" x14ac:dyDescent="0.35">
      <c r="A40" s="19"/>
      <c r="B40" s="50" t="s">
        <v>56</v>
      </c>
      <c r="C40" s="19">
        <v>2</v>
      </c>
      <c r="D40" s="19">
        <f t="shared" si="0"/>
        <v>0.25</v>
      </c>
      <c r="E40" s="9"/>
      <c r="F40" s="9"/>
      <c r="G40" s="9"/>
      <c r="H40" s="9"/>
    </row>
    <row r="41" spans="1:8" x14ac:dyDescent="0.35">
      <c r="A41" s="19"/>
      <c r="B41" s="50" t="s">
        <v>57</v>
      </c>
      <c r="C41" s="19">
        <v>2</v>
      </c>
      <c r="D41" s="19">
        <f t="shared" si="0"/>
        <v>0.25</v>
      </c>
      <c r="E41" s="9"/>
      <c r="F41" s="9"/>
      <c r="G41" s="9"/>
      <c r="H41" s="9"/>
    </row>
    <row r="42" spans="1:8" ht="18.75" customHeight="1" x14ac:dyDescent="0.35">
      <c r="A42" s="19"/>
      <c r="B42" s="52" t="s">
        <v>54</v>
      </c>
      <c r="C42" s="19">
        <v>2</v>
      </c>
      <c r="D42" s="19">
        <f t="shared" si="0"/>
        <v>0.25</v>
      </c>
      <c r="E42" s="9"/>
      <c r="F42" s="9"/>
      <c r="G42" s="9"/>
      <c r="H42" s="9"/>
    </row>
    <row r="43" spans="1:8" ht="16.5" customHeight="1" x14ac:dyDescent="0.35">
      <c r="A43" s="19"/>
      <c r="B43" s="50" t="s">
        <v>55</v>
      </c>
      <c r="C43" s="19">
        <v>2</v>
      </c>
      <c r="D43" s="19">
        <f t="shared" si="0"/>
        <v>0.25</v>
      </c>
      <c r="E43" s="9"/>
      <c r="F43" s="9"/>
      <c r="G43" s="9"/>
      <c r="H43" s="9"/>
    </row>
    <row r="44" spans="1:8" ht="34.5" customHeight="1" x14ac:dyDescent="0.35">
      <c r="A44" s="19"/>
      <c r="B44" s="52" t="s">
        <v>59</v>
      </c>
      <c r="C44" s="19">
        <v>16</v>
      </c>
      <c r="D44" s="19">
        <f t="shared" si="0"/>
        <v>2</v>
      </c>
      <c r="E44" s="9"/>
      <c r="F44" s="9"/>
      <c r="G44" s="9"/>
      <c r="H44" s="9"/>
    </row>
    <row r="45" spans="1:8" ht="21" customHeight="1" x14ac:dyDescent="0.35">
      <c r="A45" s="19"/>
      <c r="B45" s="50" t="s">
        <v>58</v>
      </c>
      <c r="C45" s="19">
        <v>8</v>
      </c>
      <c r="D45" s="19">
        <f t="shared" si="0"/>
        <v>1</v>
      </c>
      <c r="E45" s="9"/>
      <c r="F45" s="9"/>
      <c r="G45" s="9"/>
      <c r="H45" s="9"/>
    </row>
    <row r="46" spans="1:8" x14ac:dyDescent="0.35">
      <c r="A46" s="76"/>
      <c r="B46" s="63" t="s">
        <v>60</v>
      </c>
      <c r="C46" s="76"/>
      <c r="D46" s="76"/>
      <c r="E46" s="9"/>
      <c r="F46" s="9"/>
      <c r="G46" s="9"/>
      <c r="H46" s="9"/>
    </row>
    <row r="47" spans="1:8" x14ac:dyDescent="0.35">
      <c r="A47" s="19"/>
      <c r="B47" s="50" t="s">
        <v>61</v>
      </c>
      <c r="C47" s="19">
        <v>2</v>
      </c>
      <c r="D47" s="19">
        <f t="shared" si="0"/>
        <v>0.25</v>
      </c>
      <c r="E47" s="9"/>
      <c r="F47" s="9"/>
      <c r="G47" s="9"/>
      <c r="H47" s="9"/>
    </row>
    <row r="48" spans="1:8" x14ac:dyDescent="0.35">
      <c r="A48" s="19"/>
      <c r="B48" s="50" t="s">
        <v>62</v>
      </c>
      <c r="C48" s="19">
        <v>2</v>
      </c>
      <c r="D48" s="19">
        <f t="shared" si="0"/>
        <v>0.25</v>
      </c>
      <c r="E48" s="9"/>
      <c r="F48" s="9"/>
      <c r="G48" s="9"/>
      <c r="H48" s="9"/>
    </row>
    <row r="49" spans="1:8" x14ac:dyDescent="0.35">
      <c r="A49" s="19"/>
      <c r="B49" s="50" t="s">
        <v>63</v>
      </c>
      <c r="C49" s="19">
        <v>2</v>
      </c>
      <c r="D49" s="19">
        <f t="shared" si="0"/>
        <v>0.25</v>
      </c>
      <c r="E49" s="9"/>
      <c r="F49" s="9"/>
      <c r="G49" s="9"/>
      <c r="H49" s="9"/>
    </row>
    <row r="50" spans="1:8" x14ac:dyDescent="0.35">
      <c r="A50" s="19"/>
      <c r="B50" s="50" t="s">
        <v>64</v>
      </c>
      <c r="C50" s="19">
        <v>2</v>
      </c>
      <c r="D50" s="19">
        <f t="shared" si="0"/>
        <v>0.25</v>
      </c>
      <c r="E50" s="9"/>
      <c r="F50" s="9"/>
      <c r="G50" s="9"/>
      <c r="H50" s="9"/>
    </row>
    <row r="51" spans="1:8" x14ac:dyDescent="0.35">
      <c r="A51" s="19"/>
      <c r="B51" s="50" t="s">
        <v>65</v>
      </c>
      <c r="C51" s="19">
        <v>1</v>
      </c>
      <c r="D51" s="19">
        <f t="shared" si="0"/>
        <v>0.125</v>
      </c>
      <c r="E51" s="9"/>
      <c r="F51" s="9"/>
      <c r="G51" s="9"/>
      <c r="H51" s="9"/>
    </row>
    <row r="52" spans="1:8" x14ac:dyDescent="0.35">
      <c r="B52" s="55" t="s">
        <v>66</v>
      </c>
      <c r="C52" s="2">
        <v>1</v>
      </c>
      <c r="D52" s="19">
        <f t="shared" si="0"/>
        <v>0.125</v>
      </c>
      <c r="E52" s="9"/>
      <c r="F52" s="9"/>
      <c r="G52" s="9"/>
      <c r="H52" s="9"/>
    </row>
    <row r="53" spans="1:8" x14ac:dyDescent="0.35">
      <c r="B53" s="55" t="s">
        <v>67</v>
      </c>
      <c r="C53" s="2">
        <v>16</v>
      </c>
      <c r="D53" s="19">
        <f t="shared" si="0"/>
        <v>2</v>
      </c>
      <c r="E53" s="9"/>
      <c r="F53" s="9"/>
      <c r="G53" s="9"/>
      <c r="H53" s="9"/>
    </row>
    <row r="54" spans="1:8" x14ac:dyDescent="0.35">
      <c r="B54" s="55" t="s">
        <v>68</v>
      </c>
      <c r="C54" s="2">
        <v>16</v>
      </c>
      <c r="D54" s="19">
        <f t="shared" si="0"/>
        <v>2</v>
      </c>
      <c r="E54" s="9"/>
      <c r="F54" s="9"/>
      <c r="G54" s="9"/>
      <c r="H54" s="9"/>
    </row>
    <row r="55" spans="1:8" x14ac:dyDescent="0.35">
      <c r="A55" s="77"/>
      <c r="B55" s="62" t="s">
        <v>69</v>
      </c>
      <c r="C55" s="77"/>
      <c r="D55" s="76"/>
      <c r="E55" s="9"/>
      <c r="F55" s="9"/>
      <c r="G55" s="9"/>
      <c r="H55" s="9"/>
    </row>
    <row r="56" spans="1:8" x14ac:dyDescent="0.35">
      <c r="B56" s="1" t="s">
        <v>70</v>
      </c>
      <c r="C56" s="2">
        <v>4</v>
      </c>
      <c r="D56" s="19">
        <f t="shared" si="0"/>
        <v>0.5</v>
      </c>
      <c r="E56" s="9"/>
      <c r="F56" s="9"/>
      <c r="G56" s="9"/>
      <c r="H56" s="9"/>
    </row>
    <row r="57" spans="1:8" x14ac:dyDescent="0.35">
      <c r="B57" s="55" t="s">
        <v>71</v>
      </c>
      <c r="C57" s="2">
        <v>1</v>
      </c>
      <c r="D57" s="19">
        <f t="shared" si="0"/>
        <v>0.125</v>
      </c>
      <c r="E57" s="9"/>
      <c r="F57" s="9"/>
      <c r="G57" s="9"/>
      <c r="H57" s="9"/>
    </row>
    <row r="58" spans="1:8" ht="31" x14ac:dyDescent="0.35">
      <c r="B58" s="56" t="s">
        <v>72</v>
      </c>
      <c r="C58" s="2">
        <v>24</v>
      </c>
      <c r="D58" s="19">
        <f t="shared" si="0"/>
        <v>3</v>
      </c>
      <c r="E58" s="9"/>
      <c r="F58" s="9"/>
      <c r="G58" s="9"/>
      <c r="H58" s="9"/>
    </row>
    <row r="59" spans="1:8" ht="16.5" customHeight="1" x14ac:dyDescent="0.35">
      <c r="B59" s="55" t="s">
        <v>73</v>
      </c>
      <c r="C59" s="2">
        <v>8</v>
      </c>
      <c r="D59" s="19">
        <f t="shared" si="0"/>
        <v>1</v>
      </c>
      <c r="E59" s="9"/>
      <c r="F59" s="9"/>
      <c r="G59" s="9"/>
      <c r="H59" s="9"/>
    </row>
    <row r="60" spans="1:8" x14ac:dyDescent="0.35">
      <c r="A60" s="19"/>
      <c r="B60" s="55" t="s">
        <v>74</v>
      </c>
      <c r="C60" s="2">
        <v>16</v>
      </c>
      <c r="D60" s="19">
        <f t="shared" si="0"/>
        <v>2</v>
      </c>
      <c r="E60" s="9"/>
      <c r="F60" s="9"/>
      <c r="G60" s="9"/>
      <c r="H60" s="9"/>
    </row>
    <row r="61" spans="1:8" x14ac:dyDescent="0.35">
      <c r="A61" s="76"/>
      <c r="B61" s="62" t="s">
        <v>75</v>
      </c>
      <c r="C61" s="77"/>
      <c r="D61" s="76"/>
      <c r="E61" s="9"/>
      <c r="F61" s="9"/>
      <c r="G61" s="9"/>
      <c r="H61" s="9"/>
    </row>
    <row r="62" spans="1:8" x14ac:dyDescent="0.35">
      <c r="A62" s="19"/>
      <c r="B62" s="55" t="s">
        <v>78</v>
      </c>
      <c r="C62" s="2">
        <v>16</v>
      </c>
      <c r="D62" s="19">
        <f t="shared" si="0"/>
        <v>2</v>
      </c>
      <c r="E62" s="9"/>
      <c r="F62" s="9"/>
      <c r="G62" s="9"/>
      <c r="H62" s="9"/>
    </row>
    <row r="63" spans="1:8" x14ac:dyDescent="0.35">
      <c r="A63" s="19"/>
      <c r="B63" s="55" t="s">
        <v>77</v>
      </c>
      <c r="C63" s="2">
        <v>80</v>
      </c>
      <c r="D63" s="19">
        <f t="shared" si="0"/>
        <v>10</v>
      </c>
      <c r="E63" s="9"/>
      <c r="F63" s="9"/>
      <c r="G63" s="9"/>
      <c r="H63" s="9"/>
    </row>
    <row r="64" spans="1:8" x14ac:dyDescent="0.35">
      <c r="A64" s="19"/>
      <c r="B64" s="55" t="s">
        <v>76</v>
      </c>
      <c r="C64" s="2">
        <v>4</v>
      </c>
      <c r="D64" s="19">
        <f t="shared" si="0"/>
        <v>0.5</v>
      </c>
      <c r="E64" s="9"/>
      <c r="F64" s="9"/>
      <c r="G64" s="9"/>
      <c r="H64" s="9"/>
    </row>
    <row r="65" spans="1:8" x14ac:dyDescent="0.35">
      <c r="A65" s="19"/>
      <c r="B65" s="55" t="s">
        <v>79</v>
      </c>
      <c r="C65" s="2">
        <v>8</v>
      </c>
      <c r="D65" s="19">
        <f t="shared" si="0"/>
        <v>1</v>
      </c>
      <c r="E65" s="9"/>
      <c r="F65" s="9"/>
      <c r="G65" s="9"/>
      <c r="H65" s="9"/>
    </row>
    <row r="66" spans="1:8" x14ac:dyDescent="0.35">
      <c r="A66" s="73"/>
      <c r="B66" s="59" t="s">
        <v>80</v>
      </c>
      <c r="C66" s="74"/>
      <c r="D66" s="73"/>
      <c r="E66" s="9"/>
      <c r="F66" s="9"/>
      <c r="G66" s="9"/>
      <c r="H66" s="9"/>
    </row>
    <row r="67" spans="1:8" x14ac:dyDescent="0.35">
      <c r="A67" s="19"/>
      <c r="B67" s="54" t="s">
        <v>81</v>
      </c>
      <c r="C67" s="2">
        <v>12</v>
      </c>
      <c r="D67" s="19">
        <f t="shared" si="0"/>
        <v>1.5</v>
      </c>
      <c r="E67" s="9"/>
      <c r="F67" s="9"/>
      <c r="G67" s="9"/>
      <c r="H67" s="9"/>
    </row>
    <row r="68" spans="1:8" x14ac:dyDescent="0.35">
      <c r="A68" s="19"/>
      <c r="B68" s="54" t="s">
        <v>82</v>
      </c>
      <c r="C68" s="2">
        <v>4</v>
      </c>
      <c r="D68" s="19">
        <f t="shared" si="0"/>
        <v>0.5</v>
      </c>
      <c r="E68" s="9"/>
      <c r="F68" s="9"/>
      <c r="G68" s="9"/>
      <c r="H68" s="9"/>
    </row>
    <row r="69" spans="1:8" x14ac:dyDescent="0.35">
      <c r="A69" s="19"/>
      <c r="B69" s="54" t="s">
        <v>83</v>
      </c>
      <c r="C69" s="2">
        <v>4</v>
      </c>
      <c r="D69" s="19">
        <f t="shared" si="0"/>
        <v>0.5</v>
      </c>
      <c r="E69" s="9"/>
      <c r="F69" s="9"/>
      <c r="G69" s="9"/>
      <c r="H69" s="9"/>
    </row>
    <row r="70" spans="1:8" ht="18.5" x14ac:dyDescent="0.45">
      <c r="A70" s="70"/>
      <c r="B70" s="61" t="s">
        <v>84</v>
      </c>
      <c r="C70" s="75"/>
      <c r="D70" s="70"/>
      <c r="E70" s="9"/>
      <c r="F70" s="9"/>
      <c r="G70" s="9"/>
      <c r="H70" s="9"/>
    </row>
    <row r="71" spans="1:8" x14ac:dyDescent="0.35">
      <c r="A71" s="19"/>
      <c r="B71" s="1" t="s">
        <v>85</v>
      </c>
      <c r="C71" s="2">
        <v>8</v>
      </c>
      <c r="D71" s="19">
        <f t="shared" si="0"/>
        <v>1</v>
      </c>
      <c r="E71" s="9"/>
      <c r="F71" s="9"/>
      <c r="G71" s="9"/>
      <c r="H71" s="9"/>
    </row>
    <row r="72" spans="1:8" x14ac:dyDescent="0.35">
      <c r="A72" s="19"/>
      <c r="B72" s="1" t="s">
        <v>86</v>
      </c>
      <c r="C72" s="2">
        <v>2</v>
      </c>
      <c r="D72" s="19">
        <f t="shared" si="0"/>
        <v>0.25</v>
      </c>
      <c r="E72" s="9"/>
      <c r="F72" s="9"/>
      <c r="G72" s="9"/>
      <c r="H72" s="9"/>
    </row>
    <row r="73" spans="1:8" x14ac:dyDescent="0.35">
      <c r="A73" s="19"/>
      <c r="B73" s="1" t="s">
        <v>87</v>
      </c>
      <c r="C73" s="2">
        <v>4</v>
      </c>
      <c r="D73" s="19">
        <f t="shared" ref="D73:D129" si="2">C73/8</f>
        <v>0.5</v>
      </c>
      <c r="E73" s="9"/>
      <c r="F73" s="9"/>
      <c r="G73" s="9"/>
      <c r="H73" s="9"/>
    </row>
    <row r="74" spans="1:8" ht="18.5" x14ac:dyDescent="0.45">
      <c r="A74" s="70"/>
      <c r="B74" s="60" t="s">
        <v>88</v>
      </c>
      <c r="C74" s="75"/>
      <c r="D74" s="70"/>
      <c r="E74" s="9"/>
      <c r="F74" s="9"/>
      <c r="G74" s="9"/>
      <c r="H74" s="9"/>
    </row>
    <row r="75" spans="1:8" x14ac:dyDescent="0.35">
      <c r="A75" s="73"/>
      <c r="B75" s="59" t="s">
        <v>89</v>
      </c>
      <c r="C75" s="74"/>
      <c r="D75" s="73"/>
      <c r="E75" s="9"/>
      <c r="F75" s="9"/>
      <c r="G75" s="9"/>
      <c r="H75" s="9"/>
    </row>
    <row r="76" spans="1:8" x14ac:dyDescent="0.35">
      <c r="A76" s="19"/>
      <c r="B76" s="53" t="s">
        <v>90</v>
      </c>
      <c r="C76" s="2">
        <v>8</v>
      </c>
      <c r="D76" s="19">
        <f t="shared" si="2"/>
        <v>1</v>
      </c>
      <c r="E76" s="9"/>
      <c r="F76" s="9"/>
      <c r="G76" s="9"/>
      <c r="H76" s="9"/>
    </row>
    <row r="77" spans="1:8" x14ac:dyDescent="0.35">
      <c r="A77" s="19"/>
      <c r="B77" s="53" t="s">
        <v>91</v>
      </c>
      <c r="C77" s="2">
        <v>2</v>
      </c>
      <c r="D77" s="19">
        <f t="shared" si="2"/>
        <v>0.25</v>
      </c>
      <c r="E77" s="9"/>
      <c r="F77" s="9"/>
      <c r="G77" s="9"/>
      <c r="H77" s="9"/>
    </row>
    <row r="78" spans="1:8" x14ac:dyDescent="0.35">
      <c r="A78" s="19"/>
      <c r="B78" s="53" t="s">
        <v>92</v>
      </c>
      <c r="C78" s="2">
        <v>0</v>
      </c>
      <c r="D78" s="19">
        <f t="shared" si="2"/>
        <v>0</v>
      </c>
      <c r="E78" s="9"/>
      <c r="F78" s="9"/>
      <c r="G78" s="9"/>
      <c r="H78" s="9"/>
    </row>
    <row r="79" spans="1:8" x14ac:dyDescent="0.35">
      <c r="A79" s="73"/>
      <c r="B79" s="59" t="s">
        <v>93</v>
      </c>
      <c r="C79" s="74"/>
      <c r="D79" s="73"/>
      <c r="E79" s="9"/>
      <c r="F79" s="9"/>
      <c r="G79" s="9"/>
      <c r="H79" s="9"/>
    </row>
    <row r="80" spans="1:8" x14ac:dyDescent="0.35">
      <c r="A80" s="19"/>
      <c r="B80" s="53" t="s">
        <v>95</v>
      </c>
      <c r="C80" s="2">
        <v>8</v>
      </c>
      <c r="D80" s="19">
        <f t="shared" si="2"/>
        <v>1</v>
      </c>
      <c r="E80" s="9"/>
      <c r="F80" s="9"/>
      <c r="G80" s="9"/>
      <c r="H80" s="9"/>
    </row>
    <row r="81" spans="1:8" x14ac:dyDescent="0.35">
      <c r="A81" s="19"/>
      <c r="B81" s="53" t="s">
        <v>96</v>
      </c>
      <c r="C81" s="2">
        <v>2</v>
      </c>
      <c r="D81" s="19">
        <f t="shared" si="2"/>
        <v>0.25</v>
      </c>
      <c r="E81" s="9"/>
      <c r="F81" s="9"/>
      <c r="G81" s="9"/>
      <c r="H81" s="9"/>
    </row>
    <row r="82" spans="1:8" x14ac:dyDescent="0.35">
      <c r="A82" s="19"/>
      <c r="B82" s="53" t="s">
        <v>97</v>
      </c>
      <c r="C82" s="2">
        <v>20</v>
      </c>
      <c r="D82" s="19">
        <f t="shared" si="2"/>
        <v>2.5</v>
      </c>
      <c r="E82" s="9"/>
      <c r="F82" s="9"/>
      <c r="G82" s="9"/>
      <c r="H82" s="9"/>
    </row>
    <row r="83" spans="1:8" x14ac:dyDescent="0.35">
      <c r="A83" s="19"/>
      <c r="B83" s="53" t="s">
        <v>98</v>
      </c>
      <c r="C83" s="2">
        <v>4</v>
      </c>
      <c r="D83" s="19">
        <f t="shared" si="2"/>
        <v>0.5</v>
      </c>
      <c r="E83" s="9"/>
      <c r="F83" s="9"/>
      <c r="G83" s="9"/>
      <c r="H83" s="9"/>
    </row>
    <row r="84" spans="1:8" x14ac:dyDescent="0.35">
      <c r="A84" s="11"/>
      <c r="B84" s="53" t="s">
        <v>99</v>
      </c>
      <c r="C84" s="2">
        <v>10</v>
      </c>
      <c r="D84" s="19">
        <f t="shared" si="2"/>
        <v>1.25</v>
      </c>
      <c r="E84" s="9"/>
      <c r="F84" s="9"/>
      <c r="G84" s="9"/>
      <c r="H84" s="9"/>
    </row>
    <row r="85" spans="1:8" x14ac:dyDescent="0.35">
      <c r="A85" s="73"/>
      <c r="B85" s="59" t="s">
        <v>100</v>
      </c>
      <c r="C85" s="74"/>
      <c r="D85" s="73"/>
      <c r="E85" s="9"/>
      <c r="F85" s="9"/>
      <c r="G85" s="9"/>
      <c r="H85" s="9"/>
    </row>
    <row r="86" spans="1:8" x14ac:dyDescent="0.35">
      <c r="A86" s="19"/>
      <c r="B86" s="53" t="s">
        <v>101</v>
      </c>
      <c r="C86" s="2">
        <v>8</v>
      </c>
      <c r="D86" s="19">
        <f t="shared" si="2"/>
        <v>1</v>
      </c>
      <c r="E86" s="9"/>
      <c r="F86" s="9"/>
      <c r="G86" s="9"/>
      <c r="H86" s="9"/>
    </row>
    <row r="87" spans="1:8" x14ac:dyDescent="0.35">
      <c r="A87" s="19"/>
      <c r="B87" s="53" t="s">
        <v>102</v>
      </c>
      <c r="C87" s="2">
        <v>2</v>
      </c>
      <c r="D87" s="19">
        <f t="shared" si="2"/>
        <v>0.25</v>
      </c>
      <c r="E87" s="9"/>
      <c r="F87" s="9"/>
      <c r="G87" s="9"/>
      <c r="H87" s="9"/>
    </row>
    <row r="88" spans="1:8" x14ac:dyDescent="0.35">
      <c r="A88" s="19"/>
      <c r="B88" s="53" t="s">
        <v>103</v>
      </c>
      <c r="C88" s="2">
        <v>8</v>
      </c>
      <c r="D88" s="19">
        <f t="shared" si="2"/>
        <v>1</v>
      </c>
      <c r="E88" s="9"/>
      <c r="F88" s="9"/>
      <c r="G88" s="9"/>
      <c r="H88" s="9"/>
    </row>
    <row r="89" spans="1:8" x14ac:dyDescent="0.35">
      <c r="A89" s="19"/>
      <c r="B89" s="53" t="s">
        <v>104</v>
      </c>
      <c r="C89" s="2">
        <v>8</v>
      </c>
      <c r="D89" s="19">
        <f t="shared" si="2"/>
        <v>1</v>
      </c>
      <c r="E89" s="9"/>
      <c r="F89" s="9"/>
      <c r="G89" s="9"/>
      <c r="H89" s="9"/>
    </row>
    <row r="90" spans="1:8" x14ac:dyDescent="0.35">
      <c r="A90" s="19"/>
      <c r="B90" s="53" t="s">
        <v>105</v>
      </c>
      <c r="C90" s="2">
        <v>4</v>
      </c>
      <c r="D90" s="19">
        <f t="shared" si="2"/>
        <v>0.5</v>
      </c>
      <c r="E90" s="9"/>
      <c r="F90" s="9"/>
      <c r="G90" s="9"/>
      <c r="H90" s="9"/>
    </row>
    <row r="91" spans="1:8" x14ac:dyDescent="0.35">
      <c r="A91" s="19"/>
      <c r="B91" s="53" t="s">
        <v>106</v>
      </c>
      <c r="C91" s="2">
        <v>8</v>
      </c>
      <c r="D91" s="19">
        <f t="shared" si="2"/>
        <v>1</v>
      </c>
      <c r="E91" s="9"/>
      <c r="F91" s="9"/>
      <c r="G91" s="9"/>
      <c r="H91" s="9"/>
    </row>
    <row r="92" spans="1:8" x14ac:dyDescent="0.35">
      <c r="A92" s="19"/>
      <c r="B92" s="53" t="s">
        <v>107</v>
      </c>
      <c r="C92" s="2">
        <v>4</v>
      </c>
      <c r="D92" s="19">
        <f t="shared" si="2"/>
        <v>0.5</v>
      </c>
      <c r="E92" s="9"/>
      <c r="F92" s="9"/>
      <c r="G92" s="9"/>
      <c r="H92" s="9"/>
    </row>
    <row r="93" spans="1:8" x14ac:dyDescent="0.35">
      <c r="A93" s="73"/>
      <c r="B93" s="59" t="s">
        <v>108</v>
      </c>
      <c r="C93" s="74"/>
      <c r="D93" s="73"/>
      <c r="E93" s="9"/>
      <c r="F93" s="9"/>
      <c r="G93" s="9"/>
      <c r="H93" s="9"/>
    </row>
    <row r="94" spans="1:8" x14ac:dyDescent="0.35">
      <c r="A94" s="19"/>
      <c r="B94" s="53" t="s">
        <v>38</v>
      </c>
      <c r="C94" s="2">
        <v>4</v>
      </c>
      <c r="D94" s="19">
        <f t="shared" si="2"/>
        <v>0.5</v>
      </c>
      <c r="E94" s="9"/>
      <c r="F94" s="9"/>
      <c r="G94" s="9"/>
      <c r="H94" s="9"/>
    </row>
    <row r="95" spans="1:8" x14ac:dyDescent="0.35">
      <c r="A95" s="19"/>
      <c r="B95" s="53" t="s">
        <v>109</v>
      </c>
      <c r="C95" s="2">
        <v>4</v>
      </c>
      <c r="D95" s="19">
        <f t="shared" si="2"/>
        <v>0.5</v>
      </c>
      <c r="E95" s="9"/>
      <c r="F95" s="9"/>
      <c r="G95" s="9"/>
      <c r="H95" s="9"/>
    </row>
    <row r="96" spans="1:8" x14ac:dyDescent="0.35">
      <c r="A96" s="19"/>
      <c r="B96" s="53" t="s">
        <v>110</v>
      </c>
      <c r="C96" s="2">
        <v>8</v>
      </c>
      <c r="D96" s="19">
        <f t="shared" si="2"/>
        <v>1</v>
      </c>
      <c r="E96" s="9"/>
      <c r="F96" s="9"/>
      <c r="G96" s="9"/>
      <c r="H96" s="9"/>
    </row>
    <row r="97" spans="1:8" x14ac:dyDescent="0.35">
      <c r="A97" s="19"/>
      <c r="B97" s="53" t="s">
        <v>111</v>
      </c>
      <c r="C97" s="2">
        <v>4</v>
      </c>
      <c r="D97" s="19">
        <f t="shared" si="2"/>
        <v>0.5</v>
      </c>
      <c r="E97" s="9"/>
      <c r="F97" s="9"/>
      <c r="G97" s="9"/>
      <c r="H97" s="9"/>
    </row>
    <row r="98" spans="1:8" x14ac:dyDescent="0.35">
      <c r="A98" s="19"/>
      <c r="B98" s="53" t="s">
        <v>112</v>
      </c>
      <c r="C98" s="2">
        <v>6</v>
      </c>
      <c r="D98" s="19">
        <f t="shared" si="2"/>
        <v>0.75</v>
      </c>
      <c r="E98" s="9"/>
      <c r="F98" s="9"/>
      <c r="G98" s="9"/>
      <c r="H98" s="9"/>
    </row>
    <row r="99" spans="1:8" x14ac:dyDescent="0.35">
      <c r="A99" s="19"/>
      <c r="B99" s="53" t="s">
        <v>113</v>
      </c>
      <c r="C99" s="2">
        <v>4</v>
      </c>
      <c r="D99" s="19">
        <f t="shared" si="2"/>
        <v>0.5</v>
      </c>
      <c r="E99" s="9"/>
      <c r="F99" s="9"/>
      <c r="G99" s="9"/>
      <c r="H99" s="9"/>
    </row>
    <row r="100" spans="1:8" x14ac:dyDescent="0.35">
      <c r="A100" s="19"/>
      <c r="B100" s="53" t="s">
        <v>114</v>
      </c>
      <c r="C100" s="2">
        <v>6</v>
      </c>
      <c r="D100" s="19">
        <f t="shared" si="2"/>
        <v>0.75</v>
      </c>
    </row>
    <row r="101" spans="1:8" x14ac:dyDescent="0.35">
      <c r="A101" s="19"/>
      <c r="B101" s="53" t="s">
        <v>115</v>
      </c>
      <c r="C101" s="2">
        <v>6</v>
      </c>
      <c r="D101" s="19">
        <f t="shared" si="2"/>
        <v>0.75</v>
      </c>
    </row>
    <row r="102" spans="1:8" x14ac:dyDescent="0.35">
      <c r="A102" s="19"/>
      <c r="B102" s="53" t="s">
        <v>76</v>
      </c>
      <c r="C102" s="2">
        <v>2</v>
      </c>
      <c r="D102" s="19">
        <f t="shared" si="2"/>
        <v>0.25</v>
      </c>
    </row>
    <row r="103" spans="1:8" x14ac:dyDescent="0.35">
      <c r="A103" s="19"/>
      <c r="B103" s="53" t="s">
        <v>116</v>
      </c>
      <c r="C103" s="2">
        <v>4</v>
      </c>
      <c r="D103" s="19">
        <f t="shared" si="2"/>
        <v>0.5</v>
      </c>
    </row>
    <row r="104" spans="1:8" x14ac:dyDescent="0.35">
      <c r="A104" s="19"/>
      <c r="B104" s="53" t="s">
        <v>117</v>
      </c>
      <c r="C104" s="2">
        <v>4</v>
      </c>
      <c r="D104" s="19">
        <f t="shared" si="2"/>
        <v>0.5</v>
      </c>
    </row>
    <row r="105" spans="1:8" ht="18.5" x14ac:dyDescent="0.45">
      <c r="A105" s="58"/>
      <c r="B105" s="58" t="s">
        <v>119</v>
      </c>
      <c r="C105" s="58"/>
      <c r="D105" s="58"/>
    </row>
    <row r="106" spans="1:8" x14ac:dyDescent="0.35">
      <c r="A106" s="19"/>
      <c r="B106" s="57" t="s">
        <v>120</v>
      </c>
      <c r="C106" s="2">
        <v>8</v>
      </c>
      <c r="D106" s="19">
        <f t="shared" si="2"/>
        <v>1</v>
      </c>
    </row>
    <row r="107" spans="1:8" x14ac:dyDescent="0.35">
      <c r="A107" s="19"/>
      <c r="B107" s="57" t="s">
        <v>29</v>
      </c>
      <c r="C107" s="2">
        <v>8</v>
      </c>
      <c r="D107" s="19">
        <f t="shared" si="2"/>
        <v>1</v>
      </c>
    </row>
    <row r="108" spans="1:8" ht="18.5" x14ac:dyDescent="0.45">
      <c r="A108" s="71"/>
      <c r="B108" s="58" t="s">
        <v>27</v>
      </c>
      <c r="C108" s="72"/>
      <c r="D108" s="71"/>
    </row>
    <row r="109" spans="1:8" x14ac:dyDescent="0.35">
      <c r="A109" s="19"/>
      <c r="B109" s="57" t="s">
        <v>123</v>
      </c>
      <c r="C109" s="2">
        <v>8</v>
      </c>
      <c r="D109" s="19">
        <f t="shared" si="2"/>
        <v>1</v>
      </c>
    </row>
    <row r="110" spans="1:8" x14ac:dyDescent="0.35">
      <c r="A110" s="19"/>
      <c r="B110" s="57" t="s">
        <v>124</v>
      </c>
      <c r="C110" s="2">
        <v>8</v>
      </c>
      <c r="D110" s="19">
        <f t="shared" si="2"/>
        <v>1</v>
      </c>
    </row>
    <row r="111" spans="1:8" x14ac:dyDescent="0.35">
      <c r="A111" s="19"/>
      <c r="B111" s="57" t="s">
        <v>121</v>
      </c>
      <c r="C111" s="2">
        <v>2</v>
      </c>
      <c r="D111" s="19">
        <f t="shared" si="2"/>
        <v>0.25</v>
      </c>
    </row>
    <row r="112" spans="1:8" x14ac:dyDescent="0.35">
      <c r="A112" s="19"/>
      <c r="B112" s="57" t="s">
        <v>122</v>
      </c>
      <c r="C112" s="2">
        <v>16</v>
      </c>
      <c r="D112" s="19">
        <f t="shared" si="2"/>
        <v>2</v>
      </c>
    </row>
    <row r="113" spans="1:4" x14ac:dyDescent="0.35">
      <c r="A113" s="19"/>
      <c r="B113" s="57" t="s">
        <v>125</v>
      </c>
      <c r="C113" s="2">
        <v>8</v>
      </c>
      <c r="D113" s="19">
        <f t="shared" si="2"/>
        <v>1</v>
      </c>
    </row>
    <row r="114" spans="1:4" x14ac:dyDescent="0.35">
      <c r="A114" s="19"/>
      <c r="B114" s="57" t="s">
        <v>126</v>
      </c>
      <c r="C114" s="2">
        <v>8</v>
      </c>
      <c r="D114" s="19">
        <f t="shared" si="2"/>
        <v>1</v>
      </c>
    </row>
    <row r="115" spans="1:4" x14ac:dyDescent="0.35">
      <c r="A115" s="19"/>
      <c r="B115" s="57" t="s">
        <v>127</v>
      </c>
      <c r="C115" s="2">
        <v>2</v>
      </c>
      <c r="D115" s="19">
        <f t="shared" si="2"/>
        <v>0.25</v>
      </c>
    </row>
    <row r="116" spans="1:4" x14ac:dyDescent="0.35">
      <c r="A116" s="19"/>
      <c r="B116" s="57" t="s">
        <v>128</v>
      </c>
      <c r="C116" s="2">
        <v>16</v>
      </c>
      <c r="D116" s="19">
        <f t="shared" si="2"/>
        <v>2</v>
      </c>
    </row>
    <row r="117" spans="1:4" x14ac:dyDescent="0.35">
      <c r="A117" s="19"/>
      <c r="B117" s="57" t="s">
        <v>129</v>
      </c>
      <c r="C117" s="2">
        <v>16</v>
      </c>
      <c r="D117" s="19">
        <f t="shared" si="2"/>
        <v>2</v>
      </c>
    </row>
    <row r="118" spans="1:4" x14ac:dyDescent="0.35">
      <c r="A118" s="19"/>
      <c r="B118" s="57" t="s">
        <v>130</v>
      </c>
      <c r="C118" s="2">
        <v>8</v>
      </c>
      <c r="D118" s="19">
        <f t="shared" si="2"/>
        <v>1</v>
      </c>
    </row>
    <row r="119" spans="1:4" x14ac:dyDescent="0.35">
      <c r="B119" s="57" t="s">
        <v>131</v>
      </c>
      <c r="C119" s="2">
        <v>4</v>
      </c>
      <c r="D119" s="19">
        <f t="shared" si="2"/>
        <v>0.5</v>
      </c>
    </row>
    <row r="120" spans="1:4" x14ac:dyDescent="0.35">
      <c r="B120" s="57" t="s">
        <v>132</v>
      </c>
      <c r="C120" s="2">
        <v>4</v>
      </c>
      <c r="D120" s="19">
        <f t="shared" si="2"/>
        <v>0.5</v>
      </c>
    </row>
    <row r="121" spans="1:4" x14ac:dyDescent="0.35">
      <c r="B121" s="57" t="s">
        <v>133</v>
      </c>
      <c r="C121" s="2">
        <v>4</v>
      </c>
      <c r="D121" s="19">
        <f t="shared" si="2"/>
        <v>0.5</v>
      </c>
    </row>
    <row r="122" spans="1:4" ht="18.5" x14ac:dyDescent="0.45">
      <c r="A122" s="72"/>
      <c r="B122" s="58" t="s">
        <v>134</v>
      </c>
      <c r="C122" s="72"/>
      <c r="D122" s="71"/>
    </row>
    <row r="123" spans="1:4" x14ac:dyDescent="0.35">
      <c r="B123" s="57" t="s">
        <v>135</v>
      </c>
      <c r="C123" s="2">
        <v>16</v>
      </c>
      <c r="D123" s="19">
        <f t="shared" si="2"/>
        <v>2</v>
      </c>
    </row>
    <row r="124" spans="1:4" ht="18.5" x14ac:dyDescent="0.45">
      <c r="A124" s="72"/>
      <c r="B124" s="58" t="s">
        <v>136</v>
      </c>
      <c r="C124" s="72"/>
      <c r="D124" s="71"/>
    </row>
    <row r="125" spans="1:4" x14ac:dyDescent="0.35">
      <c r="B125" s="57" t="s">
        <v>137</v>
      </c>
      <c r="C125" s="2">
        <v>2</v>
      </c>
      <c r="D125" s="19">
        <f t="shared" si="2"/>
        <v>0.25</v>
      </c>
    </row>
    <row r="126" spans="1:4" x14ac:dyDescent="0.35">
      <c r="A126" s="19"/>
      <c r="B126" s="57" t="s">
        <v>138</v>
      </c>
      <c r="C126" s="2">
        <v>4</v>
      </c>
      <c r="D126" s="19">
        <f t="shared" si="2"/>
        <v>0.5</v>
      </c>
    </row>
    <row r="127" spans="1:4" x14ac:dyDescent="0.35">
      <c r="A127" s="19"/>
      <c r="B127" s="57" t="s">
        <v>141</v>
      </c>
      <c r="C127" s="2">
        <v>1</v>
      </c>
      <c r="D127" s="19">
        <f t="shared" si="2"/>
        <v>0.125</v>
      </c>
    </row>
    <row r="128" spans="1:4" x14ac:dyDescent="0.35">
      <c r="A128" s="19"/>
      <c r="B128" s="57" t="s">
        <v>140</v>
      </c>
      <c r="C128" s="2">
        <v>40</v>
      </c>
      <c r="D128" s="19">
        <f t="shared" si="2"/>
        <v>5</v>
      </c>
    </row>
    <row r="129" spans="1:4" x14ac:dyDescent="0.35">
      <c r="A129" s="19"/>
      <c r="B129" s="57" t="s">
        <v>139</v>
      </c>
      <c r="C129" s="2">
        <v>24</v>
      </c>
      <c r="D129" s="19">
        <f t="shared" si="2"/>
        <v>3</v>
      </c>
    </row>
    <row r="130" spans="1:4" x14ac:dyDescent="0.35">
      <c r="A130" s="26"/>
      <c r="B130" s="25" t="s">
        <v>8</v>
      </c>
      <c r="C130" s="26"/>
      <c r="D130" s="26"/>
    </row>
    <row r="131" spans="1:4" x14ac:dyDescent="0.35">
      <c r="A131" s="19"/>
      <c r="B131" s="28" t="s">
        <v>9</v>
      </c>
      <c r="C131" s="19">
        <f>SUM(C13:C129)*0.3</f>
        <v>264</v>
      </c>
      <c r="D131" s="19">
        <f t="shared" ref="D131:D133" si="3">C131/8</f>
        <v>33</v>
      </c>
    </row>
    <row r="132" spans="1:4" x14ac:dyDescent="0.35">
      <c r="A132" s="19"/>
      <c r="B132" s="28" t="s">
        <v>5</v>
      </c>
      <c r="C132" s="19">
        <v>16</v>
      </c>
      <c r="D132" s="19">
        <f t="shared" si="3"/>
        <v>2</v>
      </c>
    </row>
    <row r="133" spans="1:4" x14ac:dyDescent="0.35">
      <c r="A133" s="19"/>
      <c r="B133" s="48" t="s">
        <v>25</v>
      </c>
      <c r="C133" s="19">
        <v>8</v>
      </c>
      <c r="D133" s="19">
        <f t="shared" si="3"/>
        <v>1</v>
      </c>
    </row>
    <row r="134" spans="1:4" x14ac:dyDescent="0.35">
      <c r="A134" s="23"/>
      <c r="B134" s="23" t="s">
        <v>2</v>
      </c>
      <c r="C134" s="27">
        <f>SUM(C8:C133)</f>
        <v>1444.8</v>
      </c>
      <c r="D134" s="22">
        <f>SUM(D8:D133)</f>
        <v>180.6</v>
      </c>
    </row>
    <row r="135" spans="1:4" x14ac:dyDescent="0.35">
      <c r="A135" s="19"/>
    </row>
    <row r="136" spans="1:4" x14ac:dyDescent="0.35">
      <c r="A136" s="19"/>
    </row>
    <row r="137" spans="1:4" x14ac:dyDescent="0.35">
      <c r="A137" s="19"/>
      <c r="B137" s="1" t="s">
        <v>10</v>
      </c>
    </row>
    <row r="138" spans="1:4" x14ac:dyDescent="0.35">
      <c r="A138" s="19"/>
    </row>
    <row r="139" spans="1:4" x14ac:dyDescent="0.35">
      <c r="A139" s="19"/>
    </row>
    <row r="140" spans="1:4" x14ac:dyDescent="0.35">
      <c r="A140" s="19"/>
    </row>
    <row r="141" spans="1:4" x14ac:dyDescent="0.35">
      <c r="A141" s="19"/>
    </row>
    <row r="142" spans="1:4" x14ac:dyDescent="0.35">
      <c r="A142" s="19"/>
    </row>
    <row r="143" spans="1:4" x14ac:dyDescent="0.35">
      <c r="A143" s="19"/>
    </row>
    <row r="144" spans="1:4" x14ac:dyDescent="0.35">
      <c r="A144" s="19"/>
    </row>
    <row r="145" spans="1:1" x14ac:dyDescent="0.35">
      <c r="A145" s="19"/>
    </row>
    <row r="146" spans="1:1" x14ac:dyDescent="0.35">
      <c r="A146" s="19"/>
    </row>
    <row r="147" spans="1:1" x14ac:dyDescent="0.35">
      <c r="A147" s="19"/>
    </row>
    <row r="148" spans="1:1" x14ac:dyDescent="0.35">
      <c r="A148" s="19"/>
    </row>
    <row r="149" spans="1:1" x14ac:dyDescent="0.35">
      <c r="A149" s="19"/>
    </row>
    <row r="150" spans="1:1" x14ac:dyDescent="0.35">
      <c r="A150" s="19"/>
    </row>
    <row r="151" spans="1:1" x14ac:dyDescent="0.35">
      <c r="A151" s="19"/>
    </row>
    <row r="152" spans="1:1" x14ac:dyDescent="0.35">
      <c r="A152" s="19"/>
    </row>
    <row r="153" spans="1:1" x14ac:dyDescent="0.35">
      <c r="A153" s="19"/>
    </row>
    <row r="154" spans="1:1" x14ac:dyDescent="0.35">
      <c r="A154" s="19"/>
    </row>
    <row r="155" spans="1:1" x14ac:dyDescent="0.35">
      <c r="A155" s="19"/>
    </row>
    <row r="156" spans="1:1" x14ac:dyDescent="0.35">
      <c r="A156" s="19"/>
    </row>
    <row r="157" spans="1:1" x14ac:dyDescent="0.35">
      <c r="A157" s="19"/>
    </row>
    <row r="158" spans="1:1" ht="18.5" x14ac:dyDescent="0.35">
      <c r="A158" s="14"/>
    </row>
    <row r="159" spans="1:1" x14ac:dyDescent="0.35">
      <c r="A159" s="19"/>
    </row>
    <row r="160" spans="1:1" x14ac:dyDescent="0.35">
      <c r="A160" s="19"/>
    </row>
    <row r="161" spans="1:1" x14ac:dyDescent="0.35">
      <c r="A161" s="19"/>
    </row>
    <row r="162" spans="1:1" x14ac:dyDescent="0.35">
      <c r="A162" s="19"/>
    </row>
    <row r="163" spans="1:1" x14ac:dyDescent="0.35">
      <c r="A163" s="19"/>
    </row>
    <row r="164" spans="1:1" x14ac:dyDescent="0.35">
      <c r="A164" s="22"/>
    </row>
    <row r="165" spans="1:1" x14ac:dyDescent="0.35">
      <c r="A165" s="24"/>
    </row>
    <row r="166" spans="1:1" x14ac:dyDescent="0.35">
      <c r="A166" s="24"/>
    </row>
    <row r="167" spans="1:1" x14ac:dyDescent="0.35">
      <c r="A167" s="1"/>
    </row>
  </sheetData>
  <mergeCells count="4">
    <mergeCell ref="I8:I10"/>
    <mergeCell ref="J8:J10"/>
    <mergeCell ref="K8:K9"/>
    <mergeCell ref="L8:L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Datwyler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www.Verbat.com</dc:creator>
  <cp:lastModifiedBy>Prashant</cp:lastModifiedBy>
  <dcterms:created xsi:type="dcterms:W3CDTF">2013-06-07T15:02:07Z</dcterms:created>
  <dcterms:modified xsi:type="dcterms:W3CDTF">2018-02-22T06:54:12Z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ecd9631c-4742-487d-a48c-377c1c1c7087</vt:lpwstr>
  </property>
</Properties>
</file>