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F:\Important_DIR\prashanth\proposal\Dubizzle\"/>
    </mc:Choice>
  </mc:AlternateContent>
  <bookViews>
    <workbookView xWindow="0" yWindow="0" windowWidth="20490" windowHeight="7950" tabRatio="500"/>
  </bookViews>
  <sheets>
    <sheet name="Quotation Software" sheetId="4" r:id="rId1"/>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16" i="4" l="1"/>
  <c r="D8" i="4"/>
  <c r="D9" i="4"/>
  <c r="D11" i="4"/>
  <c r="D12" i="4"/>
  <c r="C10" i="4"/>
  <c r="D10" i="4" s="1"/>
  <c r="C34" i="4"/>
  <c r="D18" i="4"/>
  <c r="D19" i="4"/>
  <c r="D20" i="4"/>
  <c r="D21" i="4"/>
  <c r="D22" i="4"/>
  <c r="D23" i="4"/>
  <c r="D24" i="4"/>
  <c r="D25" i="4"/>
  <c r="D26" i="4"/>
  <c r="D27" i="4"/>
  <c r="D28" i="4"/>
  <c r="D29" i="4"/>
  <c r="D30" i="4"/>
  <c r="D31" i="4"/>
  <c r="D32" i="4"/>
  <c r="D16" i="4"/>
  <c r="D17" i="4"/>
  <c r="D15" i="4"/>
  <c r="D34" i="4" l="1"/>
  <c r="G13" i="4" s="1"/>
  <c r="G11" i="4"/>
  <c r="G12" i="4"/>
  <c r="H12" i="4" s="1"/>
  <c r="C35" i="4"/>
  <c r="C36" i="4"/>
  <c r="K20" i="4" l="1"/>
  <c r="J21" i="4" l="1"/>
  <c r="J32" i="4"/>
  <c r="H9" i="4" l="1"/>
  <c r="H10" i="4"/>
  <c r="H13" i="4"/>
  <c r="D37" i="4"/>
  <c r="C37" i="4" s="1"/>
  <c r="I9" i="4"/>
  <c r="H11" i="4"/>
  <c r="G8" i="4"/>
  <c r="H8" i="4" s="1"/>
  <c r="H14" i="4" l="1"/>
  <c r="J9" i="4"/>
  <c r="F17" i="4" l="1"/>
</calcChain>
</file>

<file path=xl/sharedStrings.xml><?xml version="1.0" encoding="utf-8"?>
<sst xmlns="http://schemas.openxmlformats.org/spreadsheetml/2006/main" count="54" uniqueCount="51">
  <si>
    <t>Module</t>
  </si>
  <si>
    <t>Man Days</t>
  </si>
  <si>
    <t>Total Effort</t>
  </si>
  <si>
    <t>Complete running prototype</t>
  </si>
  <si>
    <t>No</t>
  </si>
  <si>
    <t>Total</t>
  </si>
  <si>
    <t>QA</t>
  </si>
  <si>
    <t>Designer</t>
  </si>
  <si>
    <t>Total Delivery days</t>
  </si>
  <si>
    <t>Initiation</t>
  </si>
  <si>
    <t>Requirements gathering and documentation (SRS)</t>
  </si>
  <si>
    <t>Functional Specification</t>
  </si>
  <si>
    <t>Testing</t>
  </si>
  <si>
    <t>PM</t>
  </si>
  <si>
    <t>Sr Developer</t>
  </si>
  <si>
    <t>Jr Developer</t>
  </si>
  <si>
    <t>Development</t>
  </si>
  <si>
    <t>UAT</t>
  </si>
  <si>
    <t>Testing &amp; Deployment</t>
  </si>
  <si>
    <t>Deployment</t>
  </si>
  <si>
    <t>Project Management</t>
  </si>
  <si>
    <t>Finalising and purchase of HTML Theme &amp; Images (~20 - ~30 Screens)</t>
  </si>
  <si>
    <t>Out of Scope</t>
  </si>
  <si>
    <t>Estimate Assumptions:</t>
  </si>
  <si>
    <t>1. Zoom integration
2. Payment processing for Teacher
3. Quiz assignmets for students by teacher
4. Documentation &amp; Project planning</t>
  </si>
  <si>
    <t>Web Development</t>
  </si>
  <si>
    <r>
      <t xml:space="preserve">1. Recording will </t>
    </r>
    <r>
      <rPr>
        <u/>
        <sz val="9"/>
        <rFont val="Arial"/>
        <family val="2"/>
      </rPr>
      <t>not</t>
    </r>
    <r>
      <rPr>
        <sz val="9"/>
        <rFont val="Arial"/>
        <family val="2"/>
      </rPr>
      <t xml:space="preserve"> be a column for the report (student , Teacher &amp; Admin), not included in filter.
2. Tutorial for Admin, Teachers &amp; Students - static content
3. Request (teacher) workflow escalation period is hardcoded in DB
4. "Wait for the review different admin to receive the fees" in the admin worflow - Need clarification
5. Technology not considered
6. Customer will procure templates, SSL certificates &amp; Payement processor
7. UI development is 2-4 hrs per screen
8. Effort for deployment  not considered
9. Reporting and analytics for mobile devices will be imported from the web
10. Both mobile and tablet have similar design
11. Estimated with default Android and IOS design, Custom design will take more effort
12. Testing will be done in 2 Android Mobiles
13. Testing will be done in 2 Android Tablets
14. Testing will be done in latest versions of Google Chrome, Mozilla Firefox &amp; IE web browsers only
15. Verbat will capture billing information, but will not process the salary payment for tutors or admins
</t>
    </r>
  </si>
  <si>
    <t>Hours</t>
  </si>
  <si>
    <t>BA</t>
  </si>
  <si>
    <t>Sep 19 2017</t>
  </si>
  <si>
    <t>Wednesday</t>
  </si>
  <si>
    <t>Home page</t>
  </si>
  <si>
    <t>Admin</t>
  </si>
  <si>
    <t>Elissa Fiber Glass</t>
  </si>
  <si>
    <t>New Enquiry</t>
  </si>
  <si>
    <t>New Client</t>
  </si>
  <si>
    <t>New Quotation</t>
  </si>
  <si>
    <t>Home page with menu</t>
  </si>
  <si>
    <t>Change Enquiry Status</t>
  </si>
  <si>
    <t>Change Quotation status</t>
  </si>
  <si>
    <t>Report</t>
  </si>
  <si>
    <t>Enquiries</t>
  </si>
  <si>
    <t>Quotations</t>
  </si>
  <si>
    <t>Manage Users (New/ delete/ alter)</t>
  </si>
  <si>
    <t>Manage Quotations</t>
  </si>
  <si>
    <t>Manage Enquiry</t>
  </si>
  <si>
    <t>Systems</t>
  </si>
  <si>
    <t>Logging / Auditing</t>
  </si>
  <si>
    <t>Roles / Entitlements</t>
  </si>
  <si>
    <t>Log in / Logout</t>
  </si>
  <si>
    <t>Quotation view mode for clients with URL or link</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</si>
</sst>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rgb="FFFF0000"/>
      <name val="Calibri"/>
      <family val="2"/>
      <scheme val="minor"/>
    </font>
    <font>
      <sz val="11"/>
      <color rgb="FF0D0D0D"/>
      <name val="Open Sans Light"/>
      <family val="2"/>
    </font>
    <font>
      <b/>
      <sz val="9"/>
      <name val="Arial"/>
      <family val="2"/>
    </font>
    <font>
      <sz val="9"/>
      <name val="Arial"/>
      <family val="2"/>
    </font>
    <font>
      <b/>
      <sz val="12"/>
      <color theme="0"/>
      <name val="Calibri"/>
      <family val="2"/>
      <scheme val="minor"/>
    </font>
    <font>
      <b/>
      <i/>
      <sz val="12"/>
      <color theme="1"/>
      <name val="Calibri"/>
      <family val="2"/>
      <scheme val="minor"/>
    </font>
    <font>
      <b/>
      <sz val="16"/>
      <color rgb="FF002060"/>
      <name val="Calibri"/>
      <family val="2"/>
      <scheme val="minor"/>
    </font>
    <font>
      <b/>
      <i/>
      <u/>
      <sz val="12"/>
      <color theme="1"/>
      <name val="Calibri"/>
      <family val="2"/>
      <scheme val="minor"/>
    </font>
    <font>
      <u/>
      <sz val="9"/>
      <name val="Arial"/>
      <family val="2"/>
    </font>
  </fonts>
  <fills count="8">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bgColor indexed="64"/>
      </patternFill>
    </fill>
    <fill>
      <patternFill patternType="solid">
        <fgColor theme="3" tint="0.79998168889431442"/>
        <bgColor indexed="64"/>
      </patternFill>
    </fill>
    <fill>
      <patternFill patternType="solid">
        <fgColor theme="6" tint="0.39997558519241921"/>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right/>
      <top style="thin">
        <color theme="0" tint="-0.34998626667073579"/>
      </top>
      <bottom/>
      <diagonal/>
    </border>
    <border>
      <left/>
      <right/>
      <top/>
      <bottom style="thin">
        <color indexed="64"/>
      </bottom>
      <diagonal/>
    </border>
    <border>
      <left style="thin">
        <color theme="0" tint="-0.34998626667073579"/>
      </left>
      <right/>
      <top style="thin">
        <color theme="0" tint="-0.34998626667073579"/>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thin">
        <color theme="0" tint="-0.34998626667073579"/>
      </left>
      <right/>
      <top/>
      <bottom style="thin">
        <color theme="0" tint="-0.34998626667073579"/>
      </bottom>
      <diagonal/>
    </border>
    <border>
      <left/>
      <right style="thin">
        <color theme="0" tint="-0.34998626667073579"/>
      </right>
      <top/>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01">
    <xf numFmtId="0" fontId="0" fillId="0" borderId="0" xfId="0"/>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right" vertical="center"/>
    </xf>
    <xf numFmtId="0" fontId="4" fillId="2" borderId="0" xfId="0" applyFont="1" applyFill="1" applyBorder="1" applyAlignment="1">
      <alignment horizontal="center"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4" xfId="0" applyFont="1" applyFill="1" applyBorder="1" applyAlignment="1">
      <alignment vertical="center"/>
    </xf>
    <xf numFmtId="0" fontId="0" fillId="2" borderId="5" xfId="0" applyFont="1" applyFill="1" applyBorder="1" applyAlignment="1">
      <alignment horizontal="center"/>
    </xf>
    <xf numFmtId="0" fontId="3" fillId="0" borderId="0" xfId="0" applyFont="1" applyFill="1" applyAlignment="1">
      <alignment vertical="center"/>
    </xf>
    <xf numFmtId="0" fontId="0" fillId="0" borderId="0" xfId="0" applyFont="1" applyAlignment="1">
      <alignment vertical="center"/>
    </xf>
    <xf numFmtId="0" fontId="4" fillId="2" borderId="0" xfId="0" applyFont="1" applyFill="1" applyBorder="1" applyAlignment="1">
      <alignment horizontal="right" vertical="center"/>
    </xf>
    <xf numFmtId="0" fontId="0" fillId="0" borderId="0" xfId="0" applyFont="1" applyAlignment="1">
      <alignment horizontal="left" vertical="center" indent="3"/>
    </xf>
    <xf numFmtId="0" fontId="0" fillId="2" borderId="2" xfId="0" applyFont="1" applyFill="1" applyBorder="1" applyAlignment="1">
      <alignment horizontal="center" vertical="center"/>
    </xf>
    <xf numFmtId="0" fontId="0" fillId="2" borderId="2" xfId="0" applyFont="1" applyFill="1" applyBorder="1" applyAlignment="1">
      <alignment horizontal="left"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xf>
    <xf numFmtId="0" fontId="3" fillId="3" borderId="2" xfId="0" applyFont="1" applyFill="1" applyBorder="1" applyAlignment="1">
      <alignment horizontal="left" vertical="center"/>
    </xf>
    <xf numFmtId="0" fontId="4" fillId="3" borderId="2" xfId="0" applyFont="1" applyFill="1" applyBorder="1" applyAlignment="1">
      <alignment vertical="center"/>
    </xf>
    <xf numFmtId="0" fontId="6" fillId="0" borderId="2" xfId="0" applyFont="1" applyBorder="1" applyAlignment="1">
      <alignment vertical="center"/>
    </xf>
    <xf numFmtId="0" fontId="7" fillId="0" borderId="2" xfId="0" applyFont="1" applyFill="1" applyBorder="1" applyAlignment="1">
      <alignment vertical="center"/>
    </xf>
    <xf numFmtId="0" fontId="7" fillId="0" borderId="2" xfId="0" applyFont="1" applyBorder="1" applyAlignment="1">
      <alignment vertical="center"/>
    </xf>
    <xf numFmtId="0" fontId="6" fillId="4" borderId="2" xfId="0" applyFont="1" applyFill="1" applyBorder="1" applyAlignment="1">
      <alignment vertical="center"/>
    </xf>
    <xf numFmtId="0" fontId="7" fillId="4" borderId="2" xfId="0" applyFont="1" applyFill="1" applyBorder="1" applyAlignment="1">
      <alignment vertical="center"/>
    </xf>
    <xf numFmtId="0" fontId="0" fillId="2" borderId="2" xfId="0" applyFont="1" applyFill="1" applyBorder="1" applyAlignment="1">
      <alignment horizontal="left" vertical="center" indent="2"/>
    </xf>
    <xf numFmtId="0" fontId="0" fillId="0" borderId="0" xfId="0" applyFont="1" applyAlignment="1">
      <alignment horizontal="left" vertical="center" indent="2"/>
    </xf>
    <xf numFmtId="0" fontId="3" fillId="0" borderId="0" xfId="0" applyFont="1" applyFill="1" applyAlignment="1">
      <alignment horizontal="left" vertical="center" indent="2"/>
    </xf>
    <xf numFmtId="0" fontId="3" fillId="0" borderId="0" xfId="0" applyFont="1" applyAlignment="1">
      <alignment vertical="center"/>
    </xf>
    <xf numFmtId="0" fontId="3" fillId="3" borderId="6" xfId="0" applyFont="1" applyFill="1" applyBorder="1" applyAlignment="1">
      <alignment horizontal="center" vertical="center"/>
    </xf>
    <xf numFmtId="0" fontId="3" fillId="2" borderId="0" xfId="0" applyFont="1" applyFill="1" applyBorder="1" applyAlignment="1">
      <alignment vertical="center"/>
    </xf>
    <xf numFmtId="0" fontId="0" fillId="2" borderId="0" xfId="0" applyFont="1" applyFill="1" applyBorder="1" applyAlignment="1">
      <alignment vertical="center"/>
    </xf>
    <xf numFmtId="0" fontId="6" fillId="4" borderId="7" xfId="0" applyFont="1" applyFill="1" applyBorder="1" applyAlignment="1">
      <alignment vertical="center"/>
    </xf>
    <xf numFmtId="0" fontId="6" fillId="0" borderId="7" xfId="0" applyFont="1" applyBorder="1" applyAlignment="1">
      <alignment vertical="center"/>
    </xf>
    <xf numFmtId="0" fontId="7" fillId="0" borderId="7" xfId="0" applyFont="1" applyBorder="1" applyAlignment="1">
      <alignment vertical="center"/>
    </xf>
    <xf numFmtId="0" fontId="3" fillId="2" borderId="2" xfId="0" applyFont="1" applyFill="1" applyBorder="1" applyAlignment="1">
      <alignment horizontal="center" vertical="center"/>
    </xf>
    <xf numFmtId="0" fontId="8" fillId="0" borderId="0" xfId="0" quotePrefix="1" applyFont="1" applyFill="1" applyAlignment="1">
      <alignment horizontal="left" vertical="center"/>
    </xf>
    <xf numFmtId="0" fontId="9" fillId="0" borderId="0" xfId="0" applyFont="1" applyAlignment="1">
      <alignment horizontal="left" vertical="center" indent="6"/>
    </xf>
    <xf numFmtId="0" fontId="0" fillId="2" borderId="2" xfId="0" applyFont="1" applyFill="1" applyBorder="1" applyAlignment="1">
      <alignment horizontal="left" vertical="center" indent="1"/>
    </xf>
    <xf numFmtId="0" fontId="4" fillId="5" borderId="2" xfId="0" applyFont="1" applyFill="1" applyBorder="1" applyAlignment="1">
      <alignment horizontal="left" vertical="center"/>
    </xf>
    <xf numFmtId="0" fontId="3" fillId="0" borderId="8" xfId="0" applyFont="1" applyFill="1" applyBorder="1" applyAlignment="1">
      <alignment vertical="center"/>
    </xf>
    <xf numFmtId="0" fontId="3" fillId="0" borderId="0" xfId="0" quotePrefix="1" applyFont="1" applyFill="1" applyAlignment="1">
      <alignment vertical="center"/>
    </xf>
    <xf numFmtId="0" fontId="0" fillId="2" borderId="2" xfId="0" applyFont="1" applyFill="1" applyBorder="1" applyAlignment="1">
      <alignment horizontal="left" vertical="center" wrapText="1" indent="1"/>
    </xf>
    <xf numFmtId="0" fontId="0" fillId="2" borderId="0" xfId="0" applyFont="1" applyFill="1" applyBorder="1" applyAlignment="1">
      <alignment horizontal="center"/>
    </xf>
    <xf numFmtId="14" fontId="5"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3" fillId="0" borderId="9" xfId="0" applyFont="1" applyBorder="1" applyAlignment="1">
      <alignment vertical="center"/>
    </xf>
    <xf numFmtId="0" fontId="0" fillId="2" borderId="10" xfId="0" applyFont="1" applyFill="1" applyBorder="1"/>
    <xf numFmtId="0" fontId="0" fillId="2" borderId="11" xfId="0" applyFont="1" applyFill="1" applyBorder="1" applyAlignment="1">
      <alignment horizontal="right" vertical="center"/>
    </xf>
    <xf numFmtId="0" fontId="0" fillId="2" borderId="2" xfId="0" applyFont="1" applyFill="1" applyBorder="1" applyAlignment="1">
      <alignment horizontal="right" vertical="center"/>
    </xf>
    <xf numFmtId="0" fontId="11" fillId="0" borderId="14" xfId="0" applyFont="1" applyFill="1" applyBorder="1" applyAlignment="1">
      <alignment wrapText="1"/>
    </xf>
    <xf numFmtId="0" fontId="11" fillId="0" borderId="12" xfId="0" applyFont="1" applyFill="1" applyBorder="1" applyAlignment="1">
      <alignment wrapText="1"/>
    </xf>
    <xf numFmtId="0" fontId="11" fillId="0" borderId="4" xfId="0" applyFont="1" applyFill="1" applyBorder="1" applyAlignment="1">
      <alignment wrapText="1"/>
    </xf>
    <xf numFmtId="0" fontId="11" fillId="0" borderId="15" xfId="0" applyFont="1" applyFill="1" applyBorder="1" applyAlignment="1">
      <alignment wrapText="1"/>
    </xf>
    <xf numFmtId="0" fontId="0" fillId="2" borderId="11" xfId="0" applyFont="1" applyFill="1" applyBorder="1"/>
    <xf numFmtId="0" fontId="11" fillId="0" borderId="0" xfId="0" applyFont="1" applyFill="1" applyBorder="1" applyAlignment="1">
      <alignment wrapText="1"/>
    </xf>
    <xf numFmtId="0" fontId="0" fillId="2" borderId="16" xfId="0" applyFont="1" applyFill="1" applyBorder="1"/>
    <xf numFmtId="0" fontId="3" fillId="7" borderId="2" xfId="0" applyFont="1" applyFill="1" applyBorder="1" applyAlignment="1">
      <alignment vertical="center"/>
    </xf>
    <xf numFmtId="0" fontId="3" fillId="2" borderId="1" xfId="0" applyFont="1" applyFill="1" applyBorder="1"/>
    <xf numFmtId="0" fontId="3" fillId="7" borderId="2" xfId="0" applyFont="1" applyFill="1" applyBorder="1" applyAlignment="1">
      <alignment horizontal="center" vertical="center"/>
    </xf>
    <xf numFmtId="0" fontId="3" fillId="6" borderId="0" xfId="0" applyFont="1" applyFill="1" applyAlignment="1">
      <alignment vertical="center"/>
    </xf>
    <xf numFmtId="0" fontId="0" fillId="6" borderId="0" xfId="0" applyFont="1" applyFill="1" applyAlignment="1">
      <alignment vertical="center"/>
    </xf>
    <xf numFmtId="0" fontId="12" fillId="0" borderId="0" xfId="0" applyFont="1" applyFill="1" applyAlignment="1">
      <alignment vertical="center"/>
    </xf>
    <xf numFmtId="0" fontId="3" fillId="0" borderId="0" xfId="0" applyFont="1" applyAlignment="1">
      <alignment horizontal="left" vertical="center"/>
    </xf>
    <xf numFmtId="0" fontId="11" fillId="0" borderId="14" xfId="0" applyFont="1" applyFill="1" applyBorder="1" applyAlignment="1">
      <alignment vertical="top" wrapText="1"/>
    </xf>
    <xf numFmtId="0" fontId="11" fillId="0" borderId="12" xfId="0" applyFont="1" applyFill="1" applyBorder="1" applyAlignment="1">
      <alignment vertical="top" wrapText="1"/>
    </xf>
    <xf numFmtId="0" fontId="11" fillId="0" borderId="4" xfId="0" applyFont="1" applyFill="1" applyBorder="1" applyAlignment="1">
      <alignment vertical="top" wrapText="1"/>
    </xf>
    <xf numFmtId="0" fontId="11" fillId="0" borderId="15" xfId="0" applyFont="1" applyFill="1" applyBorder="1" applyAlignment="1">
      <alignment vertical="top" wrapText="1"/>
    </xf>
    <xf numFmtId="0" fontId="11" fillId="0" borderId="2" xfId="0" applyFont="1" applyFill="1" applyBorder="1" applyAlignment="1">
      <alignment wrapText="1"/>
    </xf>
    <xf numFmtId="0" fontId="0" fillId="0" borderId="0" xfId="0" applyFont="1" applyAlignment="1">
      <alignment horizontal="left" vertical="center"/>
    </xf>
    <xf numFmtId="0" fontId="0" fillId="0" borderId="0" xfId="0" applyFont="1" applyAlignment="1">
      <alignment vertical="center" wrapText="1"/>
    </xf>
    <xf numFmtId="0" fontId="3" fillId="0" borderId="0" xfId="0" applyFont="1"/>
    <xf numFmtId="0" fontId="13" fillId="0" borderId="0" xfId="0" applyFont="1"/>
    <xf numFmtId="0" fontId="15" fillId="0" borderId="0" xfId="0" applyFont="1"/>
    <xf numFmtId="0" fontId="13" fillId="0" borderId="0" xfId="0" applyFont="1" applyAlignment="1">
      <alignment vertical="center"/>
    </xf>
    <xf numFmtId="0" fontId="0" fillId="2" borderId="1" xfId="0" applyFont="1" applyFill="1" applyBorder="1" applyAlignment="1">
      <alignment wrapText="1"/>
    </xf>
    <xf numFmtId="0" fontId="11" fillId="0" borderId="14" xfId="0" applyFont="1" applyFill="1" applyBorder="1" applyAlignment="1">
      <alignment horizontal="left" wrapText="1"/>
    </xf>
    <xf numFmtId="0" fontId="11" fillId="0" borderId="12" xfId="0" applyFont="1" applyFill="1" applyBorder="1" applyAlignment="1">
      <alignment horizontal="left" wrapText="1"/>
    </xf>
    <xf numFmtId="0" fontId="11" fillId="0" borderId="9" xfId="0" applyFont="1" applyFill="1" applyBorder="1" applyAlignment="1">
      <alignment horizontal="left" wrapText="1"/>
    </xf>
    <xf numFmtId="0" fontId="11" fillId="0" borderId="4" xfId="0" applyFont="1" applyFill="1" applyBorder="1" applyAlignment="1">
      <alignment horizontal="left" wrapText="1"/>
    </xf>
    <xf numFmtId="0" fontId="11" fillId="0" borderId="15" xfId="0" applyFont="1" applyFill="1" applyBorder="1" applyAlignment="1">
      <alignment horizontal="left" wrapText="1"/>
    </xf>
    <xf numFmtId="0" fontId="11" fillId="0" borderId="8" xfId="0" applyFont="1" applyFill="1" applyBorder="1" applyAlignment="1">
      <alignment horizontal="left" vertical="top" wrapText="1"/>
    </xf>
    <xf numFmtId="0" fontId="11" fillId="0" borderId="0" xfId="0" applyFont="1" applyFill="1" applyBorder="1" applyAlignment="1">
      <alignment horizontal="left" vertical="top" wrapText="1"/>
    </xf>
    <xf numFmtId="0" fontId="0" fillId="2" borderId="2" xfId="0" applyFont="1" applyFill="1" applyBorder="1" applyAlignment="1">
      <alignment horizontal="center" vertical="center"/>
    </xf>
    <xf numFmtId="0" fontId="14" fillId="0" borderId="8" xfId="0" applyFont="1" applyBorder="1" applyAlignment="1">
      <alignment vertical="center"/>
    </xf>
    <xf numFmtId="0" fontId="14" fillId="0" borderId="0" xfId="0" applyFont="1" applyAlignment="1">
      <alignment vertical="center"/>
    </xf>
    <xf numFmtId="0" fontId="14" fillId="0" borderId="17" xfId="0" applyFont="1" applyBorder="1" applyAlignment="1">
      <alignment vertical="center"/>
    </xf>
    <xf numFmtId="0" fontId="4" fillId="2" borderId="4" xfId="0" applyFont="1" applyFill="1" applyBorder="1" applyAlignment="1">
      <alignment horizontal="center" vertical="center"/>
    </xf>
    <xf numFmtId="0" fontId="4" fillId="3" borderId="2" xfId="0" applyFont="1" applyFill="1" applyBorder="1" applyAlignment="1">
      <alignment horizontal="center" vertical="center"/>
    </xf>
    <xf numFmtId="0" fontId="10" fillId="7" borderId="8" xfId="0" applyFont="1" applyFill="1" applyBorder="1" applyAlignment="1">
      <alignment horizontal="center" vertical="top"/>
    </xf>
    <xf numFmtId="0" fontId="11" fillId="7" borderId="8" xfId="0" applyFont="1" applyFill="1" applyBorder="1" applyAlignment="1">
      <alignment horizontal="center" vertical="top"/>
    </xf>
    <xf numFmtId="0" fontId="0" fillId="2" borderId="11" xfId="0" applyFont="1" applyFill="1" applyBorder="1" applyAlignment="1">
      <alignment horizontal="center"/>
    </xf>
    <xf numFmtId="0" fontId="10" fillId="7" borderId="13" xfId="0" applyFont="1" applyFill="1" applyBorder="1" applyAlignment="1">
      <alignment horizontal="center" vertical="top"/>
    </xf>
    <xf numFmtId="0" fontId="10" fillId="7" borderId="9" xfId="0" applyFont="1" applyFill="1" applyBorder="1" applyAlignment="1">
      <alignment horizontal="center" vertical="top"/>
    </xf>
    <xf numFmtId="0" fontId="11" fillId="0" borderId="17" xfId="0" applyFont="1" applyFill="1" applyBorder="1" applyAlignment="1">
      <alignment horizontal="left" vertical="top" wrapText="1"/>
    </xf>
    <xf numFmtId="0" fontId="11" fillId="0" borderId="0" xfId="0" applyFont="1" applyFill="1" applyBorder="1" applyAlignment="1">
      <alignment horizontal="left" wrapText="1"/>
    </xf>
    <xf numFmtId="0" fontId="0" fillId="2" borderId="2"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0" xfId="0" applyFont="1" applyFill="1" applyAlignment="1">
      <alignment horizontal="center" vertical="center"/>
    </xf>
    <xf numFmtId="0" fontId="10" fillId="7" borderId="2" xfId="0" applyFont="1" applyFill="1" applyBorder="1" applyAlignment="1">
      <alignment horizontal="left" vertical="top"/>
    </xf>
    <xf numFmtId="0" fontId="11" fillId="7" borderId="2" xfId="0" applyFont="1" applyFill="1" applyBorder="1" applyAlignment="1">
      <alignment vertical="top"/>
    </xf>
    <xf numFmtId="0" fontId="8" fillId="0" borderId="0" xfId="0" quotePrefix="1" applyFont="1" applyFill="1" applyAlignment="1">
      <alignment horizontal="center" vertical="center"/>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2317760</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1"/>
  <sheetViews>
    <sheetView tabSelected="1" topLeftCell="A5" zoomScale="90" zoomScaleNormal="90" workbookViewId="0">
      <selection activeCell="C17" sqref="C17"/>
    </sheetView>
  </sheetViews>
  <sheetFormatPr defaultColWidth="10.875" defaultRowHeight="15.75"/>
  <cols>
    <col min="1" max="1" width="7.5" style="2" customWidth="1"/>
    <col min="2" max="2" width="80" style="1" customWidth="1"/>
    <col min="3" max="3" width="14.25" style="2" customWidth="1"/>
    <col min="4" max="4" width="13.875" style="3" customWidth="1"/>
    <col min="5" max="5" width="22.375" style="1" bestFit="1" customWidth="1"/>
    <col min="6" max="6" width="6.5" style="1" customWidth="1"/>
    <col min="7" max="7" width="10" style="1" customWidth="1"/>
    <col min="8" max="8" width="11.625" style="1" customWidth="1"/>
    <col min="9" max="9" width="6.875" style="1" customWidth="1"/>
    <col min="10" max="10" width="6.25" style="1" customWidth="1"/>
    <col min="11" max="16384" width="10.875" style="1"/>
  </cols>
  <sheetData>
    <row r="1" spans="1:11" ht="15.75" customHeight="1">
      <c r="A1" s="5"/>
      <c r="B1" s="5"/>
      <c r="C1" s="4"/>
      <c r="D1" s="6"/>
      <c r="E1" s="39"/>
      <c r="F1" s="9"/>
      <c r="G1" s="9"/>
      <c r="H1" s="36"/>
      <c r="I1"/>
    </row>
    <row r="2" spans="1:11" ht="15.75" customHeight="1">
      <c r="A2" s="6"/>
      <c r="B2" s="6"/>
      <c r="C2" s="4"/>
      <c r="D2" s="6"/>
      <c r="E2" s="39"/>
      <c r="F2" s="9"/>
      <c r="G2" s="9"/>
      <c r="H2" s="36"/>
      <c r="I2"/>
    </row>
    <row r="3" spans="1:11" ht="15.75" customHeight="1">
      <c r="A3" s="6"/>
      <c r="B3" s="11" t="s">
        <v>33</v>
      </c>
      <c r="C3" s="4"/>
      <c r="D3" s="43" t="s">
        <v>29</v>
      </c>
      <c r="E3" s="39"/>
      <c r="F3" s="9"/>
      <c r="G3" s="9"/>
      <c r="H3" s="36"/>
      <c r="I3"/>
    </row>
    <row r="4" spans="1:11" ht="15.75" customHeight="1">
      <c r="A4" s="6"/>
      <c r="B4" s="4"/>
      <c r="C4" s="4"/>
      <c r="D4" s="44" t="s">
        <v>30</v>
      </c>
      <c r="E4" s="39"/>
      <c r="F4" s="9"/>
      <c r="G4" s="9"/>
      <c r="H4" s="9"/>
      <c r="I4" s="9"/>
      <c r="J4" s="9"/>
      <c r="K4" s="9"/>
    </row>
    <row r="5" spans="1:11" ht="15.75" customHeight="1">
      <c r="A5" s="7"/>
      <c r="B5" s="7"/>
      <c r="C5" s="86"/>
      <c r="D5" s="7"/>
      <c r="E5" s="39"/>
      <c r="F5" s="9"/>
      <c r="G5" s="9"/>
      <c r="H5" s="9"/>
      <c r="I5" s="9"/>
      <c r="J5" s="9"/>
      <c r="K5" s="9"/>
    </row>
    <row r="6" spans="1:11" s="9" customFormat="1" ht="18" customHeight="1">
      <c r="A6" s="15"/>
      <c r="B6" s="16" t="s">
        <v>0</v>
      </c>
      <c r="C6" s="28" t="s">
        <v>27</v>
      </c>
      <c r="D6" s="28" t="s">
        <v>1</v>
      </c>
      <c r="E6" s="45" t="s">
        <v>25</v>
      </c>
      <c r="F6" s="10"/>
    </row>
    <row r="7" spans="1:11" s="9" customFormat="1" ht="18" customHeight="1">
      <c r="A7" s="15"/>
      <c r="B7" s="18" t="s">
        <v>9</v>
      </c>
      <c r="C7" s="87"/>
      <c r="D7" s="15"/>
      <c r="E7" s="31"/>
      <c r="F7" s="22" t="s">
        <v>4</v>
      </c>
      <c r="G7" s="23" t="s">
        <v>1</v>
      </c>
      <c r="H7" s="23" t="s">
        <v>2</v>
      </c>
    </row>
    <row r="8" spans="1:11" s="9" customFormat="1" ht="18" customHeight="1">
      <c r="A8" s="13">
        <v>1</v>
      </c>
      <c r="B8" s="14" t="s">
        <v>10</v>
      </c>
      <c r="C8" s="82">
        <v>8</v>
      </c>
      <c r="D8" s="34">
        <f t="shared" ref="D8:D11" si="0">C8/8</f>
        <v>1</v>
      </c>
      <c r="E8" s="32" t="s">
        <v>7</v>
      </c>
      <c r="F8" s="19">
        <v>1</v>
      </c>
      <c r="G8" s="20">
        <f>(D12)</f>
        <v>2</v>
      </c>
      <c r="H8" s="20">
        <f>(G8*F8)</f>
        <v>2</v>
      </c>
    </row>
    <row r="9" spans="1:11" s="9" customFormat="1" ht="18" customHeight="1">
      <c r="A9" s="13">
        <v>2</v>
      </c>
      <c r="B9" s="14" t="s">
        <v>11</v>
      </c>
      <c r="C9" s="82">
        <v>8</v>
      </c>
      <c r="D9" s="34">
        <f t="shared" si="0"/>
        <v>1</v>
      </c>
      <c r="E9" s="32" t="s">
        <v>14</v>
      </c>
      <c r="F9" s="19">
        <v>2</v>
      </c>
      <c r="G9" s="20">
        <v>7</v>
      </c>
      <c r="H9" s="20">
        <f t="shared" ref="H9:H13" si="1">(G9*F9)</f>
        <v>14</v>
      </c>
      <c r="I9" s="96">
        <f>SUM(D14:D32)</f>
        <v>13.75</v>
      </c>
      <c r="J9" s="97">
        <f>SUM(H9:H10)</f>
        <v>14</v>
      </c>
    </row>
    <row r="10" spans="1:11" s="9" customFormat="1" ht="18" customHeight="1">
      <c r="A10" s="13">
        <v>3</v>
      </c>
      <c r="B10" s="14" t="s">
        <v>20</v>
      </c>
      <c r="C10" s="82">
        <f>SUM(C15:C32)*0.1</f>
        <v>11</v>
      </c>
      <c r="D10" s="34">
        <f t="shared" si="0"/>
        <v>1.375</v>
      </c>
      <c r="E10" s="32" t="s">
        <v>15</v>
      </c>
      <c r="F10" s="19">
        <v>0</v>
      </c>
      <c r="G10" s="20">
        <v>37</v>
      </c>
      <c r="H10" s="20">
        <f t="shared" si="1"/>
        <v>0</v>
      </c>
      <c r="I10" s="96"/>
      <c r="J10" s="97"/>
    </row>
    <row r="11" spans="1:11" s="10" customFormat="1" ht="18" customHeight="1">
      <c r="A11" s="13">
        <v>4</v>
      </c>
      <c r="B11" s="14" t="s">
        <v>21</v>
      </c>
      <c r="C11" s="82"/>
      <c r="D11" s="34">
        <f t="shared" si="0"/>
        <v>0</v>
      </c>
      <c r="E11" s="32" t="s">
        <v>13</v>
      </c>
      <c r="F11" s="19">
        <v>1</v>
      </c>
      <c r="G11" s="10">
        <f>D10</f>
        <v>1.375</v>
      </c>
      <c r="H11" s="20">
        <f t="shared" si="1"/>
        <v>1.375</v>
      </c>
      <c r="I11" s="96"/>
      <c r="J11" s="97"/>
      <c r="K11" s="9"/>
    </row>
    <row r="12" spans="1:11" s="10" customFormat="1" ht="18" customHeight="1">
      <c r="A12" s="13">
        <v>5</v>
      </c>
      <c r="B12" s="14" t="s">
        <v>3</v>
      </c>
      <c r="C12" s="82">
        <v>16</v>
      </c>
      <c r="D12" s="34">
        <f>C12/8</f>
        <v>2</v>
      </c>
      <c r="E12" s="32" t="s">
        <v>28</v>
      </c>
      <c r="F12" s="19">
        <v>1</v>
      </c>
      <c r="G12" s="10">
        <f>SUM(D8:D9)</f>
        <v>2</v>
      </c>
      <c r="H12" s="20">
        <f t="shared" si="1"/>
        <v>2</v>
      </c>
      <c r="I12" s="9"/>
      <c r="J12" s="9"/>
      <c r="K12" s="9"/>
    </row>
    <row r="13" spans="1:11" s="10" customFormat="1" ht="18" customHeight="1">
      <c r="A13" s="15"/>
      <c r="B13" s="18" t="s">
        <v>16</v>
      </c>
      <c r="C13" s="82"/>
      <c r="D13" s="18"/>
      <c r="E13" s="32" t="s">
        <v>6</v>
      </c>
      <c r="F13" s="19">
        <v>1</v>
      </c>
      <c r="G13" s="20">
        <f>D34</f>
        <v>5.5</v>
      </c>
      <c r="H13" s="20">
        <f t="shared" si="1"/>
        <v>5.5</v>
      </c>
      <c r="I13" s="9"/>
      <c r="J13" s="9"/>
      <c r="K13" s="9"/>
    </row>
    <row r="14" spans="1:11" s="10" customFormat="1" ht="18" customHeight="1">
      <c r="A14" s="56"/>
      <c r="B14" s="56" t="s">
        <v>31</v>
      </c>
      <c r="C14" s="58"/>
      <c r="D14" s="58"/>
      <c r="E14" s="33" t="s">
        <v>5</v>
      </c>
      <c r="F14" s="19"/>
      <c r="G14" s="19"/>
      <c r="H14" s="20">
        <f>SUM(H8:H13)</f>
        <v>24.875</v>
      </c>
      <c r="I14" s="9"/>
      <c r="J14" s="9"/>
      <c r="K14" s="9"/>
    </row>
    <row r="15" spans="1:11" s="10" customFormat="1" ht="18" customHeight="1">
      <c r="A15" s="13">
        <v>6</v>
      </c>
      <c r="B15" s="37" t="s">
        <v>34</v>
      </c>
      <c r="C15" s="82">
        <v>12</v>
      </c>
      <c r="D15" s="13">
        <f>C15/8</f>
        <v>1.5</v>
      </c>
      <c r="G15" s="9"/>
      <c r="H15" s="9"/>
      <c r="I15" s="9"/>
      <c r="J15" s="9"/>
      <c r="K15" s="9"/>
    </row>
    <row r="16" spans="1:11" s="10" customFormat="1" ht="18" customHeight="1">
      <c r="A16" s="13">
        <v>7</v>
      </c>
      <c r="B16" s="37" t="s">
        <v>35</v>
      </c>
      <c r="C16" s="82">
        <v>12</v>
      </c>
      <c r="D16" s="95">
        <f t="shared" ref="D16:D32" si="2">C16/8</f>
        <v>1.5</v>
      </c>
      <c r="E16" s="59" t="s">
        <v>8</v>
      </c>
      <c r="F16" s="60">
        <f>SUM(H13,G9,H8)</f>
        <v>14.5</v>
      </c>
      <c r="G16" s="35"/>
      <c r="H16" s="26"/>
      <c r="I16" s="9"/>
      <c r="J16" s="9"/>
      <c r="K16" s="9"/>
    </row>
    <row r="17" spans="1:11" s="10" customFormat="1" ht="18" customHeight="1">
      <c r="A17" s="13">
        <v>8</v>
      </c>
      <c r="B17" s="37" t="s">
        <v>36</v>
      </c>
      <c r="C17" s="82">
        <v>12</v>
      </c>
      <c r="D17" s="95">
        <f t="shared" si="2"/>
        <v>1.5</v>
      </c>
      <c r="E17" s="59" t="s">
        <v>2</v>
      </c>
      <c r="F17" s="60">
        <f>H14</f>
        <v>24.875</v>
      </c>
      <c r="G17" s="9"/>
      <c r="H17" s="9"/>
      <c r="I17" s="9"/>
      <c r="J17" s="9"/>
      <c r="K17" s="9"/>
    </row>
    <row r="18" spans="1:11" s="10" customFormat="1" ht="18" customHeight="1">
      <c r="A18" s="37"/>
      <c r="B18" s="37" t="s">
        <v>37</v>
      </c>
      <c r="C18" s="82">
        <v>8</v>
      </c>
      <c r="D18" s="95">
        <f t="shared" si="2"/>
        <v>1</v>
      </c>
      <c r="E18" s="27"/>
      <c r="F18" s="30"/>
      <c r="G18" s="29"/>
      <c r="H18" s="29"/>
      <c r="I18" s="9"/>
      <c r="J18" s="9"/>
      <c r="K18" s="9"/>
    </row>
    <row r="19" spans="1:11" s="10" customFormat="1" ht="18" customHeight="1">
      <c r="A19" s="13">
        <v>9</v>
      </c>
      <c r="B19" s="37" t="s">
        <v>38</v>
      </c>
      <c r="C19" s="82">
        <v>6</v>
      </c>
      <c r="D19" s="95">
        <f t="shared" si="2"/>
        <v>0.75</v>
      </c>
      <c r="E19" s="45"/>
      <c r="G19" s="9"/>
      <c r="H19" s="9"/>
      <c r="I19" s="9"/>
      <c r="J19" s="9"/>
      <c r="K19" s="9"/>
    </row>
    <row r="20" spans="1:11" s="10" customFormat="1" ht="15.75" customHeight="1">
      <c r="A20" s="13">
        <v>10</v>
      </c>
      <c r="B20" s="41" t="s">
        <v>39</v>
      </c>
      <c r="C20" s="82">
        <v>6</v>
      </c>
      <c r="D20" s="95">
        <f t="shared" si="2"/>
        <v>0.75</v>
      </c>
      <c r="E20" s="31"/>
      <c r="F20" s="22"/>
      <c r="G20" s="23"/>
      <c r="H20" s="23"/>
      <c r="I20" s="61"/>
      <c r="J20" s="61"/>
      <c r="K20" s="61" t="e">
        <f>#REF!</f>
        <v>#REF!</v>
      </c>
    </row>
    <row r="21" spans="1:11" s="10" customFormat="1" ht="19.5" customHeight="1">
      <c r="A21" s="95"/>
      <c r="B21" s="41" t="s">
        <v>49</v>
      </c>
      <c r="C21" s="95">
        <v>6</v>
      </c>
      <c r="D21" s="95">
        <f t="shared" si="2"/>
        <v>0.75</v>
      </c>
      <c r="E21" s="32"/>
      <c r="F21" s="19"/>
      <c r="G21" s="20"/>
      <c r="H21" s="20"/>
      <c r="I21" s="96"/>
      <c r="J21" s="97">
        <f>SUM(H22:H23)</f>
        <v>0</v>
      </c>
      <c r="K21" s="61"/>
    </row>
    <row r="22" spans="1:11" s="10" customFormat="1" ht="18" customHeight="1">
      <c r="A22" s="95"/>
      <c r="B22" s="41" t="s">
        <v>50</v>
      </c>
      <c r="C22" s="95">
        <v>6</v>
      </c>
      <c r="D22" s="95">
        <f t="shared" si="2"/>
        <v>0.75</v>
      </c>
      <c r="E22" s="32"/>
      <c r="F22" s="19"/>
      <c r="G22" s="20"/>
      <c r="H22" s="20"/>
      <c r="I22" s="96"/>
      <c r="J22" s="97"/>
      <c r="K22" s="61"/>
    </row>
    <row r="23" spans="1:11" s="10" customFormat="1" ht="18" customHeight="1">
      <c r="A23" s="13">
        <v>11</v>
      </c>
      <c r="B23" s="14" t="s">
        <v>40</v>
      </c>
      <c r="C23" s="82"/>
      <c r="D23" s="95">
        <f t="shared" si="2"/>
        <v>0</v>
      </c>
      <c r="E23" s="32"/>
      <c r="F23" s="19"/>
      <c r="G23" s="20"/>
      <c r="H23" s="20"/>
      <c r="I23" s="9"/>
      <c r="J23" s="9"/>
      <c r="K23" s="9"/>
    </row>
    <row r="24" spans="1:11" s="10" customFormat="1" ht="18" customHeight="1">
      <c r="A24" s="13">
        <v>12</v>
      </c>
      <c r="B24" s="37" t="s">
        <v>41</v>
      </c>
      <c r="C24" s="82">
        <v>6</v>
      </c>
      <c r="D24" s="95">
        <f t="shared" si="2"/>
        <v>0.75</v>
      </c>
      <c r="E24" s="32"/>
      <c r="F24" s="19"/>
      <c r="G24" s="20"/>
      <c r="H24" s="20"/>
      <c r="I24" s="9"/>
      <c r="J24" s="9"/>
      <c r="K24" s="9"/>
    </row>
    <row r="25" spans="1:11" s="10" customFormat="1" ht="18" customHeight="1">
      <c r="A25" s="95">
        <v>13</v>
      </c>
      <c r="B25" s="37" t="s">
        <v>42</v>
      </c>
      <c r="C25" s="95">
        <v>6</v>
      </c>
      <c r="D25" s="95">
        <f t="shared" si="2"/>
        <v>0.75</v>
      </c>
      <c r="E25" s="32"/>
      <c r="F25" s="19"/>
      <c r="G25" s="20"/>
      <c r="H25" s="20"/>
      <c r="I25" s="9"/>
      <c r="J25" s="9"/>
      <c r="K25" s="9"/>
    </row>
    <row r="26" spans="1:11" s="10" customFormat="1" ht="18" customHeight="1">
      <c r="A26" s="13">
        <v>14</v>
      </c>
      <c r="B26" s="14" t="s">
        <v>32</v>
      </c>
      <c r="C26" s="82"/>
      <c r="D26" s="95">
        <f t="shared" si="2"/>
        <v>0</v>
      </c>
      <c r="E26" s="32"/>
      <c r="F26" s="19"/>
      <c r="G26" s="20"/>
      <c r="H26" s="20"/>
      <c r="I26" s="9"/>
      <c r="J26" s="9"/>
      <c r="K26" s="9"/>
    </row>
    <row r="27" spans="1:11" s="10" customFormat="1" ht="18" customHeight="1">
      <c r="A27" s="13">
        <v>15</v>
      </c>
      <c r="B27" s="37" t="s">
        <v>43</v>
      </c>
      <c r="C27" s="82">
        <v>6</v>
      </c>
      <c r="D27" s="95">
        <f t="shared" si="2"/>
        <v>0.75</v>
      </c>
      <c r="E27" s="33"/>
      <c r="F27" s="19"/>
      <c r="G27" s="21"/>
      <c r="H27" s="21"/>
      <c r="I27" s="9"/>
      <c r="J27" s="9"/>
      <c r="K27" s="9"/>
    </row>
    <row r="28" spans="1:11" s="10" customFormat="1" ht="18" customHeight="1">
      <c r="A28" s="13">
        <v>16</v>
      </c>
      <c r="B28" s="37" t="s">
        <v>44</v>
      </c>
      <c r="C28" s="82">
        <v>6</v>
      </c>
      <c r="D28" s="95">
        <f t="shared" si="2"/>
        <v>0.75</v>
      </c>
      <c r="G28" s="9"/>
      <c r="H28" s="9"/>
      <c r="I28" s="9"/>
      <c r="J28" s="9"/>
      <c r="K28" s="9"/>
    </row>
    <row r="29" spans="1:11" s="10" customFormat="1" ht="18" customHeight="1">
      <c r="A29" s="13">
        <v>17</v>
      </c>
      <c r="B29" s="37" t="s">
        <v>45</v>
      </c>
      <c r="C29" s="82">
        <v>6</v>
      </c>
      <c r="D29" s="95">
        <f t="shared" si="2"/>
        <v>0.75</v>
      </c>
      <c r="E29" s="59"/>
      <c r="F29" s="59"/>
      <c r="G29" s="100"/>
      <c r="H29" s="97"/>
      <c r="I29" s="9"/>
      <c r="J29" s="9"/>
      <c r="K29" s="9"/>
    </row>
    <row r="30" spans="1:11" s="10" customFormat="1" ht="18" customHeight="1">
      <c r="A30" s="13">
        <v>18</v>
      </c>
      <c r="B30" s="14" t="s">
        <v>46</v>
      </c>
      <c r="C30" s="82"/>
      <c r="D30" s="95">
        <f t="shared" si="2"/>
        <v>0</v>
      </c>
      <c r="E30" s="59"/>
      <c r="F30" s="59"/>
      <c r="G30" s="100"/>
      <c r="H30" s="97"/>
      <c r="I30" s="9"/>
      <c r="J30" s="9"/>
      <c r="K30" s="9"/>
    </row>
    <row r="31" spans="1:11" s="10" customFormat="1" ht="18" customHeight="1">
      <c r="A31" s="13">
        <v>19</v>
      </c>
      <c r="B31" s="37" t="s">
        <v>48</v>
      </c>
      <c r="C31" s="82">
        <v>6</v>
      </c>
      <c r="D31" s="95">
        <f t="shared" si="2"/>
        <v>0.75</v>
      </c>
      <c r="E31" s="9"/>
      <c r="F31" s="9"/>
      <c r="G31" s="9"/>
      <c r="H31" s="9"/>
      <c r="I31" s="9"/>
      <c r="J31" s="9"/>
      <c r="K31" s="9"/>
    </row>
    <row r="32" spans="1:11" s="10" customFormat="1" ht="18" customHeight="1">
      <c r="A32" s="13">
        <v>20</v>
      </c>
      <c r="B32" s="37" t="s">
        <v>47</v>
      </c>
      <c r="C32" s="82">
        <v>6</v>
      </c>
      <c r="D32" s="95">
        <f t="shared" si="2"/>
        <v>0.75</v>
      </c>
      <c r="E32" s="45"/>
      <c r="G32" s="9"/>
      <c r="H32" s="9"/>
      <c r="I32" s="96"/>
      <c r="J32" s="97">
        <f>SUM(H35:H36)</f>
        <v>0</v>
      </c>
      <c r="K32" s="9"/>
    </row>
    <row r="33" spans="1:11" s="10" customFormat="1" ht="18" customHeight="1">
      <c r="A33" s="38"/>
      <c r="B33" s="38" t="s">
        <v>18</v>
      </c>
      <c r="C33" s="82"/>
      <c r="D33" s="38"/>
      <c r="E33" s="31"/>
      <c r="F33" s="22"/>
      <c r="G33" s="23"/>
      <c r="H33" s="23"/>
      <c r="I33" s="96"/>
      <c r="J33" s="97"/>
      <c r="K33" s="9"/>
    </row>
    <row r="34" spans="1:11" s="10" customFormat="1" ht="18" customHeight="1">
      <c r="A34" s="42"/>
      <c r="B34" s="24" t="s">
        <v>12</v>
      </c>
      <c r="C34" s="82">
        <f>SUM(C15:C32)*0.3</f>
        <v>33</v>
      </c>
      <c r="D34" s="34">
        <f>SUM(D14:D32)*0.4</f>
        <v>5.5</v>
      </c>
      <c r="E34" s="32"/>
      <c r="F34" s="19"/>
      <c r="G34" s="20"/>
      <c r="H34" s="20"/>
      <c r="I34" s="9"/>
      <c r="J34" s="9"/>
      <c r="K34" s="9"/>
    </row>
    <row r="35" spans="1:11" s="10" customFormat="1" ht="18" customHeight="1">
      <c r="A35" s="42"/>
      <c r="B35" s="24" t="s">
        <v>17</v>
      </c>
      <c r="C35" s="82">
        <f t="shared" ref="C33:C37" si="3">D35*8</f>
        <v>0</v>
      </c>
      <c r="D35" s="48"/>
      <c r="E35" s="32"/>
      <c r="F35" s="19"/>
      <c r="G35" s="20"/>
      <c r="H35" s="20"/>
      <c r="I35" s="9"/>
      <c r="J35" s="9"/>
      <c r="K35" s="9"/>
    </row>
    <row r="36" spans="1:11" s="10" customFormat="1" ht="18" customHeight="1">
      <c r="A36" s="42"/>
      <c r="B36" s="24" t="s">
        <v>19</v>
      </c>
      <c r="C36" s="82">
        <f t="shared" si="3"/>
        <v>0</v>
      </c>
      <c r="D36" s="48"/>
      <c r="E36" s="32"/>
      <c r="F36" s="19"/>
      <c r="G36" s="20"/>
      <c r="H36" s="20"/>
      <c r="I36" s="9"/>
      <c r="J36" s="9"/>
      <c r="K36" s="9"/>
    </row>
    <row r="37" spans="1:11" s="10" customFormat="1" ht="18" customHeight="1">
      <c r="A37" s="17"/>
      <c r="B37" s="17" t="s">
        <v>2</v>
      </c>
      <c r="C37" s="82">
        <f t="shared" si="3"/>
        <v>197</v>
      </c>
      <c r="D37" s="15">
        <f>SUM(D8:D35)</f>
        <v>24.625</v>
      </c>
      <c r="E37" s="32"/>
      <c r="F37" s="19"/>
      <c r="G37" s="20"/>
      <c r="H37" s="20"/>
      <c r="I37" s="9"/>
      <c r="J37" s="9"/>
      <c r="K37" s="9"/>
    </row>
    <row r="38" spans="1:11" s="10" customFormat="1" ht="18" customHeight="1">
      <c r="A38" s="8"/>
      <c r="B38" s="98" t="s">
        <v>23</v>
      </c>
      <c r="C38" s="88"/>
      <c r="D38" s="80" t="s">
        <v>26</v>
      </c>
      <c r="E38" s="32"/>
      <c r="F38" s="19"/>
      <c r="G38" s="20"/>
      <c r="H38" s="20"/>
      <c r="I38" s="9"/>
      <c r="J38" s="9"/>
      <c r="K38" s="9"/>
    </row>
    <row r="39" spans="1:11" s="10" customFormat="1" ht="0.75" customHeight="1">
      <c r="A39" s="8"/>
      <c r="B39" s="99"/>
      <c r="C39" s="89"/>
      <c r="D39" s="80"/>
      <c r="E39" s="32"/>
      <c r="F39" s="19"/>
      <c r="G39" s="20"/>
      <c r="H39" s="20"/>
      <c r="I39" s="9"/>
      <c r="J39" s="9"/>
      <c r="K39" s="9"/>
    </row>
    <row r="40" spans="1:11" s="10" customFormat="1" ht="24.75" customHeight="1">
      <c r="A40" s="2"/>
      <c r="B40" s="53"/>
      <c r="C40" s="90"/>
      <c r="D40" s="80"/>
      <c r="E40" s="33"/>
      <c r="F40" s="19"/>
      <c r="G40" s="21"/>
      <c r="H40" s="21"/>
      <c r="I40" s="9"/>
      <c r="J40" s="9"/>
      <c r="K40" s="9"/>
    </row>
    <row r="41" spans="1:11" s="10" customFormat="1" ht="18" customHeight="1">
      <c r="A41" s="8"/>
      <c r="B41" s="98" t="s">
        <v>22</v>
      </c>
      <c r="C41" s="91"/>
      <c r="D41" s="94" t="s">
        <v>24</v>
      </c>
      <c r="G41" s="9"/>
      <c r="H41" s="9"/>
      <c r="I41" s="9"/>
      <c r="J41" s="9"/>
      <c r="K41" s="9"/>
    </row>
    <row r="42" spans="1:11" s="10" customFormat="1" ht="1.5" customHeight="1">
      <c r="A42" s="8"/>
      <c r="B42" s="98"/>
      <c r="C42" s="92"/>
      <c r="D42" s="94"/>
      <c r="E42" s="59"/>
      <c r="F42" s="60"/>
      <c r="G42" s="100"/>
      <c r="H42" s="97"/>
      <c r="I42" s="9"/>
      <c r="J42" s="9"/>
      <c r="K42" s="9"/>
    </row>
    <row r="43" spans="1:11" s="10" customFormat="1" ht="18" customHeight="1">
      <c r="A43" s="2"/>
      <c r="B43" s="55"/>
      <c r="C43" s="42"/>
      <c r="D43" s="77"/>
      <c r="E43" s="59"/>
      <c r="F43" s="60"/>
      <c r="G43" s="100"/>
      <c r="H43" s="97"/>
      <c r="I43" s="9"/>
      <c r="J43" s="9"/>
      <c r="K43" s="9"/>
    </row>
    <row r="44" spans="1:11" s="25" customFormat="1" ht="18" customHeight="1">
      <c r="A44" s="2"/>
      <c r="B44" s="1"/>
      <c r="C44" s="90"/>
      <c r="D44" s="54"/>
      <c r="I44" s="26"/>
      <c r="J44" s="26"/>
      <c r="K44" s="26"/>
    </row>
    <row r="45" spans="1:11" s="10" customFormat="1" ht="18" customHeight="1">
      <c r="A45" s="2"/>
      <c r="B45" s="1"/>
      <c r="C45" s="2"/>
      <c r="D45" s="47"/>
      <c r="E45" s="62"/>
      <c r="G45" s="40"/>
      <c r="H45" s="9"/>
      <c r="I45" s="9"/>
      <c r="J45" s="9"/>
      <c r="K45" s="9"/>
    </row>
    <row r="46" spans="1:11" s="10" customFormat="1" ht="18" customHeight="1">
      <c r="A46" s="2"/>
      <c r="B46" s="1"/>
      <c r="C46" s="2"/>
      <c r="D46" s="3"/>
      <c r="E46" s="27"/>
      <c r="G46" s="9"/>
      <c r="H46" s="9"/>
      <c r="I46" s="9"/>
      <c r="J46" s="9"/>
      <c r="K46" s="9"/>
    </row>
    <row r="47" spans="1:11" s="10" customFormat="1" ht="15.75" customHeight="1">
      <c r="A47" s="2"/>
      <c r="B47" s="1"/>
      <c r="C47" s="2"/>
      <c r="D47" s="3"/>
      <c r="E47" s="27"/>
      <c r="G47" s="9"/>
      <c r="H47" s="9"/>
      <c r="I47" s="9"/>
      <c r="J47" s="9"/>
      <c r="K47" s="9"/>
    </row>
    <row r="48" spans="1:11" s="10" customFormat="1" ht="18.75" customHeight="1">
      <c r="A48" s="2"/>
      <c r="B48" s="1"/>
      <c r="C48" s="2"/>
      <c r="D48" s="3"/>
      <c r="E48" s="27"/>
      <c r="G48" s="9"/>
      <c r="H48" s="9"/>
      <c r="I48" s="9"/>
      <c r="J48" s="9"/>
      <c r="K48" s="9"/>
    </row>
    <row r="49" spans="1:11" s="10" customFormat="1" ht="18" customHeight="1">
      <c r="A49" s="2"/>
      <c r="B49" s="1"/>
      <c r="C49" s="2"/>
      <c r="D49" s="3"/>
      <c r="G49" s="1"/>
      <c r="H49" s="1"/>
      <c r="I49" s="9"/>
      <c r="J49" s="9"/>
      <c r="K49" s="9"/>
    </row>
    <row r="50" spans="1:11" s="10" customFormat="1" ht="18" customHeight="1">
      <c r="A50" s="2"/>
      <c r="B50" s="1"/>
      <c r="C50" s="2"/>
      <c r="D50" s="3"/>
      <c r="E50" s="83"/>
      <c r="F50" s="84"/>
      <c r="G50" s="84"/>
      <c r="H50" s="85"/>
      <c r="I50" s="9"/>
      <c r="J50" s="9"/>
      <c r="K50" s="9"/>
    </row>
    <row r="51" spans="1:11" s="10" customFormat="1" ht="18" customHeight="1">
      <c r="A51" s="2"/>
      <c r="B51" s="1"/>
      <c r="C51" s="2"/>
      <c r="D51" s="3"/>
      <c r="E51" s="73"/>
      <c r="G51" s="1"/>
      <c r="H51" s="1"/>
      <c r="I51" s="1"/>
      <c r="J51" s="1"/>
      <c r="K51" s="1"/>
    </row>
    <row r="52" spans="1:11" s="10" customFormat="1" ht="16.5" customHeight="1">
      <c r="A52" s="2"/>
      <c r="B52" s="1"/>
      <c r="C52" s="2"/>
      <c r="D52" s="3"/>
      <c r="E52" s="69"/>
      <c r="G52" s="1"/>
      <c r="H52" s="1"/>
      <c r="I52" s="1"/>
      <c r="J52" s="1"/>
      <c r="K52" s="1"/>
    </row>
    <row r="53" spans="1:11" s="10" customFormat="1" ht="18" customHeight="1">
      <c r="A53" s="2"/>
      <c r="B53" s="1"/>
      <c r="C53" s="2"/>
      <c r="D53" s="3"/>
      <c r="E53" s="69"/>
      <c r="F53" s="68"/>
      <c r="G53" s="1"/>
      <c r="H53" s="1"/>
      <c r="I53" s="1"/>
      <c r="J53" s="1"/>
      <c r="K53" s="1"/>
    </row>
    <row r="54" spans="1:11" s="12" customFormat="1" ht="18" customHeight="1">
      <c r="A54" s="2"/>
      <c r="B54" s="1"/>
      <c r="C54" s="2"/>
      <c r="D54" s="3"/>
      <c r="E54" s="62"/>
      <c r="F54" s="27"/>
      <c r="G54" s="1"/>
      <c r="H54" s="1"/>
      <c r="I54" s="1"/>
      <c r="J54" s="1"/>
      <c r="K54" s="1"/>
    </row>
    <row r="55" spans="1:11" s="10" customFormat="1" ht="18" customHeight="1">
      <c r="A55" s="2"/>
      <c r="B55" s="1"/>
      <c r="C55" s="2"/>
      <c r="D55" s="3"/>
      <c r="G55" s="1"/>
      <c r="H55" s="1"/>
      <c r="I55" s="1"/>
      <c r="J55" s="1"/>
      <c r="K55" s="1"/>
    </row>
    <row r="56" spans="1:11" s="10" customFormat="1" ht="18" customHeight="1">
      <c r="A56" s="2"/>
      <c r="B56" s="1"/>
      <c r="C56" s="2"/>
      <c r="D56" s="3"/>
      <c r="E56" s="27"/>
      <c r="G56" s="1"/>
      <c r="H56" s="1"/>
      <c r="I56" s="1"/>
      <c r="J56" s="1"/>
      <c r="K56" s="1"/>
    </row>
    <row r="57" spans="1:11" s="10" customFormat="1" ht="18" customHeight="1">
      <c r="A57" s="2"/>
      <c r="B57" s="1"/>
      <c r="C57" s="2"/>
      <c r="D57" s="3"/>
      <c r="F57" s="1"/>
      <c r="G57" s="1"/>
      <c r="H57" s="1"/>
      <c r="I57" s="1"/>
      <c r="J57" s="1"/>
      <c r="K57" s="1"/>
    </row>
    <row r="58" spans="1:11">
      <c r="E58" s="72"/>
    </row>
    <row r="59" spans="1:11" ht="16.5" customHeight="1">
      <c r="E59"/>
    </row>
    <row r="60" spans="1:11">
      <c r="E60" s="70"/>
    </row>
    <row r="61" spans="1:11">
      <c r="E61"/>
    </row>
    <row r="62" spans="1:11">
      <c r="E62"/>
    </row>
    <row r="63" spans="1:11">
      <c r="E63"/>
    </row>
    <row r="64" spans="1:11">
      <c r="E64"/>
    </row>
    <row r="65" spans="5:5">
      <c r="E65" s="70"/>
    </row>
    <row r="66" spans="5:5">
      <c r="E66"/>
    </row>
    <row r="67" spans="5:5">
      <c r="E67"/>
    </row>
    <row r="68" spans="5:5">
      <c r="E68"/>
    </row>
    <row r="69" spans="5:5">
      <c r="E69"/>
    </row>
    <row r="72" spans="5:5">
      <c r="E72" s="71"/>
    </row>
    <row r="75" spans="5:5">
      <c r="E75" s="57"/>
    </row>
    <row r="77" spans="5:5" ht="21.75" customHeight="1">
      <c r="E77" s="74"/>
    </row>
    <row r="80" spans="5:5">
      <c r="E80" s="57"/>
    </row>
    <row r="119" spans="5:17" ht="15.75" customHeight="1">
      <c r="I119" s="81"/>
      <c r="J119" s="81"/>
      <c r="K119" s="81"/>
      <c r="L119" s="63"/>
      <c r="M119" s="63"/>
      <c r="N119" s="63"/>
      <c r="O119" s="63"/>
      <c r="P119" s="63"/>
      <c r="Q119" s="64"/>
    </row>
    <row r="120" spans="5:17" ht="163.5" customHeight="1">
      <c r="E120" s="46"/>
      <c r="I120" s="81"/>
      <c r="J120" s="81"/>
      <c r="K120" s="81"/>
      <c r="L120" s="65"/>
      <c r="M120" s="65"/>
      <c r="N120" s="65"/>
      <c r="O120" s="65"/>
      <c r="P120" s="65"/>
      <c r="Q120" s="66"/>
    </row>
    <row r="121" spans="5:17">
      <c r="E121" s="46"/>
    </row>
    <row r="122" spans="5:17" ht="15.75" customHeight="1">
      <c r="E122" s="93"/>
      <c r="I122" s="75"/>
      <c r="J122" s="75"/>
      <c r="K122" s="76"/>
      <c r="L122" s="67"/>
      <c r="M122" s="46"/>
    </row>
    <row r="123" spans="5:17" ht="51" customHeight="1">
      <c r="E123" s="93"/>
      <c r="I123" s="78"/>
      <c r="J123" s="78"/>
      <c r="K123" s="79"/>
      <c r="L123" s="67"/>
      <c r="M123" s="46"/>
    </row>
    <row r="124" spans="5:17">
      <c r="E124" s="81"/>
      <c r="F124" s="81"/>
      <c r="G124" s="81"/>
      <c r="H124" s="81"/>
      <c r="I124" s="54"/>
      <c r="J124" s="54"/>
      <c r="K124" s="54"/>
      <c r="L124" s="54"/>
      <c r="M124" s="46"/>
    </row>
    <row r="125" spans="5:17">
      <c r="E125" s="94"/>
      <c r="F125" s="81"/>
      <c r="G125" s="81"/>
      <c r="H125" s="81"/>
      <c r="I125" s="53"/>
      <c r="J125" s="53"/>
      <c r="K125" s="53"/>
      <c r="L125" s="53"/>
    </row>
    <row r="126" spans="5:17">
      <c r="E126" s="94"/>
    </row>
    <row r="127" spans="5:17">
      <c r="E127" s="75"/>
      <c r="F127" s="75"/>
      <c r="G127" s="75"/>
      <c r="H127" s="75"/>
    </row>
    <row r="128" spans="5:17" ht="11.25" customHeight="1">
      <c r="E128" s="78"/>
      <c r="F128" s="78"/>
      <c r="G128" s="78"/>
      <c r="H128" s="78"/>
    </row>
    <row r="129" spans="5:17" hidden="1">
      <c r="E129" s="67"/>
      <c r="F129" s="54"/>
      <c r="G129" s="54"/>
      <c r="H129" s="54"/>
    </row>
    <row r="130" spans="5:17" ht="15.75" customHeight="1">
      <c r="E130" s="54"/>
      <c r="F130" s="53"/>
      <c r="G130" s="53"/>
      <c r="H130" s="53"/>
      <c r="M130" s="49"/>
      <c r="N130" s="49"/>
      <c r="O130" s="49"/>
      <c r="P130" s="49"/>
      <c r="Q130" s="50"/>
    </row>
    <row r="131" spans="5:17" ht="36.75" customHeight="1">
      <c r="E131" s="53"/>
      <c r="M131" s="51"/>
      <c r="N131" s="51"/>
      <c r="O131" s="51"/>
      <c r="P131" s="51"/>
      <c r="Q131" s="52"/>
    </row>
  </sheetData>
  <mergeCells count="12">
    <mergeCell ref="I9:I11"/>
    <mergeCell ref="J9:J11"/>
    <mergeCell ref="J32:J33"/>
    <mergeCell ref="B38:B39"/>
    <mergeCell ref="B41:B42"/>
    <mergeCell ref="I21:I22"/>
    <mergeCell ref="J21:J22"/>
    <mergeCell ref="I32:I33"/>
    <mergeCell ref="G42:G43"/>
    <mergeCell ref="G29:G30"/>
    <mergeCell ref="H29:H30"/>
    <mergeCell ref="H42:H4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Quotation Software</vt:lpstr>
    </vt:vector>
  </TitlesOfParts>
  <Company>Mphasis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Vinoo Thomas</dc:creator>
  <cp:lastModifiedBy>Prashant Thomas</cp:lastModifiedBy>
  <dcterms:created xsi:type="dcterms:W3CDTF">2013-06-07T15:02:07Z</dcterms:created>
  <dcterms:modified xsi:type="dcterms:W3CDTF">2017-09-21T06:12:08Z</dcterms:modified>
</cp:coreProperties>
</file>