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Dubizzle\"/>
    </mc:Choice>
  </mc:AlternateContent>
  <bookViews>
    <workbookView xWindow="0" yWindow="0" windowWidth="20490" windowHeight="7755" tabRatio="500"/>
  </bookViews>
  <sheets>
    <sheet name="Dubizzle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4" l="1"/>
  <c r="D9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9" i="4"/>
  <c r="D50" i="4"/>
  <c r="D51" i="4"/>
  <c r="D52" i="4"/>
  <c r="D53" i="4"/>
  <c r="D54" i="4"/>
  <c r="D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7" i="4"/>
  <c r="D108" i="4"/>
  <c r="C106" i="4"/>
  <c r="D106" i="4" s="1"/>
  <c r="G13" i="4" s="1"/>
  <c r="C10" i="4"/>
  <c r="C109" i="4" s="1"/>
  <c r="D109" i="4" s="1"/>
  <c r="E112" i="4" s="1"/>
  <c r="D10" i="4" l="1"/>
  <c r="G11" i="4"/>
  <c r="G12" i="4"/>
  <c r="H12" i="4" s="1"/>
  <c r="K20" i="4" l="1"/>
  <c r="J32" i="4" l="1"/>
  <c r="H9" i="4" l="1"/>
  <c r="H10" i="4"/>
  <c r="H13" i="4"/>
  <c r="I9" i="4"/>
  <c r="H11" i="4"/>
  <c r="G8" i="4"/>
  <c r="H8" i="4" s="1"/>
  <c r="F16" i="4" l="1"/>
  <c r="H14" i="4"/>
  <c r="J9" i="4"/>
  <c r="F17" i="4" l="1"/>
  <c r="G18" i="4" s="1"/>
</calcChain>
</file>

<file path=xl/sharedStrings.xml><?xml version="1.0" encoding="utf-8"?>
<sst xmlns="http://schemas.openxmlformats.org/spreadsheetml/2006/main" count="127" uniqueCount="119">
  <si>
    <t>Module</t>
  </si>
  <si>
    <t>Man Days</t>
  </si>
  <si>
    <t>Total Effort</t>
  </si>
  <si>
    <t>Complete running prototype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</si>
  <si>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</si>
  <si>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</si>
  <si>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</si>
  <si>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</si>
  <si>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</si>
  <si>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</si>
  <si>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</si>
  <si>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</si>
  <si>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</si>
  <si>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</si>
  <si>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Sr Developer</t>
  </si>
  <si>
    <t>Jr Developer</t>
  </si>
  <si>
    <t>Development</t>
  </si>
  <si>
    <t>UAT</t>
  </si>
  <si>
    <t>Testing &amp; Deployment</t>
  </si>
  <si>
    <t>Deployment</t>
  </si>
  <si>
    <t>Project Management</t>
  </si>
  <si>
    <t>Upload CV</t>
  </si>
  <si>
    <t>Finalising and purchase of HTML Theme &amp; Images (~20 - ~30 Screens)</t>
  </si>
  <si>
    <t>Out of Scope</t>
  </si>
  <si>
    <t>Estimate Assumptions:</t>
  </si>
  <si>
    <t>Web Development</t>
  </si>
  <si>
    <t>Hours</t>
  </si>
  <si>
    <t>BA</t>
  </si>
  <si>
    <t>Dubizzle</t>
  </si>
  <si>
    <t>Sep 19 2017</t>
  </si>
  <si>
    <t>Wednesday</t>
  </si>
  <si>
    <t>Home page</t>
  </si>
  <si>
    <t>Location selection and redirect to sub domain</t>
  </si>
  <si>
    <t>Login via facebook</t>
  </si>
  <si>
    <t>Profile display (name and image)</t>
  </si>
  <si>
    <t>Dropdown to select city (change)</t>
  </si>
  <si>
    <t>Popular categories (upto 6) with count</t>
  </si>
  <si>
    <t>About US</t>
  </si>
  <si>
    <t>Advetrising (min 10 sub pages)</t>
  </si>
  <si>
    <t>Adspecs (category in page)</t>
  </si>
  <si>
    <t>Standard Ad units subpage</t>
  </si>
  <si>
    <t>Wall paper Ad Unit</t>
  </si>
  <si>
    <t>Mobile Rich media</t>
  </si>
  <si>
    <t>Rich media</t>
  </si>
  <si>
    <t>Ad Specs</t>
  </si>
  <si>
    <t>Solutions (category in page)</t>
  </si>
  <si>
    <t>BillBoard</t>
  </si>
  <si>
    <t>Filmstrip</t>
  </si>
  <si>
    <t>Native</t>
  </si>
  <si>
    <t>Mobile</t>
  </si>
  <si>
    <t>Wallpaper</t>
  </si>
  <si>
    <t>Case Studies</t>
  </si>
  <si>
    <t>Blog with Articles</t>
  </si>
  <si>
    <t>Advertising Guidelines</t>
  </si>
  <si>
    <t>Dubizzle Best practices</t>
  </si>
  <si>
    <t>Creative Accptance policy</t>
  </si>
  <si>
    <t>Terms and conditions</t>
  </si>
  <si>
    <t>Mediakit download</t>
  </si>
  <si>
    <t>Contactus page with form</t>
  </si>
  <si>
    <t>Countries list</t>
  </si>
  <si>
    <t>Help &amp; Support</t>
  </si>
  <si>
    <t>Search Bar</t>
  </si>
  <si>
    <t>Universal Bar</t>
  </si>
  <si>
    <t>Motors</t>
  </si>
  <si>
    <t>Classifieds</t>
  </si>
  <si>
    <t>property for rent</t>
  </si>
  <si>
    <t>property for sale</t>
  </si>
  <si>
    <t>jobs</t>
  </si>
  <si>
    <t>Community</t>
  </si>
  <si>
    <t>Trending on Dubizzle (upto 6)</t>
  </si>
  <si>
    <t>Popular subcategories with count and view all</t>
  </si>
  <si>
    <t>Place your Ad</t>
  </si>
  <si>
    <t>Jobs</t>
  </si>
  <si>
    <t>community</t>
  </si>
  <si>
    <t>classifieds</t>
  </si>
  <si>
    <t>Locate address on map (map full view with auto location)</t>
  </si>
  <si>
    <t>Home Page Menu</t>
  </si>
  <si>
    <t>Motors with submenu and count</t>
  </si>
  <si>
    <t>classifieds with submenu and count</t>
  </si>
  <si>
    <t>property for rent (similar to 55)</t>
  </si>
  <si>
    <t>jobs (similar to 55)</t>
  </si>
  <si>
    <t>community (similar to 55)</t>
  </si>
  <si>
    <t>property fpr sale (Similar to above)</t>
  </si>
  <si>
    <t>Search Results page</t>
  </si>
  <si>
    <t>Advanced Search on left (different for each category)</t>
  </si>
  <si>
    <t>Advertisements ( 3-4 on page )</t>
  </si>
  <si>
    <t>Subcategory List with count (if applicable)</t>
  </si>
  <si>
    <t>Promoted listings listed first followed by others</t>
  </si>
  <si>
    <t>Adverticement framework</t>
  </si>
  <si>
    <t>Profile</t>
  </si>
  <si>
    <t>My ads</t>
  </si>
  <si>
    <t>My Favourites</t>
  </si>
  <si>
    <t>My searches</t>
  </si>
  <si>
    <t>My Profile</t>
  </si>
  <si>
    <t>My chats</t>
  </si>
  <si>
    <t>Change Avatar</t>
  </si>
  <si>
    <t>Account settings</t>
  </si>
  <si>
    <t>Signout</t>
  </si>
  <si>
    <t>Signin</t>
  </si>
  <si>
    <t>Register</t>
  </si>
  <si>
    <t>captcha</t>
  </si>
  <si>
    <t>Know Your rights</t>
  </si>
  <si>
    <t>Educational articles</t>
  </si>
  <si>
    <t>Admin</t>
  </si>
  <si>
    <t>Approve Ads</t>
  </si>
  <si>
    <t>Manage Users</t>
  </si>
  <si>
    <t>Create Categories</t>
  </si>
  <si>
    <t>Create Sub categories</t>
  </si>
  <si>
    <t>Filters</t>
  </si>
  <si>
    <t>Sorting</t>
  </si>
  <si>
    <t>Save Searches</t>
  </si>
  <si>
    <t>Product Detailed pages (layout completely different for different pages X 6)</t>
  </si>
  <si>
    <t>Receive personalized emails for saved searches</t>
  </si>
  <si>
    <t>Social Media integration (you tube, instagram, facebook, twitter)</t>
  </si>
  <si>
    <t>Create Advertisements ( Time bound Ads, Context Sensitive ads, Integration with Ad networks)</t>
  </si>
  <si>
    <t>Countries and cities</t>
  </si>
  <si>
    <t>+1 Delivery</t>
  </si>
  <si>
    <t xml:space="preserve">Factoring Arabic </t>
  </si>
  <si>
    <t>110*1.25=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</si>
</sst>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D0D0D"/>
      <name val="Open Sans Light"/>
      <family val="2"/>
    </font>
    <font>
      <sz val="12"/>
      <color rgb="FF0D0D0D"/>
      <name val="Cambria"/>
      <family val="1"/>
      <scheme val="major"/>
    </font>
    <font>
      <b/>
      <sz val="9"/>
      <name val="Arial"/>
      <family val="2"/>
    </font>
    <font>
      <sz val="9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3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9" fillId="0" borderId="0" xfId="0" applyFont="1" applyAlignment="1">
      <alignment horizontal="left" vertical="center" indent="6"/>
    </xf>
    <xf numFmtId="0" fontId="0" fillId="2" borderId="2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1"/>
    </xf>
    <xf numFmtId="0" fontId="10" fillId="2" borderId="0" xfId="0" applyFont="1" applyFill="1" applyAlignment="1">
      <alignment horizontal="left" vertical="center" indent="1"/>
    </xf>
    <xf numFmtId="0" fontId="0" fillId="2" borderId="0" xfId="0" applyFont="1" applyFill="1" applyBorder="1" applyAlignment="1">
      <alignment horizont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0" fillId="2" borderId="11" xfId="0" applyFont="1" applyFill="1" applyBorder="1"/>
    <xf numFmtId="0" fontId="0" fillId="2" borderId="12" xfId="0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wrapText="1"/>
    </xf>
    <xf numFmtId="0" fontId="12" fillId="0" borderId="13" xfId="0" applyFont="1" applyFill="1" applyBorder="1" applyAlignment="1">
      <alignment wrapText="1"/>
    </xf>
    <xf numFmtId="0" fontId="12" fillId="0" borderId="4" xfId="0" applyFont="1" applyFill="1" applyBorder="1" applyAlignment="1">
      <alignment wrapText="1"/>
    </xf>
    <xf numFmtId="0" fontId="12" fillId="0" borderId="16" xfId="0" applyFont="1" applyFill="1" applyBorder="1" applyAlignment="1">
      <alignment wrapText="1"/>
    </xf>
    <xf numFmtId="0" fontId="0" fillId="2" borderId="12" xfId="0" applyFont="1" applyFill="1" applyBorder="1"/>
    <xf numFmtId="0" fontId="12" fillId="0" borderId="0" xfId="0" applyFont="1" applyFill="1" applyBorder="1" applyAlignment="1">
      <alignment wrapText="1"/>
    </xf>
    <xf numFmtId="0" fontId="0" fillId="2" borderId="17" xfId="0" applyFont="1" applyFill="1" applyBorder="1"/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3" fillId="7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12" fillId="0" borderId="15" xfId="0" applyFont="1" applyFill="1" applyBorder="1" applyAlignment="1">
      <alignment vertical="top" wrapText="1"/>
    </xf>
    <xf numFmtId="0" fontId="12" fillId="0" borderId="13" xfId="0" applyFont="1" applyFill="1" applyBorder="1" applyAlignment="1">
      <alignment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16" xfId="0" applyFont="1" applyFill="1" applyBorder="1" applyAlignment="1">
      <alignment vertical="top" wrapText="1"/>
    </xf>
    <xf numFmtId="0" fontId="12" fillId="0" borderId="2" xfId="0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3" fillId="0" borderId="0" xfId="0" applyFont="1"/>
    <xf numFmtId="0" fontId="14" fillId="0" borderId="0" xfId="0" applyFont="1"/>
    <xf numFmtId="0" fontId="16" fillId="0" borderId="0" xfId="0" applyFont="1"/>
    <xf numFmtId="0" fontId="14" fillId="0" borderId="0" xfId="0" applyFont="1" applyAlignment="1">
      <alignment vertical="center"/>
    </xf>
    <xf numFmtId="0" fontId="0" fillId="2" borderId="1" xfId="0" applyFont="1" applyFill="1" applyBorder="1" applyAlignment="1">
      <alignment wrapText="1"/>
    </xf>
    <xf numFmtId="0" fontId="12" fillId="0" borderId="15" xfId="0" applyFont="1" applyFill="1" applyBorder="1" applyAlignment="1">
      <alignment horizontal="left" wrapText="1"/>
    </xf>
    <xf numFmtId="0" fontId="12" fillId="0" borderId="13" xfId="0" applyFont="1" applyFill="1" applyBorder="1" applyAlignment="1">
      <alignment horizontal="left" wrapText="1"/>
    </xf>
    <xf numFmtId="0" fontId="12" fillId="0" borderId="10" xfId="0" applyFont="1" applyFill="1" applyBorder="1" applyAlignment="1">
      <alignment horizontal="left" wrapText="1"/>
    </xf>
    <xf numFmtId="0" fontId="12" fillId="0" borderId="4" xfId="0" applyFont="1" applyFill="1" applyBorder="1" applyAlignment="1">
      <alignment horizontal="left" wrapText="1"/>
    </xf>
    <xf numFmtId="0" fontId="12" fillId="0" borderId="16" xfId="0" applyFont="1" applyFill="1" applyBorder="1" applyAlignment="1">
      <alignment horizontal="left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center"/>
    </xf>
    <xf numFmtId="0" fontId="15" fillId="0" borderId="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8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top"/>
    </xf>
    <xf numFmtId="0" fontId="12" fillId="7" borderId="8" xfId="0" applyFont="1" applyFill="1" applyBorder="1" applyAlignment="1">
      <alignment horizontal="center" vertical="top"/>
    </xf>
    <xf numFmtId="0" fontId="0" fillId="2" borderId="12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 vertical="top"/>
    </xf>
    <xf numFmtId="0" fontId="11" fillId="7" borderId="10" xfId="0" applyFont="1" applyFill="1" applyBorder="1" applyAlignment="1">
      <alignment horizontal="center" vertical="top"/>
    </xf>
    <xf numFmtId="0" fontId="12" fillId="0" borderId="18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3"/>
    </xf>
    <xf numFmtId="0" fontId="0" fillId="8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left" vertical="center" indent="1"/>
    </xf>
    <xf numFmtId="0" fontId="3" fillId="8" borderId="2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1" fillId="7" borderId="2" xfId="0" applyFont="1" applyFill="1" applyBorder="1" applyAlignment="1">
      <alignment horizontal="left" vertical="top"/>
    </xf>
    <xf numFmtId="0" fontId="12" fillId="7" borderId="2" xfId="0" applyFont="1" applyFill="1" applyBorder="1" applyAlignment="1">
      <alignment vertical="top"/>
    </xf>
    <xf numFmtId="164" fontId="0" fillId="6" borderId="0" xfId="0" applyNumberFormat="1" applyFont="1" applyFill="1" applyAlignment="1">
      <alignment vertical="center"/>
    </xf>
    <xf numFmtId="2" fontId="3" fillId="2" borderId="0" xfId="0" applyNumberFormat="1" applyFont="1" applyFill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zoomScale="90" zoomScaleNormal="90" workbookViewId="0">
      <selection activeCell="I16" sqref="I16"/>
    </sheetView>
  </sheetViews>
  <sheetFormatPr defaultColWidth="10.875" defaultRowHeight="15.7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22.375" style="1" bestFit="1" customWidth="1"/>
    <col min="6" max="6" width="9.25" style="1" customWidth="1"/>
    <col min="7" max="7" width="10" style="1" customWidth="1"/>
    <col min="8" max="8" width="11.625" style="1" customWidth="1"/>
    <col min="9" max="9" width="6.875" style="1" customWidth="1"/>
    <col min="10" max="10" width="6.25" style="1" customWidth="1"/>
    <col min="11" max="16384" width="10.875" style="1"/>
  </cols>
  <sheetData>
    <row r="1" spans="1:11" ht="15.75" customHeight="1">
      <c r="A1" s="5"/>
      <c r="B1" s="5"/>
      <c r="C1" s="4"/>
      <c r="D1" s="6"/>
      <c r="E1" s="37"/>
      <c r="F1" s="9"/>
      <c r="G1" s="9"/>
      <c r="H1" s="34"/>
      <c r="I1"/>
    </row>
    <row r="2" spans="1:11" ht="15.75" customHeight="1">
      <c r="A2" s="6"/>
      <c r="B2" s="6"/>
      <c r="C2" s="4"/>
      <c r="D2" s="6"/>
      <c r="E2" s="37"/>
      <c r="F2" s="9"/>
      <c r="G2" s="9"/>
      <c r="H2" s="34"/>
      <c r="I2"/>
    </row>
    <row r="3" spans="1:11" ht="15.75" customHeight="1">
      <c r="A3" s="6"/>
      <c r="B3" s="11" t="s">
        <v>28</v>
      </c>
      <c r="C3" s="4"/>
      <c r="D3" s="42" t="s">
        <v>29</v>
      </c>
      <c r="E3" s="37"/>
      <c r="F3" s="9"/>
      <c r="G3" s="9"/>
      <c r="H3" s="34"/>
      <c r="I3"/>
    </row>
    <row r="4" spans="1:11" ht="15.75" customHeight="1">
      <c r="A4" s="6"/>
      <c r="B4" s="4"/>
      <c r="C4" s="4"/>
      <c r="D4" s="43" t="s">
        <v>30</v>
      </c>
      <c r="E4" s="37"/>
      <c r="F4" s="9"/>
      <c r="G4" s="9"/>
      <c r="H4" s="9"/>
      <c r="I4" s="9"/>
      <c r="J4" s="9"/>
      <c r="K4" s="9"/>
    </row>
    <row r="5" spans="1:11" ht="15.75" customHeight="1">
      <c r="A5" s="7"/>
      <c r="B5" s="7"/>
      <c r="C5" s="84"/>
      <c r="D5" s="7"/>
      <c r="E5" s="37"/>
      <c r="F5" s="9"/>
      <c r="G5" s="9"/>
      <c r="H5" s="9"/>
      <c r="I5" s="9"/>
      <c r="J5" s="9"/>
      <c r="K5" s="9"/>
    </row>
    <row r="6" spans="1:11" s="9" customFormat="1" ht="18" customHeight="1">
      <c r="A6" s="15"/>
      <c r="B6" s="16" t="s">
        <v>0</v>
      </c>
      <c r="C6" s="27" t="s">
        <v>26</v>
      </c>
      <c r="D6" s="27" t="s">
        <v>1</v>
      </c>
      <c r="E6" s="44" t="s">
        <v>25</v>
      </c>
      <c r="F6" s="10"/>
    </row>
    <row r="7" spans="1:11" s="9" customFormat="1" ht="18" customHeight="1">
      <c r="A7" s="15"/>
      <c r="B7" s="18" t="s">
        <v>9</v>
      </c>
      <c r="C7" s="85"/>
      <c r="D7" s="15"/>
      <c r="E7" s="30"/>
      <c r="F7" s="21" t="s">
        <v>4</v>
      </c>
      <c r="G7" s="22" t="s">
        <v>1</v>
      </c>
      <c r="H7" s="22" t="s">
        <v>2</v>
      </c>
    </row>
    <row r="8" spans="1:11" s="9" customFormat="1" ht="18" customHeight="1">
      <c r="A8" s="13">
        <v>1</v>
      </c>
      <c r="B8" s="14" t="s">
        <v>10</v>
      </c>
      <c r="C8" s="80">
        <v>16</v>
      </c>
      <c r="D8" s="15">
        <f t="shared" ref="D8:D70" si="0">C8/8</f>
        <v>2</v>
      </c>
      <c r="E8" s="31" t="s">
        <v>7</v>
      </c>
      <c r="F8" s="19">
        <v>1</v>
      </c>
      <c r="G8" s="20">
        <f>(D12)</f>
        <v>5</v>
      </c>
      <c r="H8" s="20">
        <f>(G8*F8)</f>
        <v>5</v>
      </c>
    </row>
    <row r="9" spans="1:11" s="9" customFormat="1" ht="18" customHeight="1">
      <c r="A9" s="13">
        <v>2</v>
      </c>
      <c r="B9" s="14" t="s">
        <v>11</v>
      </c>
      <c r="C9" s="80">
        <v>16</v>
      </c>
      <c r="D9" s="15">
        <f t="shared" si="0"/>
        <v>2</v>
      </c>
      <c r="E9" s="31" t="s">
        <v>14</v>
      </c>
      <c r="F9" s="19">
        <v>1</v>
      </c>
      <c r="G9" s="20">
        <v>37</v>
      </c>
      <c r="H9" s="20">
        <f t="shared" ref="H9:H13" si="1">(G9*F9)</f>
        <v>37</v>
      </c>
      <c r="I9" s="98">
        <f>SUM(D14:D104)</f>
        <v>73.375</v>
      </c>
      <c r="J9" s="99">
        <f>SUM(H9:H10)</f>
        <v>74</v>
      </c>
    </row>
    <row r="10" spans="1:11" s="9" customFormat="1" ht="18" customHeight="1">
      <c r="A10" s="13">
        <v>3</v>
      </c>
      <c r="B10" s="14" t="s">
        <v>20</v>
      </c>
      <c r="C10" s="80">
        <f>SUM(C15:C104)*0.1</f>
        <v>58.7</v>
      </c>
      <c r="D10" s="15">
        <f t="shared" si="0"/>
        <v>7.3375000000000004</v>
      </c>
      <c r="E10" s="31" t="s">
        <v>15</v>
      </c>
      <c r="F10" s="19">
        <v>1</v>
      </c>
      <c r="G10" s="20">
        <v>37</v>
      </c>
      <c r="H10" s="20">
        <f t="shared" si="1"/>
        <v>37</v>
      </c>
      <c r="I10" s="98"/>
      <c r="J10" s="99"/>
    </row>
    <row r="11" spans="1:11" s="10" customFormat="1" ht="18" customHeight="1">
      <c r="A11" s="13">
        <v>4</v>
      </c>
      <c r="B11" s="14" t="s">
        <v>22</v>
      </c>
      <c r="C11" s="80"/>
      <c r="D11" s="15">
        <f t="shared" si="0"/>
        <v>0</v>
      </c>
      <c r="E11" s="31" t="s">
        <v>13</v>
      </c>
      <c r="F11" s="19">
        <v>1</v>
      </c>
      <c r="G11" s="10">
        <f>D10</f>
        <v>7.3375000000000004</v>
      </c>
      <c r="H11" s="20">
        <f t="shared" si="1"/>
        <v>7.3375000000000004</v>
      </c>
      <c r="I11" s="98"/>
      <c r="J11" s="99"/>
      <c r="K11" s="9"/>
    </row>
    <row r="12" spans="1:11" s="10" customFormat="1" ht="18" customHeight="1">
      <c r="A12" s="13">
        <v>5</v>
      </c>
      <c r="B12" s="14" t="s">
        <v>3</v>
      </c>
      <c r="C12" s="80">
        <v>40</v>
      </c>
      <c r="D12" s="15">
        <f t="shared" si="0"/>
        <v>5</v>
      </c>
      <c r="E12" s="31" t="s">
        <v>27</v>
      </c>
      <c r="F12" s="19">
        <v>1</v>
      </c>
      <c r="G12" s="10">
        <f>SUM(D8:D9)</f>
        <v>4</v>
      </c>
      <c r="H12" s="20">
        <f t="shared" si="1"/>
        <v>4</v>
      </c>
      <c r="I12" s="9"/>
      <c r="J12" s="9"/>
      <c r="K12" s="9"/>
    </row>
    <row r="13" spans="1:11" s="10" customFormat="1" ht="18" customHeight="1">
      <c r="A13" s="15"/>
      <c r="B13" s="18" t="s">
        <v>16</v>
      </c>
      <c r="C13" s="18"/>
      <c r="D13" s="15">
        <f t="shared" si="0"/>
        <v>0</v>
      </c>
      <c r="E13" s="31" t="s">
        <v>6</v>
      </c>
      <c r="F13" s="19">
        <v>2</v>
      </c>
      <c r="G13" s="20">
        <f>SUM(D106:D107)/2</f>
        <v>10.793749999999999</v>
      </c>
      <c r="H13" s="20">
        <f t="shared" si="1"/>
        <v>21.587499999999999</v>
      </c>
      <c r="I13" s="9"/>
      <c r="J13" s="9"/>
      <c r="K13" s="9"/>
    </row>
    <row r="14" spans="1:11" s="10" customFormat="1" ht="18" customHeight="1">
      <c r="A14" s="54"/>
      <c r="B14" s="54" t="s">
        <v>31</v>
      </c>
      <c r="C14" s="57"/>
      <c r="D14" s="15">
        <f t="shared" si="0"/>
        <v>0</v>
      </c>
      <c r="E14" s="32" t="s">
        <v>5</v>
      </c>
      <c r="F14" s="19"/>
      <c r="G14" s="19"/>
      <c r="H14" s="20">
        <f>SUM(H8:H13)</f>
        <v>111.92500000000001</v>
      </c>
      <c r="I14" s="9"/>
      <c r="J14" s="9"/>
      <c r="K14" s="9"/>
    </row>
    <row r="15" spans="1:11" s="10" customFormat="1" ht="18" customHeight="1">
      <c r="A15" s="13">
        <v>6</v>
      </c>
      <c r="B15" s="35" t="s">
        <v>32</v>
      </c>
      <c r="C15" s="80">
        <v>8</v>
      </c>
      <c r="D15" s="15">
        <f t="shared" si="0"/>
        <v>1</v>
      </c>
      <c r="G15" s="9"/>
      <c r="H15" s="9"/>
      <c r="I15" s="9"/>
      <c r="J15" s="9"/>
      <c r="K15" s="9"/>
    </row>
    <row r="16" spans="1:11" s="10" customFormat="1" ht="18" customHeight="1">
      <c r="A16" s="13">
        <v>7</v>
      </c>
      <c r="B16" s="35" t="s">
        <v>33</v>
      </c>
      <c r="C16" s="80">
        <v>4</v>
      </c>
      <c r="D16" s="15">
        <f t="shared" si="0"/>
        <v>0.5</v>
      </c>
      <c r="E16" s="58" t="s">
        <v>8</v>
      </c>
      <c r="F16" s="102">
        <f>SUM(G13,H11,H10,H8)</f>
        <v>60.131250000000001</v>
      </c>
      <c r="G16" s="33" t="s">
        <v>116</v>
      </c>
      <c r="H16" s="25"/>
      <c r="I16" s="9"/>
      <c r="J16" s="9"/>
      <c r="K16" s="9"/>
    </row>
    <row r="17" spans="1:11" s="10" customFormat="1" ht="18" customHeight="1">
      <c r="A17" s="13">
        <v>8</v>
      </c>
      <c r="B17" s="35" t="s">
        <v>34</v>
      </c>
      <c r="C17" s="80">
        <v>4</v>
      </c>
      <c r="D17" s="15">
        <f t="shared" si="0"/>
        <v>0.5</v>
      </c>
      <c r="E17" s="58" t="s">
        <v>2</v>
      </c>
      <c r="F17" s="102">
        <f>H14</f>
        <v>111.92500000000001</v>
      </c>
      <c r="G17" s="9"/>
      <c r="H17" s="9"/>
      <c r="I17" s="9"/>
      <c r="J17" s="9"/>
      <c r="K17" s="9"/>
    </row>
    <row r="18" spans="1:11" s="10" customFormat="1" ht="18" customHeight="1">
      <c r="A18" s="93">
        <v>9</v>
      </c>
      <c r="B18" s="35" t="s">
        <v>35</v>
      </c>
      <c r="C18" s="80">
        <v>4</v>
      </c>
      <c r="D18" s="15">
        <f t="shared" si="0"/>
        <v>0.5</v>
      </c>
      <c r="E18" s="26" t="s">
        <v>117</v>
      </c>
      <c r="F18" s="29" t="s">
        <v>118</v>
      </c>
      <c r="G18" s="103">
        <f>F17*1.25</f>
        <v>139.90625</v>
      </c>
      <c r="H18" s="28"/>
      <c r="I18" s="9"/>
      <c r="J18" s="9"/>
      <c r="K18" s="9"/>
    </row>
    <row r="19" spans="1:11" s="10" customFormat="1" ht="18" customHeight="1">
      <c r="A19" s="93">
        <v>10</v>
      </c>
      <c r="B19" s="35" t="s">
        <v>69</v>
      </c>
      <c r="C19" s="80">
        <v>4</v>
      </c>
      <c r="D19" s="15">
        <f t="shared" si="0"/>
        <v>0.5</v>
      </c>
      <c r="E19" s="9"/>
      <c r="F19" s="9"/>
      <c r="G19" s="9"/>
      <c r="H19" s="9"/>
      <c r="I19" s="9"/>
      <c r="J19" s="9"/>
      <c r="K19" s="9"/>
    </row>
    <row r="20" spans="1:11" s="10" customFormat="1" ht="15.75" customHeight="1">
      <c r="A20" s="93">
        <v>11</v>
      </c>
      <c r="B20" s="39" t="s">
        <v>36</v>
      </c>
      <c r="C20" s="80">
        <v>4</v>
      </c>
      <c r="D20" s="15">
        <f t="shared" si="0"/>
        <v>0.5</v>
      </c>
      <c r="E20" s="9"/>
      <c r="F20" s="9"/>
      <c r="G20" s="9"/>
      <c r="H20" s="9"/>
      <c r="I20" s="9"/>
      <c r="J20" s="59"/>
      <c r="K20" s="59" t="e">
        <f>#REF!</f>
        <v>#REF!</v>
      </c>
    </row>
    <row r="21" spans="1:11" s="10" customFormat="1" ht="19.5" customHeight="1">
      <c r="A21" s="93">
        <v>12</v>
      </c>
      <c r="B21" s="35" t="s">
        <v>70</v>
      </c>
      <c r="C21" s="80">
        <v>6</v>
      </c>
      <c r="D21" s="15">
        <f t="shared" si="0"/>
        <v>0.75</v>
      </c>
      <c r="E21" s="9"/>
      <c r="F21" s="9"/>
      <c r="G21" s="9"/>
      <c r="H21" s="9"/>
      <c r="I21" s="9"/>
      <c r="J21" s="99"/>
      <c r="K21" s="59"/>
    </row>
    <row r="22" spans="1:11" s="10" customFormat="1" ht="18" customHeight="1">
      <c r="A22" s="93">
        <v>13</v>
      </c>
      <c r="B22" s="35" t="s">
        <v>37</v>
      </c>
      <c r="C22" s="80">
        <v>4</v>
      </c>
      <c r="D22" s="15">
        <f t="shared" si="0"/>
        <v>0.5</v>
      </c>
      <c r="E22" s="9"/>
      <c r="F22" s="9"/>
      <c r="G22" s="9"/>
      <c r="H22" s="9"/>
      <c r="I22" s="9"/>
      <c r="J22" s="99"/>
      <c r="K22" s="59"/>
    </row>
    <row r="23" spans="1:11" s="10" customFormat="1" ht="18" customHeight="1">
      <c r="A23" s="95"/>
      <c r="B23" s="96" t="s">
        <v>38</v>
      </c>
      <c r="C23" s="95"/>
      <c r="D23" s="95"/>
      <c r="E23" s="9"/>
      <c r="F23" s="9"/>
      <c r="G23" s="9"/>
      <c r="H23" s="9"/>
      <c r="I23" s="9"/>
      <c r="J23" s="9"/>
      <c r="K23" s="9"/>
    </row>
    <row r="24" spans="1:11" s="10" customFormat="1" ht="18" customHeight="1">
      <c r="A24" s="13">
        <v>14</v>
      </c>
      <c r="B24" s="23" t="s">
        <v>39</v>
      </c>
      <c r="C24" s="80"/>
      <c r="D24" s="15">
        <f t="shared" si="0"/>
        <v>0</v>
      </c>
      <c r="E24" s="9"/>
      <c r="F24" s="9"/>
      <c r="G24" s="9"/>
      <c r="H24" s="9"/>
      <c r="I24" s="9"/>
      <c r="J24" s="9"/>
      <c r="K24" s="9"/>
    </row>
    <row r="25" spans="1:11" s="10" customFormat="1" ht="18" customHeight="1">
      <c r="A25" s="13">
        <v>15</v>
      </c>
      <c r="B25" s="94" t="s">
        <v>40</v>
      </c>
      <c r="C25" s="80">
        <v>6</v>
      </c>
      <c r="D25" s="15">
        <f t="shared" si="0"/>
        <v>0.75</v>
      </c>
      <c r="E25" s="9"/>
      <c r="F25" s="9"/>
      <c r="G25" s="9"/>
      <c r="H25" s="9"/>
      <c r="I25" s="9"/>
      <c r="J25" s="9"/>
      <c r="K25" s="9"/>
    </row>
    <row r="26" spans="1:11" s="10" customFormat="1" ht="18" customHeight="1">
      <c r="A26" s="13">
        <v>16</v>
      </c>
      <c r="B26" s="94" t="s">
        <v>41</v>
      </c>
      <c r="C26" s="80">
        <v>6</v>
      </c>
      <c r="D26" s="15">
        <f t="shared" si="0"/>
        <v>0.75</v>
      </c>
      <c r="E26" s="9"/>
      <c r="F26" s="9"/>
      <c r="G26" s="9"/>
      <c r="H26" s="9"/>
      <c r="I26" s="9"/>
      <c r="J26" s="9"/>
      <c r="K26" s="9"/>
    </row>
    <row r="27" spans="1:11" s="10" customFormat="1" ht="18" customHeight="1">
      <c r="A27" s="13">
        <v>17</v>
      </c>
      <c r="B27" s="94" t="s">
        <v>42</v>
      </c>
      <c r="C27" s="80">
        <v>6</v>
      </c>
      <c r="D27" s="15">
        <f t="shared" si="0"/>
        <v>0.75</v>
      </c>
      <c r="E27" s="9"/>
      <c r="F27" s="9"/>
      <c r="G27" s="9"/>
      <c r="H27" s="9"/>
      <c r="I27" s="9"/>
      <c r="J27" s="9"/>
      <c r="K27" s="9"/>
    </row>
    <row r="28" spans="1:11" s="10" customFormat="1" ht="18" customHeight="1">
      <c r="A28" s="13">
        <v>18</v>
      </c>
      <c r="B28" s="94" t="s">
        <v>43</v>
      </c>
      <c r="C28" s="80">
        <v>6</v>
      </c>
      <c r="D28" s="15">
        <f t="shared" si="0"/>
        <v>0.75</v>
      </c>
      <c r="E28" s="9"/>
      <c r="F28" s="9"/>
      <c r="G28" s="9"/>
      <c r="H28" s="9"/>
      <c r="I28" s="9"/>
      <c r="J28" s="9"/>
      <c r="K28" s="9"/>
    </row>
    <row r="29" spans="1:11" s="10" customFormat="1" ht="18" customHeight="1">
      <c r="A29" s="13">
        <v>19</v>
      </c>
      <c r="B29" s="94" t="s">
        <v>44</v>
      </c>
      <c r="C29" s="80">
        <v>6</v>
      </c>
      <c r="D29" s="15">
        <f t="shared" si="0"/>
        <v>0.75</v>
      </c>
      <c r="E29" s="9"/>
      <c r="F29" s="9"/>
      <c r="G29" s="9"/>
      <c r="H29" s="9"/>
      <c r="I29" s="9"/>
      <c r="J29" s="9"/>
      <c r="K29" s="9"/>
    </row>
    <row r="30" spans="1:11" s="10" customFormat="1" ht="18" customHeight="1">
      <c r="A30" s="13">
        <v>20</v>
      </c>
      <c r="B30" s="23" t="s">
        <v>45</v>
      </c>
      <c r="C30" s="80"/>
      <c r="D30" s="15">
        <f t="shared" si="0"/>
        <v>0</v>
      </c>
      <c r="E30" s="9"/>
      <c r="F30" s="9"/>
      <c r="G30" s="9"/>
      <c r="H30" s="9"/>
      <c r="I30" s="9"/>
      <c r="J30" s="9"/>
      <c r="K30" s="9"/>
    </row>
    <row r="31" spans="1:11" s="10" customFormat="1" ht="18" customHeight="1">
      <c r="A31" s="13">
        <v>21</v>
      </c>
      <c r="B31" s="94" t="s">
        <v>46</v>
      </c>
      <c r="C31" s="80">
        <v>6</v>
      </c>
      <c r="D31" s="15">
        <f t="shared" si="0"/>
        <v>0.75</v>
      </c>
      <c r="E31" s="9"/>
      <c r="F31" s="9"/>
      <c r="G31" s="9"/>
      <c r="H31" s="9"/>
      <c r="I31" s="9"/>
      <c r="J31" s="9"/>
      <c r="K31" s="9"/>
    </row>
    <row r="32" spans="1:11" s="10" customFormat="1" ht="18" customHeight="1">
      <c r="A32" s="13">
        <v>22</v>
      </c>
      <c r="B32" s="94" t="s">
        <v>47</v>
      </c>
      <c r="C32" s="80">
        <v>6</v>
      </c>
      <c r="D32" s="15">
        <f t="shared" si="0"/>
        <v>0.75</v>
      </c>
      <c r="E32" s="9"/>
      <c r="F32" s="9"/>
      <c r="G32" s="9"/>
      <c r="H32" s="9"/>
      <c r="I32" s="98"/>
      <c r="J32" s="99">
        <f>SUM(H35:H36)</f>
        <v>0</v>
      </c>
      <c r="K32" s="9"/>
    </row>
    <row r="33" spans="1:11" s="10" customFormat="1" ht="18" customHeight="1">
      <c r="A33" s="13">
        <v>23</v>
      </c>
      <c r="B33" s="94" t="s">
        <v>48</v>
      </c>
      <c r="C33" s="80">
        <v>6</v>
      </c>
      <c r="D33" s="15">
        <f t="shared" si="0"/>
        <v>0.75</v>
      </c>
      <c r="E33" s="9"/>
      <c r="F33" s="9"/>
      <c r="G33" s="9"/>
      <c r="H33" s="9"/>
      <c r="I33" s="98"/>
      <c r="J33" s="99"/>
      <c r="K33" s="9"/>
    </row>
    <row r="34" spans="1:11" s="10" customFormat="1" ht="18" customHeight="1">
      <c r="A34" s="13">
        <v>24</v>
      </c>
      <c r="B34" s="94" t="s">
        <v>49</v>
      </c>
      <c r="C34" s="80">
        <v>6</v>
      </c>
      <c r="D34" s="15">
        <f t="shared" si="0"/>
        <v>0.75</v>
      </c>
      <c r="E34" s="9"/>
      <c r="F34" s="9"/>
      <c r="G34" s="9"/>
      <c r="H34" s="9"/>
      <c r="I34" s="9"/>
      <c r="J34" s="9"/>
      <c r="K34" s="9"/>
    </row>
    <row r="35" spans="1:11" s="10" customFormat="1" ht="18" customHeight="1">
      <c r="A35" s="13">
        <v>25</v>
      </c>
      <c r="B35" s="94" t="s">
        <v>40</v>
      </c>
      <c r="C35" s="80">
        <v>6</v>
      </c>
      <c r="D35" s="15">
        <f t="shared" si="0"/>
        <v>0.75</v>
      </c>
      <c r="E35" s="9"/>
      <c r="F35" s="9"/>
      <c r="G35" s="9"/>
      <c r="H35" s="9"/>
      <c r="I35" s="9"/>
      <c r="J35" s="9"/>
      <c r="K35" s="9"/>
    </row>
    <row r="36" spans="1:11" s="10" customFormat="1" ht="18" customHeight="1">
      <c r="A36" s="13">
        <v>26</v>
      </c>
      <c r="B36" s="94" t="s">
        <v>50</v>
      </c>
      <c r="C36" s="80">
        <v>6</v>
      </c>
      <c r="D36" s="15">
        <f t="shared" si="0"/>
        <v>0.75</v>
      </c>
      <c r="E36" s="9"/>
      <c r="F36" s="9"/>
      <c r="G36" s="9"/>
      <c r="H36" s="9"/>
      <c r="I36" s="9"/>
      <c r="J36" s="9"/>
      <c r="K36" s="9"/>
    </row>
    <row r="37" spans="1:11" s="10" customFormat="1" ht="18" customHeight="1">
      <c r="A37" s="93">
        <v>27</v>
      </c>
      <c r="B37" s="35" t="s">
        <v>51</v>
      </c>
      <c r="C37" s="80">
        <v>8</v>
      </c>
      <c r="D37" s="15">
        <f t="shared" si="0"/>
        <v>1</v>
      </c>
      <c r="E37" s="9"/>
      <c r="F37" s="9"/>
      <c r="G37" s="9"/>
      <c r="H37" s="9"/>
      <c r="I37" s="9"/>
      <c r="J37" s="9"/>
      <c r="K37" s="9"/>
    </row>
    <row r="38" spans="1:11" s="10" customFormat="1" ht="18" customHeight="1">
      <c r="A38" s="93">
        <v>28</v>
      </c>
      <c r="B38" s="35" t="s">
        <v>52</v>
      </c>
      <c r="C38" s="80">
        <v>40</v>
      </c>
      <c r="D38" s="15">
        <f t="shared" si="0"/>
        <v>5</v>
      </c>
      <c r="E38" s="9"/>
      <c r="F38" s="9"/>
      <c r="G38" s="9"/>
      <c r="H38" s="9"/>
      <c r="I38" s="9"/>
      <c r="J38" s="9"/>
      <c r="K38" s="9"/>
    </row>
    <row r="39" spans="1:11" s="10" customFormat="1" ht="21" customHeight="1">
      <c r="A39" s="93">
        <v>29</v>
      </c>
      <c r="B39" s="39" t="s">
        <v>53</v>
      </c>
      <c r="C39" s="80">
        <v>6</v>
      </c>
      <c r="D39" s="15">
        <f t="shared" si="0"/>
        <v>0.75</v>
      </c>
      <c r="E39" s="9"/>
      <c r="F39" s="9"/>
      <c r="G39" s="9"/>
      <c r="H39" s="9"/>
      <c r="I39" s="9"/>
      <c r="J39" s="9"/>
      <c r="K39" s="9"/>
    </row>
    <row r="40" spans="1:11" s="10" customFormat="1" ht="24.75" customHeight="1">
      <c r="A40" s="93">
        <v>30</v>
      </c>
      <c r="B40" s="35" t="s">
        <v>54</v>
      </c>
      <c r="C40" s="80">
        <v>6</v>
      </c>
      <c r="D40" s="15">
        <f t="shared" si="0"/>
        <v>0.75</v>
      </c>
      <c r="E40" s="9"/>
      <c r="F40" s="9"/>
      <c r="G40" s="9"/>
      <c r="H40" s="9"/>
      <c r="I40" s="9"/>
      <c r="J40" s="9"/>
      <c r="K40" s="9"/>
    </row>
    <row r="41" spans="1:11" s="10" customFormat="1" ht="18" customHeight="1">
      <c r="A41" s="93">
        <v>31</v>
      </c>
      <c r="B41" s="35" t="s">
        <v>55</v>
      </c>
      <c r="C41" s="80">
        <v>6</v>
      </c>
      <c r="D41" s="15">
        <f t="shared" si="0"/>
        <v>0.75</v>
      </c>
      <c r="E41" s="9"/>
      <c r="F41" s="9"/>
      <c r="G41" s="9"/>
      <c r="H41" s="9"/>
      <c r="I41" s="9"/>
      <c r="J41" s="9"/>
      <c r="K41" s="9"/>
    </row>
    <row r="42" spans="1:11" s="10" customFormat="1" ht="18" customHeight="1">
      <c r="A42" s="93">
        <v>32</v>
      </c>
      <c r="B42" s="35" t="s">
        <v>56</v>
      </c>
      <c r="C42" s="80">
        <v>4</v>
      </c>
      <c r="D42" s="15">
        <f t="shared" si="0"/>
        <v>0.5</v>
      </c>
      <c r="E42" s="9"/>
      <c r="F42" s="9"/>
      <c r="G42" s="9"/>
      <c r="H42" s="9"/>
      <c r="I42" s="9"/>
      <c r="J42" s="9"/>
      <c r="K42" s="9"/>
    </row>
    <row r="43" spans="1:11" s="10" customFormat="1" ht="18" customHeight="1">
      <c r="A43" s="93">
        <v>33</v>
      </c>
      <c r="B43" s="38" t="s">
        <v>57</v>
      </c>
      <c r="C43" s="80">
        <v>2</v>
      </c>
      <c r="D43" s="15">
        <f t="shared" si="0"/>
        <v>0.25</v>
      </c>
      <c r="E43" s="9"/>
      <c r="F43" s="9"/>
      <c r="G43" s="9"/>
      <c r="H43" s="9"/>
      <c r="I43" s="9"/>
      <c r="J43" s="9"/>
      <c r="K43" s="9"/>
    </row>
    <row r="44" spans="1:11" s="24" customFormat="1" ht="18" customHeight="1">
      <c r="A44" s="93">
        <v>34</v>
      </c>
      <c r="B44" s="35" t="s">
        <v>58</v>
      </c>
      <c r="C44" s="80">
        <v>6</v>
      </c>
      <c r="D44" s="15">
        <f t="shared" si="0"/>
        <v>0.75</v>
      </c>
      <c r="E44" s="9"/>
      <c r="F44" s="9"/>
      <c r="G44" s="9"/>
      <c r="H44" s="9"/>
      <c r="I44" s="25"/>
      <c r="J44" s="25"/>
      <c r="K44" s="25"/>
    </row>
    <row r="45" spans="1:11" s="10" customFormat="1" ht="18" customHeight="1">
      <c r="A45" s="93">
        <v>35</v>
      </c>
      <c r="B45" s="35" t="s">
        <v>113</v>
      </c>
      <c r="C45" s="80">
        <v>6</v>
      </c>
      <c r="D45" s="15">
        <f t="shared" si="0"/>
        <v>0.75</v>
      </c>
      <c r="E45" s="9"/>
      <c r="F45" s="9"/>
      <c r="G45" s="9"/>
      <c r="H45" s="9"/>
      <c r="I45" s="9"/>
      <c r="J45" s="9"/>
      <c r="K45" s="9"/>
    </row>
    <row r="46" spans="1:11" s="10" customFormat="1" ht="18" customHeight="1">
      <c r="A46" s="93">
        <v>36</v>
      </c>
      <c r="B46" s="35" t="s">
        <v>59</v>
      </c>
      <c r="C46" s="80">
        <v>6</v>
      </c>
      <c r="D46" s="15">
        <f t="shared" si="0"/>
        <v>0.75</v>
      </c>
      <c r="E46" s="9"/>
      <c r="F46" s="9"/>
      <c r="G46" s="9"/>
      <c r="H46" s="9"/>
      <c r="I46" s="9"/>
      <c r="J46" s="9"/>
      <c r="K46" s="9"/>
    </row>
    <row r="47" spans="1:11" s="10" customFormat="1" ht="15.75" customHeight="1">
      <c r="A47" s="93">
        <v>37</v>
      </c>
      <c r="B47" s="35" t="s">
        <v>60</v>
      </c>
      <c r="C47" s="80">
        <v>6</v>
      </c>
      <c r="D47" s="15">
        <f t="shared" si="0"/>
        <v>0.75</v>
      </c>
      <c r="E47" s="9"/>
      <c r="F47" s="9"/>
      <c r="G47" s="9"/>
      <c r="H47" s="9"/>
      <c r="I47" s="9"/>
      <c r="J47" s="9"/>
      <c r="K47" s="9"/>
    </row>
    <row r="48" spans="1:11" s="10" customFormat="1" ht="18.75" customHeight="1">
      <c r="A48" s="95"/>
      <c r="B48" s="97" t="s">
        <v>61</v>
      </c>
      <c r="C48" s="95"/>
      <c r="D48" s="95"/>
      <c r="E48" s="9"/>
      <c r="F48" s="9"/>
      <c r="G48" s="9"/>
      <c r="H48" s="9"/>
      <c r="I48" s="9"/>
      <c r="J48" s="9"/>
      <c r="K48" s="9"/>
    </row>
    <row r="49" spans="1:11" s="10" customFormat="1" ht="18" customHeight="1">
      <c r="A49" s="13">
        <v>38</v>
      </c>
      <c r="B49" s="23" t="s">
        <v>62</v>
      </c>
      <c r="C49" s="80">
        <v>6</v>
      </c>
      <c r="D49" s="15">
        <f t="shared" si="0"/>
        <v>0.75</v>
      </c>
      <c r="G49" s="1"/>
      <c r="H49" s="1"/>
      <c r="I49" s="9"/>
      <c r="J49" s="9"/>
      <c r="K49" s="9"/>
    </row>
    <row r="50" spans="1:11" s="10" customFormat="1" ht="18" customHeight="1">
      <c r="A50" s="13">
        <v>39</v>
      </c>
      <c r="B50" s="23" t="s">
        <v>63</v>
      </c>
      <c r="C50" s="80">
        <v>8</v>
      </c>
      <c r="D50" s="15">
        <f t="shared" si="0"/>
        <v>1</v>
      </c>
      <c r="E50" s="81"/>
      <c r="F50" s="82"/>
      <c r="G50" s="82"/>
      <c r="H50" s="83"/>
      <c r="I50" s="9"/>
      <c r="J50" s="9"/>
      <c r="K50" s="9"/>
    </row>
    <row r="51" spans="1:11" s="10" customFormat="1" ht="18" customHeight="1">
      <c r="A51" s="13">
        <v>40</v>
      </c>
      <c r="B51" s="23" t="s">
        <v>64</v>
      </c>
      <c r="C51" s="80">
        <v>8</v>
      </c>
      <c r="D51" s="15">
        <f t="shared" si="0"/>
        <v>1</v>
      </c>
      <c r="E51" s="71"/>
      <c r="G51" s="1"/>
      <c r="H51" s="1"/>
      <c r="I51" s="1"/>
      <c r="J51" s="1"/>
      <c r="K51" s="1"/>
    </row>
    <row r="52" spans="1:11" s="10" customFormat="1" ht="16.5" customHeight="1">
      <c r="A52" s="13">
        <v>41</v>
      </c>
      <c r="B52" s="23" t="s">
        <v>65</v>
      </c>
      <c r="C52" s="80">
        <v>8</v>
      </c>
      <c r="D52" s="15">
        <f t="shared" si="0"/>
        <v>1</v>
      </c>
      <c r="E52" s="67"/>
      <c r="G52" s="1"/>
      <c r="H52" s="1"/>
      <c r="I52" s="1"/>
      <c r="J52" s="1"/>
      <c r="K52" s="1"/>
    </row>
    <row r="53" spans="1:11" s="10" customFormat="1" ht="18" customHeight="1">
      <c r="A53" s="13">
        <v>42</v>
      </c>
      <c r="B53" s="23" t="s">
        <v>66</v>
      </c>
      <c r="C53" s="80">
        <v>8</v>
      </c>
      <c r="D53" s="15">
        <f t="shared" si="0"/>
        <v>1</v>
      </c>
      <c r="E53" s="67"/>
      <c r="F53" s="66"/>
      <c r="G53" s="1"/>
      <c r="H53" s="1"/>
      <c r="I53" s="1"/>
      <c r="J53" s="1"/>
      <c r="K53" s="1"/>
    </row>
    <row r="54" spans="1:11" s="12" customFormat="1" ht="18" customHeight="1">
      <c r="A54" s="13">
        <v>43</v>
      </c>
      <c r="B54" s="23" t="s">
        <v>67</v>
      </c>
      <c r="C54" s="80">
        <v>8</v>
      </c>
      <c r="D54" s="15">
        <f t="shared" si="0"/>
        <v>1</v>
      </c>
      <c r="E54" s="60"/>
      <c r="F54" s="26"/>
      <c r="G54" s="1"/>
      <c r="H54" s="1"/>
      <c r="I54" s="1"/>
      <c r="J54" s="1"/>
      <c r="K54" s="1"/>
    </row>
    <row r="55" spans="1:11" s="10" customFormat="1" ht="18" customHeight="1">
      <c r="A55" s="93">
        <v>44</v>
      </c>
      <c r="B55" s="23" t="s">
        <v>68</v>
      </c>
      <c r="C55" s="80">
        <v>8</v>
      </c>
      <c r="D55" s="15">
        <f t="shared" si="0"/>
        <v>1</v>
      </c>
      <c r="G55" s="1"/>
      <c r="H55" s="1"/>
      <c r="I55" s="1"/>
      <c r="J55" s="1"/>
      <c r="K55" s="1"/>
    </row>
    <row r="56" spans="1:11" s="10" customFormat="1" ht="18" customHeight="1">
      <c r="A56" s="55"/>
      <c r="B56" s="55" t="s">
        <v>71</v>
      </c>
      <c r="C56" s="57"/>
      <c r="D56" s="57"/>
      <c r="E56" s="26"/>
      <c r="G56" s="1"/>
      <c r="H56" s="1"/>
      <c r="I56" s="1"/>
      <c r="J56" s="1"/>
      <c r="K56" s="1"/>
    </row>
    <row r="57" spans="1:11" s="10" customFormat="1" ht="18" customHeight="1">
      <c r="A57" s="13">
        <v>45</v>
      </c>
      <c r="B57" s="35" t="s">
        <v>71</v>
      </c>
      <c r="C57" s="80">
        <v>8</v>
      </c>
      <c r="D57" s="15">
        <f t="shared" si="0"/>
        <v>1</v>
      </c>
      <c r="F57" s="1"/>
      <c r="G57" s="1"/>
      <c r="H57" s="1"/>
      <c r="I57" s="1"/>
      <c r="J57" s="1"/>
      <c r="K57" s="1"/>
    </row>
    <row r="58" spans="1:11">
      <c r="A58" s="13">
        <v>46</v>
      </c>
      <c r="B58" s="35" t="s">
        <v>63</v>
      </c>
      <c r="C58" s="80">
        <v>8</v>
      </c>
      <c r="D58" s="15">
        <f t="shared" si="0"/>
        <v>1</v>
      </c>
      <c r="E58" s="70"/>
    </row>
    <row r="59" spans="1:11" ht="16.5" customHeight="1">
      <c r="A59" s="13">
        <v>47</v>
      </c>
      <c r="B59" s="35" t="s">
        <v>72</v>
      </c>
      <c r="C59" s="80">
        <v>8</v>
      </c>
      <c r="D59" s="15">
        <f t="shared" si="0"/>
        <v>1</v>
      </c>
      <c r="E59"/>
    </row>
    <row r="60" spans="1:11">
      <c r="A60" s="13">
        <v>48</v>
      </c>
      <c r="B60" s="35" t="s">
        <v>66</v>
      </c>
      <c r="C60" s="80">
        <v>8</v>
      </c>
      <c r="D60" s="15">
        <f t="shared" si="0"/>
        <v>1</v>
      </c>
      <c r="E60" s="68"/>
    </row>
    <row r="61" spans="1:11">
      <c r="A61" s="13">
        <v>49</v>
      </c>
      <c r="B61" s="35" t="s">
        <v>65</v>
      </c>
      <c r="C61" s="80">
        <v>8</v>
      </c>
      <c r="D61" s="15">
        <f t="shared" si="0"/>
        <v>1</v>
      </c>
      <c r="E61"/>
    </row>
    <row r="62" spans="1:11">
      <c r="A62" s="13">
        <v>50</v>
      </c>
      <c r="B62" s="35" t="s">
        <v>73</v>
      </c>
      <c r="C62" s="80">
        <v>8</v>
      </c>
      <c r="D62" s="15">
        <f t="shared" si="0"/>
        <v>1</v>
      </c>
      <c r="E62"/>
    </row>
    <row r="63" spans="1:11">
      <c r="A63" s="13">
        <v>51</v>
      </c>
      <c r="B63" s="35" t="s">
        <v>74</v>
      </c>
      <c r="C63" s="80">
        <v>8</v>
      </c>
      <c r="D63" s="15">
        <f t="shared" si="0"/>
        <v>1</v>
      </c>
      <c r="E63"/>
    </row>
    <row r="64" spans="1:11">
      <c r="A64" s="13">
        <v>52</v>
      </c>
      <c r="B64" s="35" t="s">
        <v>75</v>
      </c>
      <c r="C64" s="80">
        <v>8</v>
      </c>
      <c r="D64" s="15">
        <f t="shared" si="0"/>
        <v>1</v>
      </c>
      <c r="E64"/>
    </row>
    <row r="65" spans="1:5">
      <c r="A65" s="93">
        <v>53</v>
      </c>
      <c r="B65" s="35" t="s">
        <v>21</v>
      </c>
      <c r="C65" s="93">
        <v>8</v>
      </c>
      <c r="D65" s="15">
        <f t="shared" si="0"/>
        <v>1</v>
      </c>
      <c r="E65" s="68"/>
    </row>
    <row r="66" spans="1:5">
      <c r="A66" s="55"/>
      <c r="B66" s="55" t="s">
        <v>76</v>
      </c>
      <c r="C66" s="57"/>
      <c r="D66" s="15">
        <f t="shared" si="0"/>
        <v>0</v>
      </c>
      <c r="E66"/>
    </row>
    <row r="67" spans="1:5">
      <c r="A67" s="13">
        <v>54</v>
      </c>
      <c r="B67" s="35" t="s">
        <v>77</v>
      </c>
      <c r="C67" s="80">
        <v>8</v>
      </c>
      <c r="D67" s="15">
        <f t="shared" si="0"/>
        <v>1</v>
      </c>
      <c r="E67"/>
    </row>
    <row r="68" spans="1:5">
      <c r="A68" s="13">
        <v>55</v>
      </c>
      <c r="B68" s="35" t="s">
        <v>78</v>
      </c>
      <c r="C68" s="80">
        <v>6</v>
      </c>
      <c r="D68" s="15">
        <f t="shared" si="0"/>
        <v>0.75</v>
      </c>
      <c r="E68"/>
    </row>
    <row r="69" spans="1:5">
      <c r="A69" s="13">
        <v>56</v>
      </c>
      <c r="B69" s="35" t="s">
        <v>82</v>
      </c>
      <c r="C69" s="80">
        <v>6</v>
      </c>
      <c r="D69" s="15">
        <f t="shared" si="0"/>
        <v>0.75</v>
      </c>
      <c r="E69"/>
    </row>
    <row r="70" spans="1:5">
      <c r="A70" s="13">
        <v>57</v>
      </c>
      <c r="B70" s="35" t="s">
        <v>79</v>
      </c>
      <c r="C70" s="80">
        <v>6</v>
      </c>
      <c r="D70" s="15">
        <f t="shared" si="0"/>
        <v>0.75</v>
      </c>
    </row>
    <row r="71" spans="1:5">
      <c r="A71" s="13">
        <v>58</v>
      </c>
      <c r="B71" s="35" t="s">
        <v>80</v>
      </c>
      <c r="C71" s="80">
        <v>6</v>
      </c>
      <c r="D71" s="15">
        <f t="shared" ref="D71:D108" si="2">C71/8</f>
        <v>0.75</v>
      </c>
    </row>
    <row r="72" spans="1:5">
      <c r="A72" s="13">
        <v>59</v>
      </c>
      <c r="B72" s="39" t="s">
        <v>81</v>
      </c>
      <c r="C72" s="80">
        <v>6</v>
      </c>
      <c r="D72" s="15">
        <f t="shared" si="2"/>
        <v>0.75</v>
      </c>
      <c r="E72" s="69"/>
    </row>
    <row r="73" spans="1:5">
      <c r="A73" s="55"/>
      <c r="B73" s="55" t="s">
        <v>83</v>
      </c>
      <c r="C73" s="57"/>
      <c r="D73" s="15">
        <f t="shared" si="2"/>
        <v>0</v>
      </c>
    </row>
    <row r="74" spans="1:5">
      <c r="A74" s="13">
        <v>60</v>
      </c>
      <c r="B74" s="39" t="s">
        <v>84</v>
      </c>
      <c r="C74" s="80">
        <v>36</v>
      </c>
      <c r="D74" s="15">
        <f t="shared" si="2"/>
        <v>4.5</v>
      </c>
    </row>
    <row r="75" spans="1:5">
      <c r="A75" s="13">
        <v>61</v>
      </c>
      <c r="B75" s="35" t="s">
        <v>85</v>
      </c>
      <c r="C75" s="80">
        <v>6</v>
      </c>
      <c r="D75" s="15">
        <f t="shared" si="2"/>
        <v>0.75</v>
      </c>
      <c r="E75" s="56"/>
    </row>
    <row r="76" spans="1:5">
      <c r="A76" s="93">
        <v>62</v>
      </c>
      <c r="B76" s="35" t="s">
        <v>86</v>
      </c>
      <c r="C76" s="80">
        <v>6</v>
      </c>
      <c r="D76" s="15">
        <f t="shared" si="2"/>
        <v>0.75</v>
      </c>
    </row>
    <row r="77" spans="1:5" ht="21.75" customHeight="1">
      <c r="A77" s="93">
        <v>63</v>
      </c>
      <c r="B77" s="35" t="s">
        <v>87</v>
      </c>
      <c r="C77" s="80">
        <v>8</v>
      </c>
      <c r="D77" s="15">
        <f t="shared" si="2"/>
        <v>1</v>
      </c>
      <c r="E77" s="72"/>
    </row>
    <row r="78" spans="1:5">
      <c r="A78" s="93">
        <v>64</v>
      </c>
      <c r="B78" s="35" t="s">
        <v>108</v>
      </c>
      <c r="C78" s="93">
        <v>4</v>
      </c>
      <c r="D78" s="15">
        <f t="shared" si="2"/>
        <v>0.5</v>
      </c>
    </row>
    <row r="79" spans="1:5">
      <c r="A79" s="93">
        <v>65</v>
      </c>
      <c r="B79" s="35" t="s">
        <v>109</v>
      </c>
      <c r="C79" s="93">
        <v>2</v>
      </c>
      <c r="D79" s="15">
        <f t="shared" si="2"/>
        <v>0.25</v>
      </c>
    </row>
    <row r="80" spans="1:5">
      <c r="A80" s="93">
        <v>66</v>
      </c>
      <c r="B80" s="35" t="s">
        <v>110</v>
      </c>
      <c r="C80" s="93">
        <v>6</v>
      </c>
      <c r="D80" s="15">
        <f t="shared" si="2"/>
        <v>0.75</v>
      </c>
      <c r="E80" s="56"/>
    </row>
    <row r="81" spans="1:4">
      <c r="A81" s="93">
        <v>67</v>
      </c>
      <c r="B81" s="14" t="s">
        <v>111</v>
      </c>
      <c r="C81" s="80">
        <v>16</v>
      </c>
      <c r="D81" s="15">
        <f t="shared" si="2"/>
        <v>2</v>
      </c>
    </row>
    <row r="82" spans="1:4">
      <c r="A82" s="93">
        <v>68</v>
      </c>
      <c r="B82" s="14" t="s">
        <v>88</v>
      </c>
      <c r="C82" s="80">
        <v>24</v>
      </c>
      <c r="D82" s="15">
        <f t="shared" si="2"/>
        <v>3</v>
      </c>
    </row>
    <row r="83" spans="1:4">
      <c r="A83" s="55"/>
      <c r="B83" s="55" t="s">
        <v>89</v>
      </c>
      <c r="C83" s="57"/>
      <c r="D83" s="15">
        <f t="shared" si="2"/>
        <v>0</v>
      </c>
    </row>
    <row r="84" spans="1:4">
      <c r="A84" s="13">
        <v>69</v>
      </c>
      <c r="B84" s="35" t="s">
        <v>90</v>
      </c>
      <c r="C84" s="80">
        <v>6</v>
      </c>
      <c r="D84" s="15">
        <f t="shared" si="2"/>
        <v>0.75</v>
      </c>
    </row>
    <row r="85" spans="1:4">
      <c r="A85" s="93">
        <v>70</v>
      </c>
      <c r="B85" s="40" t="s">
        <v>91</v>
      </c>
      <c r="C85" s="80">
        <v>6</v>
      </c>
      <c r="D85" s="15">
        <f t="shared" si="2"/>
        <v>0.75</v>
      </c>
    </row>
    <row r="86" spans="1:4">
      <c r="A86" s="93">
        <v>71</v>
      </c>
      <c r="B86" s="40" t="s">
        <v>92</v>
      </c>
      <c r="C86" s="80">
        <v>6</v>
      </c>
      <c r="D86" s="15">
        <f t="shared" si="2"/>
        <v>0.75</v>
      </c>
    </row>
    <row r="87" spans="1:4">
      <c r="A87" s="93">
        <v>72</v>
      </c>
      <c r="B87" s="35" t="s">
        <v>93</v>
      </c>
      <c r="C87" s="80">
        <v>8</v>
      </c>
      <c r="D87" s="15">
        <f t="shared" si="2"/>
        <v>1</v>
      </c>
    </row>
    <row r="88" spans="1:4">
      <c r="A88" s="93">
        <v>73</v>
      </c>
      <c r="B88" s="35" t="s">
        <v>94</v>
      </c>
      <c r="C88" s="80">
        <v>4</v>
      </c>
      <c r="D88" s="15">
        <f t="shared" si="2"/>
        <v>0.5</v>
      </c>
    </row>
    <row r="89" spans="1:4">
      <c r="A89" s="93">
        <v>74</v>
      </c>
      <c r="B89" s="35" t="s">
        <v>95</v>
      </c>
      <c r="C89" s="80">
        <v>4</v>
      </c>
      <c r="D89" s="15">
        <f t="shared" si="2"/>
        <v>0.5</v>
      </c>
    </row>
    <row r="90" spans="1:4">
      <c r="A90" s="93">
        <v>75</v>
      </c>
      <c r="B90" s="35" t="s">
        <v>96</v>
      </c>
      <c r="C90" s="80">
        <v>6</v>
      </c>
      <c r="D90" s="15">
        <f t="shared" si="2"/>
        <v>0.75</v>
      </c>
    </row>
    <row r="91" spans="1:4">
      <c r="A91" s="93">
        <v>76</v>
      </c>
      <c r="B91" s="35" t="s">
        <v>97</v>
      </c>
      <c r="C91" s="80">
        <v>2</v>
      </c>
      <c r="D91" s="15">
        <f t="shared" si="2"/>
        <v>0.25</v>
      </c>
    </row>
    <row r="92" spans="1:4">
      <c r="A92" s="93">
        <v>77</v>
      </c>
      <c r="B92" s="35" t="s">
        <v>98</v>
      </c>
      <c r="C92" s="80">
        <v>2</v>
      </c>
      <c r="D92" s="15">
        <f t="shared" si="2"/>
        <v>0.25</v>
      </c>
    </row>
    <row r="93" spans="1:4">
      <c r="A93" s="93">
        <v>78</v>
      </c>
      <c r="B93" s="35" t="s">
        <v>99</v>
      </c>
      <c r="C93" s="80">
        <v>6</v>
      </c>
      <c r="D93" s="15">
        <f t="shared" si="2"/>
        <v>0.75</v>
      </c>
    </row>
    <row r="94" spans="1:4">
      <c r="A94" s="93">
        <v>79</v>
      </c>
      <c r="B94" s="35" t="s">
        <v>100</v>
      </c>
      <c r="C94" s="80">
        <v>3</v>
      </c>
      <c r="D94" s="15">
        <f t="shared" si="2"/>
        <v>0.375</v>
      </c>
    </row>
    <row r="95" spans="1:4">
      <c r="A95" s="93">
        <v>80</v>
      </c>
      <c r="B95" s="35" t="s">
        <v>101</v>
      </c>
      <c r="C95" s="80">
        <v>4</v>
      </c>
      <c r="D95" s="15">
        <f t="shared" si="2"/>
        <v>0.5</v>
      </c>
    </row>
    <row r="96" spans="1:4">
      <c r="A96" s="93">
        <v>81</v>
      </c>
      <c r="B96" s="35" t="s">
        <v>112</v>
      </c>
      <c r="C96" s="93">
        <v>6</v>
      </c>
      <c r="D96" s="15">
        <f t="shared" si="2"/>
        <v>0.75</v>
      </c>
    </row>
    <row r="97" spans="1:5">
      <c r="A97" s="93">
        <v>82</v>
      </c>
      <c r="B97" s="14" t="s">
        <v>102</v>
      </c>
      <c r="C97" s="80">
        <v>8</v>
      </c>
      <c r="D97" s="15">
        <f t="shared" si="2"/>
        <v>1</v>
      </c>
    </row>
    <row r="98" spans="1:5">
      <c r="A98" s="55"/>
      <c r="B98" s="55" t="s">
        <v>103</v>
      </c>
      <c r="C98" s="57"/>
      <c r="D98" s="15">
        <f t="shared" si="2"/>
        <v>0</v>
      </c>
    </row>
    <row r="99" spans="1:5">
      <c r="A99" s="13">
        <v>83</v>
      </c>
      <c r="B99" s="35" t="s">
        <v>104</v>
      </c>
      <c r="C99" s="80">
        <v>6</v>
      </c>
      <c r="D99" s="15">
        <f t="shared" si="2"/>
        <v>0.75</v>
      </c>
    </row>
    <row r="100" spans="1:5">
      <c r="A100" s="13">
        <v>84</v>
      </c>
      <c r="B100" s="35" t="s">
        <v>105</v>
      </c>
      <c r="C100" s="80">
        <v>8</v>
      </c>
      <c r="D100" s="15">
        <f t="shared" si="2"/>
        <v>1</v>
      </c>
    </row>
    <row r="101" spans="1:5">
      <c r="A101" s="93">
        <v>85</v>
      </c>
      <c r="B101" s="35" t="s">
        <v>106</v>
      </c>
      <c r="C101" s="80">
        <v>4</v>
      </c>
      <c r="D101" s="15">
        <f t="shared" si="2"/>
        <v>0.5</v>
      </c>
    </row>
    <row r="102" spans="1:5">
      <c r="A102" s="93">
        <v>86</v>
      </c>
      <c r="B102" s="35" t="s">
        <v>107</v>
      </c>
      <c r="C102" s="80">
        <v>4</v>
      </c>
      <c r="D102" s="15">
        <f t="shared" si="2"/>
        <v>0.5</v>
      </c>
    </row>
    <row r="103" spans="1:5">
      <c r="A103" s="93">
        <v>87</v>
      </c>
      <c r="B103" s="35" t="s">
        <v>114</v>
      </c>
      <c r="C103" s="80">
        <v>16</v>
      </c>
      <c r="D103" s="15">
        <f t="shared" si="2"/>
        <v>2</v>
      </c>
    </row>
    <row r="104" spans="1:5">
      <c r="A104" s="93">
        <v>88</v>
      </c>
      <c r="B104" s="35" t="s">
        <v>115</v>
      </c>
      <c r="C104" s="80">
        <v>6</v>
      </c>
      <c r="D104" s="15">
        <f t="shared" si="2"/>
        <v>0.75</v>
      </c>
    </row>
    <row r="105" spans="1:5" ht="18.75">
      <c r="A105" s="36"/>
      <c r="B105" s="36" t="s">
        <v>18</v>
      </c>
      <c r="C105" s="36"/>
      <c r="D105" s="36"/>
    </row>
    <row r="106" spans="1:5">
      <c r="A106" s="41"/>
      <c r="B106" s="23" t="s">
        <v>12</v>
      </c>
      <c r="C106" s="80">
        <f>SUM(C24:C104)*0.3</f>
        <v>164.7</v>
      </c>
      <c r="D106" s="15">
        <f t="shared" si="2"/>
        <v>20.587499999999999</v>
      </c>
    </row>
    <row r="107" spans="1:5">
      <c r="A107" s="41"/>
      <c r="B107" s="23" t="s">
        <v>17</v>
      </c>
      <c r="C107" s="80">
        <v>8</v>
      </c>
      <c r="D107" s="15">
        <f t="shared" si="2"/>
        <v>1</v>
      </c>
    </row>
    <row r="108" spans="1:5">
      <c r="A108" s="41"/>
      <c r="B108" s="23" t="s">
        <v>19</v>
      </c>
      <c r="C108" s="80">
        <v>8</v>
      </c>
      <c r="D108" s="15">
        <f t="shared" si="2"/>
        <v>1</v>
      </c>
    </row>
    <row r="109" spans="1:5">
      <c r="A109" s="17"/>
      <c r="B109" s="17" t="s">
        <v>2</v>
      </c>
      <c r="C109" s="15">
        <f>SUM(C8:C108)</f>
        <v>898.40000000000009</v>
      </c>
      <c r="D109" s="15">
        <f>C109/8</f>
        <v>112.30000000000001</v>
      </c>
    </row>
    <row r="110" spans="1:5">
      <c r="A110" s="8"/>
      <c r="B110" s="100" t="s">
        <v>24</v>
      </c>
      <c r="C110" s="86"/>
      <c r="D110" s="78"/>
    </row>
    <row r="111" spans="1:5">
      <c r="A111" s="8"/>
      <c r="B111" s="101"/>
      <c r="C111" s="87"/>
      <c r="D111" s="78"/>
    </row>
    <row r="112" spans="1:5">
      <c r="B112" s="51"/>
      <c r="C112" s="88"/>
      <c r="D112" s="78"/>
      <c r="E112" s="1">
        <f>D109/20</f>
        <v>5.6150000000000002</v>
      </c>
    </row>
    <row r="113" spans="1:17">
      <c r="A113" s="8"/>
      <c r="B113" s="100" t="s">
        <v>23</v>
      </c>
      <c r="C113" s="89"/>
      <c r="D113" s="92"/>
    </row>
    <row r="114" spans="1:17">
      <c r="A114" s="8"/>
      <c r="B114" s="100"/>
      <c r="C114" s="90"/>
      <c r="D114" s="92"/>
    </row>
    <row r="115" spans="1:17">
      <c r="B115" s="53"/>
      <c r="C115" s="41"/>
      <c r="D115" s="75"/>
    </row>
    <row r="116" spans="1:17">
      <c r="C116" s="88"/>
      <c r="D116" s="52"/>
    </row>
    <row r="117" spans="1:17">
      <c r="D117" s="46"/>
    </row>
    <row r="119" spans="1:17" ht="15.75" customHeight="1">
      <c r="I119" s="79"/>
      <c r="J119" s="79"/>
      <c r="K119" s="79"/>
      <c r="L119" s="61"/>
      <c r="M119" s="61"/>
      <c r="N119" s="61"/>
      <c r="O119" s="61"/>
      <c r="P119" s="61"/>
      <c r="Q119" s="62"/>
    </row>
    <row r="120" spans="1:17" ht="22.5" customHeight="1">
      <c r="E120" s="45"/>
      <c r="I120" s="79"/>
      <c r="J120" s="79"/>
      <c r="K120" s="79"/>
      <c r="L120" s="63"/>
      <c r="M120" s="63"/>
      <c r="N120" s="63"/>
      <c r="O120" s="63"/>
      <c r="P120" s="63"/>
      <c r="Q120" s="64"/>
    </row>
    <row r="121" spans="1:17">
      <c r="E121" s="45"/>
    </row>
    <row r="122" spans="1:17" ht="15.75" customHeight="1">
      <c r="E122" s="91"/>
      <c r="I122" s="73"/>
      <c r="J122" s="73"/>
      <c r="K122" s="74"/>
      <c r="L122" s="65"/>
      <c r="M122" s="45"/>
    </row>
    <row r="123" spans="1:17" ht="51" customHeight="1">
      <c r="E123" s="91"/>
      <c r="I123" s="76"/>
      <c r="J123" s="76"/>
      <c r="K123" s="77"/>
      <c r="L123" s="65"/>
      <c r="M123" s="45"/>
    </row>
    <row r="124" spans="1:17">
      <c r="E124" s="79"/>
      <c r="F124" s="79"/>
      <c r="G124" s="79"/>
      <c r="H124" s="79"/>
      <c r="I124" s="52"/>
      <c r="J124" s="52"/>
      <c r="K124" s="52"/>
      <c r="L124" s="52"/>
      <c r="M124" s="45"/>
    </row>
    <row r="125" spans="1:17">
      <c r="E125" s="92"/>
      <c r="F125" s="79"/>
      <c r="G125" s="79"/>
      <c r="H125" s="79"/>
      <c r="I125" s="51"/>
      <c r="J125" s="51"/>
      <c r="K125" s="51"/>
      <c r="L125" s="51"/>
    </row>
    <row r="126" spans="1:17">
      <c r="E126" s="92"/>
    </row>
    <row r="127" spans="1:17">
      <c r="E127" s="73"/>
      <c r="F127" s="73"/>
      <c r="G127" s="73"/>
      <c r="H127" s="73"/>
    </row>
    <row r="128" spans="1:17" ht="11.25" customHeight="1">
      <c r="E128" s="76"/>
      <c r="F128" s="76"/>
      <c r="G128" s="76"/>
      <c r="H128" s="76"/>
    </row>
    <row r="129" spans="5:17" hidden="1">
      <c r="E129" s="65"/>
      <c r="F129" s="52"/>
      <c r="G129" s="52"/>
      <c r="H129" s="52"/>
    </row>
    <row r="130" spans="5:17" ht="15.75" customHeight="1">
      <c r="E130" s="52"/>
      <c r="F130" s="51"/>
      <c r="G130" s="51"/>
      <c r="H130" s="51"/>
      <c r="M130" s="47"/>
      <c r="N130" s="47"/>
      <c r="O130" s="47"/>
      <c r="P130" s="47"/>
      <c r="Q130" s="48"/>
    </row>
    <row r="131" spans="5:17" ht="36.75" customHeight="1">
      <c r="E131" s="51"/>
      <c r="M131" s="49"/>
      <c r="N131" s="49"/>
      <c r="O131" s="49"/>
      <c r="P131" s="49"/>
      <c r="Q131" s="50"/>
    </row>
  </sheetData>
  <mergeCells count="7">
    <mergeCell ref="I9:I11"/>
    <mergeCell ref="J9:J11"/>
    <mergeCell ref="J32:J33"/>
    <mergeCell ref="B110:B111"/>
    <mergeCell ref="B113:B114"/>
    <mergeCell ref="J21:J22"/>
    <mergeCell ref="I32:I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Dubizzle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2017-09-21T06:45:32Z</dcterms:modified>
</cp:coreProperties>
</file>