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EGMA\"/>
    </mc:Choice>
  </mc:AlternateContent>
  <bookViews>
    <workbookView xWindow="0" yWindow="0" windowWidth="16416" windowHeight="7536" tabRatio="500"/>
  </bookViews>
  <sheets>
    <sheet name="EGMA" sheetId="4" r:id="rId1"/>
  </sheet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4" l="1"/>
  <c r="C46" i="4"/>
  <c r="C41" i="4"/>
  <c r="C56" i="4"/>
  <c r="C57" i="4"/>
  <c r="C58" i="4"/>
  <c r="C28" i="4"/>
  <c r="C29" i="4"/>
  <c r="C21" i="4"/>
  <c r="C22" i="4"/>
  <c r="L9" i="4" l="1"/>
  <c r="C11" i="4"/>
  <c r="C16" i="4"/>
  <c r="C17" i="4"/>
  <c r="C18" i="4"/>
  <c r="C19" i="4"/>
  <c r="C20" i="4"/>
  <c r="C23" i="4"/>
  <c r="C25" i="4"/>
  <c r="C26" i="4"/>
  <c r="C27" i="4"/>
  <c r="C30" i="4"/>
  <c r="C32" i="4"/>
  <c r="C33" i="4"/>
  <c r="C34" i="4"/>
  <c r="C36" i="4"/>
  <c r="C37" i="4"/>
  <c r="C38" i="4"/>
  <c r="C39" i="4"/>
  <c r="C40" i="4"/>
  <c r="C42" i="4"/>
  <c r="C43" i="4"/>
  <c r="C44" i="4"/>
  <c r="C48" i="4"/>
  <c r="C49" i="4"/>
  <c r="C50" i="4"/>
  <c r="C51" i="4"/>
  <c r="C52" i="4"/>
  <c r="C53" i="4"/>
  <c r="C54" i="4"/>
  <c r="C55" i="4"/>
  <c r="C60" i="4"/>
  <c r="C61" i="4"/>
  <c r="C62" i="4"/>
  <c r="C63" i="4"/>
  <c r="C15" i="4"/>
  <c r="B10" i="4"/>
  <c r="F12" i="4" s="1"/>
  <c r="G12" i="4" s="1"/>
  <c r="B65" i="4"/>
  <c r="F13" i="4" s="1"/>
  <c r="I9" i="4" l="1"/>
  <c r="C10" i="4"/>
  <c r="G13" i="4"/>
  <c r="G14" i="4" l="1"/>
  <c r="H14" i="4" s="1"/>
  <c r="G10" i="4"/>
  <c r="G11" i="4"/>
  <c r="H11" i="4" s="1"/>
  <c r="C65" i="4" l="1"/>
  <c r="F8" i="4"/>
  <c r="G9" i="4"/>
  <c r="C67" i="4"/>
  <c r="C66" i="4"/>
  <c r="C8" i="4"/>
  <c r="C9" i="4"/>
  <c r="C12" i="4"/>
  <c r="B68" i="4" l="1"/>
  <c r="B69" i="4" s="1"/>
  <c r="C68" i="4"/>
  <c r="H10" i="4"/>
  <c r="H9" i="4"/>
  <c r="J9" i="4" l="1"/>
  <c r="F15" i="4"/>
  <c r="H12" i="4"/>
  <c r="G8" i="4"/>
  <c r="E17" i="4" s="1"/>
  <c r="F17" i="4" s="1"/>
  <c r="H8" i="4" l="1"/>
  <c r="H13" i="4" l="1"/>
  <c r="H15" i="4" s="1"/>
  <c r="E18" i="4" l="1"/>
  <c r="I13" i="4" l="1"/>
</calcChain>
</file>

<file path=xl/sharedStrings.xml><?xml version="1.0" encoding="utf-8"?>
<sst xmlns="http://schemas.openxmlformats.org/spreadsheetml/2006/main" count="85" uniqueCount="81">
  <si>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</si>
  <si>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</si>
  <si>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</si>
  <si>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</si>
  <si>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</si>
  <si>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</si>
  <si>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</si>
  <si>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</si>
  <si>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</si>
  <si>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</si>
  <si>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</si>
  <si>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</si>
  <si>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</si>
  <si>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</si>
  <si>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</si>
  <si>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</si>
  <si>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Project Management</t>
  </si>
  <si>
    <t>Man Hours</t>
  </si>
  <si>
    <t>Man hours</t>
  </si>
  <si>
    <t>Total Man day Effort</t>
  </si>
  <si>
    <t>Deployment Support</t>
  </si>
  <si>
    <t>Assumptions</t>
  </si>
  <si>
    <t>Graphic Design (Android App + Web application)</t>
  </si>
  <si>
    <t>Technical Writer</t>
  </si>
  <si>
    <t>Working Prototype (Web)</t>
  </si>
  <si>
    <t>The application would be tested in the Google Pixel</t>
  </si>
  <si>
    <t>The promotions, offers and products will be entered through the custom web application</t>
  </si>
  <si>
    <t>Web Developer</t>
  </si>
  <si>
    <t>Android Developer</t>
  </si>
  <si>
    <t>EGMA</t>
  </si>
  <si>
    <t>Exception handling</t>
  </si>
  <si>
    <t>Optometrist Portal</t>
  </si>
  <si>
    <t>Add / Edit Delete Customers</t>
  </si>
  <si>
    <t>Create Customer Profile</t>
  </si>
  <si>
    <t>Manage Photos</t>
  </si>
  <si>
    <t>Manage Cases</t>
  </si>
  <si>
    <t>Manage Customer Documents</t>
  </si>
  <si>
    <t>Manage Referrals</t>
  </si>
  <si>
    <t>Doctors Portal</t>
  </si>
  <si>
    <t>Create Appointments</t>
  </si>
  <si>
    <t>Verify Customer Eye Condition</t>
  </si>
  <si>
    <t>notify customer</t>
  </si>
  <si>
    <t>create Appointments</t>
  </si>
  <si>
    <t>Create customer report</t>
  </si>
  <si>
    <t>View customer reports</t>
  </si>
  <si>
    <t>Admin Portal</t>
  </si>
  <si>
    <t>Admin Dashboard</t>
  </si>
  <si>
    <t>Manage doctors office within Outlets</t>
  </si>
  <si>
    <t>News broardcast module</t>
  </si>
  <si>
    <t>Bulk data upload for outlets (Shops, doctors offices, users)</t>
  </si>
  <si>
    <t>Portal admin Access to all stores , doctors offices</t>
  </si>
  <si>
    <t>Upload &amp; manage  documents</t>
  </si>
  <si>
    <t>BI Reports (Outletwise, storewise, Doctors officewise, Regionwise, customerwise)</t>
  </si>
  <si>
    <t>System</t>
  </si>
  <si>
    <t>SMS &amp; Emails</t>
  </si>
  <si>
    <t>Desktop Notification</t>
  </si>
  <si>
    <t>Mobile push notifications</t>
  </si>
  <si>
    <t>preformatted templates</t>
  </si>
  <si>
    <t>Scheduling</t>
  </si>
  <si>
    <t>Logging and auditing</t>
  </si>
  <si>
    <t xml:space="preserve">Adminsitrative </t>
  </si>
  <si>
    <t>Data Migration</t>
  </si>
  <si>
    <t>Documentation (User manuals)</t>
  </si>
  <si>
    <t>Manage Referrals and Prospects</t>
  </si>
  <si>
    <t>Create medical history</t>
  </si>
  <si>
    <t xml:space="preserve">Create Eye test results </t>
  </si>
  <si>
    <t>Smart Notifications based on triggers</t>
  </si>
  <si>
    <t>Security (SQL, Web)</t>
  </si>
  <si>
    <t>Outlet / Brand management (Outlet Master)</t>
  </si>
  <si>
    <t>Manage Optometrist shops within Outlets (Store Master)</t>
  </si>
  <si>
    <t>Coutry and City Master</t>
  </si>
  <si>
    <t xml:space="preserve">Create &amp; Manage Users </t>
  </si>
  <si>
    <t>Create &amp; manage Roles</t>
  </si>
  <si>
    <t>Customer Consent</t>
  </si>
  <si>
    <t>Repeat customer reminders</t>
  </si>
  <si>
    <t>Storefront workflow</t>
  </si>
  <si>
    <t>Doctors Office Workflow</t>
  </si>
  <si>
    <t>Image and file management (Document Management)</t>
  </si>
  <si>
    <t>Friday</t>
  </si>
  <si>
    <t>Batch Processes</t>
  </si>
  <si>
    <t>Authentication and 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</si>
</sst>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D0D0D"/>
      <name val="Open Sans Light"/>
      <family val="2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1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7" fillId="4" borderId="7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" fontId="8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1" fontId="5" fillId="2" borderId="0" xfId="0" applyNumberFormat="1" applyFont="1" applyFill="1" applyBorder="1" applyAlignment="1">
      <alignment vertical="center"/>
    </xf>
    <xf numFmtId="1" fontId="5" fillId="2" borderId="5" xfId="0" applyNumberFormat="1" applyFont="1" applyFill="1" applyBorder="1" applyAlignment="1">
      <alignment vertical="center"/>
    </xf>
    <xf numFmtId="1" fontId="4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4" fillId="0" borderId="0" xfId="0" quotePrefix="1" applyFont="1" applyFill="1" applyAlignment="1">
      <alignment vertical="center"/>
    </xf>
    <xf numFmtId="1" fontId="4" fillId="0" borderId="0" xfId="0" applyNumberFormat="1" applyFont="1" applyFill="1" applyAlignment="1">
      <alignment vertical="center"/>
    </xf>
    <xf numFmtId="164" fontId="8" fillId="0" borderId="2" xfId="0" applyNumberFormat="1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10" fillId="2" borderId="1" xfId="0" applyFont="1" applyFill="1" applyBorder="1"/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0" fontId="4" fillId="4" borderId="0" xfId="0" applyFont="1" applyFill="1" applyAlignment="1">
      <alignment vertical="center"/>
    </xf>
    <xf numFmtId="1" fontId="4" fillId="4" borderId="0" xfId="0" applyNumberFormat="1" applyFont="1" applyFill="1" applyAlignment="1">
      <alignment vertical="center"/>
    </xf>
    <xf numFmtId="0" fontId="11" fillId="0" borderId="0" xfId="0" applyFont="1" applyBorder="1" applyAlignment="1">
      <alignment wrapText="1"/>
    </xf>
    <xf numFmtId="164" fontId="7" fillId="0" borderId="2" xfId="0" applyNumberFormat="1" applyFont="1" applyBorder="1" applyAlignment="1">
      <alignment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0" fillId="2" borderId="10" xfId="0" applyFont="1" applyFill="1" applyBorder="1" applyAlignment="1">
      <alignment horizontal="left" indent="1"/>
    </xf>
    <xf numFmtId="0" fontId="0" fillId="2" borderId="10" xfId="0" applyFont="1" applyFill="1" applyBorder="1" applyAlignment="1">
      <alignment horizontal="center"/>
    </xf>
    <xf numFmtId="0" fontId="0" fillId="2" borderId="10" xfId="0" applyFont="1" applyFill="1" applyBorder="1"/>
    <xf numFmtId="0" fontId="0" fillId="2" borderId="2" xfId="0" applyFont="1" applyFill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0" fillId="2" borderId="2" xfId="0" applyFont="1" applyFill="1" applyBorder="1" applyAlignment="1">
      <alignment horizontal="left" wrapText="1" indent="1"/>
    </xf>
    <xf numFmtId="0" fontId="0" fillId="2" borderId="2" xfId="0" applyFont="1" applyFill="1" applyBorder="1" applyAlignment="1">
      <alignment horizontal="left" indent="2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12" zoomScale="80" zoomScaleNormal="80" zoomScalePageLayoutView="90" workbookViewId="0">
      <selection activeCell="A26" sqref="A26"/>
    </sheetView>
  </sheetViews>
  <sheetFormatPr defaultColWidth="10.8984375" defaultRowHeight="15.6"/>
  <cols>
    <col min="1" max="1" width="78.8984375" style="1" customWidth="1"/>
    <col min="2" max="2" width="15.69921875" style="1" customWidth="1"/>
    <col min="3" max="3" width="15.19921875" style="34" customWidth="1"/>
    <col min="4" max="4" width="22.3984375" style="1" bestFit="1" customWidth="1"/>
    <col min="5" max="5" width="4.5" style="1" customWidth="1"/>
    <col min="6" max="6" width="9.69921875" style="1" customWidth="1"/>
    <col min="7" max="7" width="10" style="1" customWidth="1"/>
    <col min="8" max="8" width="11.59765625" style="1" customWidth="1"/>
    <col min="9" max="9" width="8.3984375" style="1" customWidth="1"/>
    <col min="10" max="10" width="7.5" style="1" customWidth="1"/>
    <col min="11" max="16384" width="10.8984375" style="1"/>
  </cols>
  <sheetData>
    <row r="1" spans="1:12" ht="15.75" customHeight="1">
      <c r="A1" s="3"/>
      <c r="B1" s="4"/>
      <c r="C1" s="31"/>
      <c r="D1" s="8"/>
      <c r="E1" s="8"/>
      <c r="F1" s="8"/>
      <c r="G1" s="8"/>
      <c r="H1" s="8"/>
      <c r="I1" s="8"/>
      <c r="J1" s="8"/>
      <c r="K1" s="8"/>
    </row>
    <row r="2" spans="1:12" ht="15.75" customHeight="1">
      <c r="A2" s="4"/>
      <c r="B2" s="4"/>
      <c r="C2" s="31"/>
      <c r="D2" s="8"/>
      <c r="E2" s="8"/>
      <c r="F2" s="8"/>
      <c r="G2" s="8"/>
      <c r="H2" s="8"/>
      <c r="I2" s="8"/>
      <c r="J2" s="8"/>
      <c r="K2" s="8"/>
    </row>
    <row r="3" spans="1:12" ht="15.75" customHeight="1">
      <c r="B3" s="6">
        <v>43106</v>
      </c>
      <c r="C3" s="6"/>
      <c r="D3" s="8"/>
      <c r="E3" s="8"/>
      <c r="F3" s="8"/>
      <c r="G3" s="8"/>
      <c r="H3" s="8"/>
      <c r="I3" s="8"/>
      <c r="J3" s="8"/>
      <c r="K3" s="8"/>
    </row>
    <row r="4" spans="1:12" ht="15.75" customHeight="1">
      <c r="A4" s="2"/>
      <c r="B4" s="7" t="s">
        <v>78</v>
      </c>
      <c r="C4" s="7"/>
      <c r="D4" s="8"/>
      <c r="E4" s="8"/>
      <c r="F4" s="8"/>
      <c r="G4" s="8"/>
      <c r="H4" s="8"/>
      <c r="I4" s="8"/>
      <c r="J4" s="8"/>
      <c r="K4" s="8"/>
    </row>
    <row r="5" spans="1:12" ht="15.75" customHeight="1">
      <c r="A5" s="10" t="s">
        <v>29</v>
      </c>
      <c r="B5" s="5"/>
      <c r="C5" s="32"/>
      <c r="D5" s="8"/>
      <c r="E5" s="8"/>
      <c r="F5" s="8"/>
      <c r="G5" s="8"/>
      <c r="H5" s="8"/>
      <c r="I5" s="8"/>
      <c r="J5" s="8"/>
      <c r="K5" s="8"/>
    </row>
    <row r="6" spans="1:12" s="8" customFormat="1" ht="18" customHeight="1">
      <c r="A6" s="12" t="s">
        <v>0</v>
      </c>
      <c r="B6" s="24" t="s">
        <v>17</v>
      </c>
      <c r="C6" s="33" t="s">
        <v>1</v>
      </c>
    </row>
    <row r="7" spans="1:12" s="8" customFormat="1" ht="18" customHeight="1">
      <c r="A7" s="13" t="s">
        <v>8</v>
      </c>
      <c r="B7" s="13"/>
      <c r="C7" s="29"/>
      <c r="D7" s="20"/>
      <c r="E7" s="17" t="s">
        <v>3</v>
      </c>
      <c r="F7" s="25" t="s">
        <v>18</v>
      </c>
      <c r="G7" s="18" t="s">
        <v>1</v>
      </c>
      <c r="H7" s="18" t="s">
        <v>2</v>
      </c>
    </row>
    <row r="8" spans="1:12" s="8" customFormat="1" ht="18" customHeight="1">
      <c r="A8" s="46" t="s">
        <v>9</v>
      </c>
      <c r="B8" s="11">
        <v>24</v>
      </c>
      <c r="C8" s="35">
        <f t="shared" ref="C8:C10" si="0">B8/8</f>
        <v>3</v>
      </c>
      <c r="D8" s="21" t="s">
        <v>6</v>
      </c>
      <c r="E8" s="14">
        <v>1</v>
      </c>
      <c r="F8" s="14">
        <f>SUM(B11:B12)</f>
        <v>64</v>
      </c>
      <c r="G8" s="38">
        <f>SUM(C11:C12)</f>
        <v>8</v>
      </c>
      <c r="H8" s="15">
        <f>E8*G8</f>
        <v>8</v>
      </c>
    </row>
    <row r="9" spans="1:12" s="8" customFormat="1" ht="18" customHeight="1">
      <c r="A9" s="46" t="s">
        <v>10</v>
      </c>
      <c r="B9" s="11">
        <v>12</v>
      </c>
      <c r="C9" s="35">
        <f t="shared" si="0"/>
        <v>1.5</v>
      </c>
      <c r="D9" s="21" t="s">
        <v>27</v>
      </c>
      <c r="E9" s="14">
        <v>1</v>
      </c>
      <c r="F9" s="14">
        <v>192</v>
      </c>
      <c r="G9" s="38">
        <f t="shared" ref="G9:G14" si="1">F9/8</f>
        <v>24</v>
      </c>
      <c r="H9" s="15">
        <f t="shared" ref="H9:H12" si="2">E9*G9</f>
        <v>24</v>
      </c>
      <c r="I9" s="51">
        <f>SUM(C14:C63)</f>
        <v>0</v>
      </c>
      <c r="J9" s="52">
        <f>SUM(H9:H11)</f>
        <v>48</v>
      </c>
      <c r="L9" s="8">
        <f>32/20</f>
        <v>1.6</v>
      </c>
    </row>
    <row r="10" spans="1:12" s="8" customFormat="1" ht="18" customHeight="1">
      <c r="A10" s="46" t="s">
        <v>16</v>
      </c>
      <c r="B10" s="11">
        <f>SUM(B15:B63)*0.1</f>
        <v>0</v>
      </c>
      <c r="C10" s="35">
        <f t="shared" si="0"/>
        <v>0</v>
      </c>
      <c r="D10" s="21" t="s">
        <v>27</v>
      </c>
      <c r="E10" s="14">
        <v>1</v>
      </c>
      <c r="F10" s="14">
        <v>192</v>
      </c>
      <c r="G10" s="38">
        <f t="shared" si="1"/>
        <v>24</v>
      </c>
      <c r="H10" s="15">
        <f t="shared" si="2"/>
        <v>24</v>
      </c>
      <c r="I10" s="51"/>
      <c r="J10" s="52"/>
    </row>
    <row r="11" spans="1:12" s="9" customFormat="1" ht="18" customHeight="1">
      <c r="A11" s="46" t="s">
        <v>22</v>
      </c>
      <c r="B11" s="11">
        <v>32</v>
      </c>
      <c r="C11" s="35">
        <f>B11/8</f>
        <v>4</v>
      </c>
      <c r="D11" s="21" t="s">
        <v>28</v>
      </c>
      <c r="E11" s="14">
        <v>0</v>
      </c>
      <c r="F11" s="14">
        <v>0</v>
      </c>
      <c r="G11" s="38">
        <f t="shared" si="1"/>
        <v>0</v>
      </c>
      <c r="H11" s="15">
        <f t="shared" si="2"/>
        <v>0</v>
      </c>
      <c r="I11" s="51"/>
      <c r="J11" s="52"/>
      <c r="K11" s="8"/>
    </row>
    <row r="12" spans="1:12" s="9" customFormat="1" ht="18" customHeight="1">
      <c r="A12" s="46" t="s">
        <v>24</v>
      </c>
      <c r="B12" s="11">
        <v>32</v>
      </c>
      <c r="C12" s="35">
        <f>B12/8</f>
        <v>4</v>
      </c>
      <c r="D12" s="21" t="s">
        <v>12</v>
      </c>
      <c r="E12" s="14">
        <v>1</v>
      </c>
      <c r="F12" s="14">
        <f>SUM(B8:B10)</f>
        <v>36</v>
      </c>
      <c r="G12" s="39">
        <f t="shared" si="1"/>
        <v>4.5</v>
      </c>
      <c r="H12" s="15">
        <f t="shared" si="2"/>
        <v>4.5</v>
      </c>
      <c r="I12" s="8"/>
      <c r="J12" s="26"/>
      <c r="K12" s="8"/>
    </row>
    <row r="13" spans="1:12" s="9" customFormat="1" ht="18" customHeight="1">
      <c r="A13" s="13" t="s">
        <v>13</v>
      </c>
      <c r="B13" s="13"/>
      <c r="C13" s="13"/>
      <c r="D13" s="21" t="s">
        <v>5</v>
      </c>
      <c r="E13" s="14">
        <v>2</v>
      </c>
      <c r="F13" s="50">
        <f>SUM(B65:B66)/2</f>
        <v>3</v>
      </c>
      <c r="G13" s="38">
        <f t="shared" si="1"/>
        <v>0.375</v>
      </c>
      <c r="H13" s="38">
        <f>E13*G13</f>
        <v>0.75</v>
      </c>
      <c r="I13" s="26">
        <f>H15*8</f>
        <v>490</v>
      </c>
      <c r="J13" s="26"/>
      <c r="K13" s="8"/>
    </row>
    <row r="14" spans="1:12" s="9" customFormat="1" ht="18" customHeight="1">
      <c r="A14" s="23" t="s">
        <v>31</v>
      </c>
      <c r="B14" s="23"/>
      <c r="C14" s="23"/>
      <c r="D14" s="21" t="s">
        <v>23</v>
      </c>
      <c r="E14" s="14">
        <v>0</v>
      </c>
      <c r="F14" s="14">
        <v>0</v>
      </c>
      <c r="G14" s="39">
        <f t="shared" si="1"/>
        <v>0</v>
      </c>
      <c r="H14" s="38">
        <f>E14*G14</f>
        <v>0</v>
      </c>
      <c r="I14" s="8"/>
      <c r="J14" s="8"/>
      <c r="K14" s="8"/>
    </row>
    <row r="15" spans="1:12" s="9" customFormat="1" ht="18" customHeight="1">
      <c r="A15" s="58" t="s">
        <v>32</v>
      </c>
      <c r="B15" s="53"/>
      <c r="C15" s="35">
        <f>B15/8</f>
        <v>0</v>
      </c>
      <c r="D15" s="22" t="s">
        <v>4</v>
      </c>
      <c r="E15" s="14"/>
      <c r="F15" s="28">
        <f>SUM(F8:F14)</f>
        <v>487</v>
      </c>
      <c r="G15" s="16"/>
      <c r="H15" s="27">
        <f>SUM(H8:H14)</f>
        <v>61.25</v>
      </c>
      <c r="I15" s="8"/>
      <c r="J15" s="8"/>
      <c r="K15" s="8"/>
    </row>
    <row r="16" spans="1:12" s="9" customFormat="1" ht="18" customHeight="1">
      <c r="A16" s="58" t="s">
        <v>33</v>
      </c>
      <c r="B16" s="53"/>
      <c r="C16" s="35">
        <f t="shared" ref="C16:C63" si="3">B16/8</f>
        <v>0</v>
      </c>
      <c r="D16" s="8"/>
      <c r="E16" s="8"/>
      <c r="F16" s="8"/>
      <c r="G16" s="8"/>
      <c r="H16" s="8"/>
      <c r="I16" s="8"/>
      <c r="J16" s="8"/>
      <c r="K16" s="8"/>
    </row>
    <row r="17" spans="1:12" s="9" customFormat="1" ht="18" customHeight="1">
      <c r="A17" s="58" t="s">
        <v>34</v>
      </c>
      <c r="B17" s="53"/>
      <c r="C17" s="35">
        <f t="shared" si="3"/>
        <v>0</v>
      </c>
      <c r="D17" s="47" t="s">
        <v>7</v>
      </c>
      <c r="E17" s="48">
        <f>SUM(G13,G8,G10,G14)</f>
        <v>32.375</v>
      </c>
      <c r="F17" s="36">
        <f>E17/20</f>
        <v>1.6187499999999999</v>
      </c>
      <c r="G17" s="8"/>
      <c r="H17" s="8"/>
      <c r="I17" s="8"/>
      <c r="J17" s="8"/>
      <c r="K17" s="8"/>
    </row>
    <row r="18" spans="1:12" s="9" customFormat="1" ht="18" customHeight="1">
      <c r="A18" s="58" t="s">
        <v>35</v>
      </c>
      <c r="B18" s="53"/>
      <c r="C18" s="35">
        <f t="shared" si="3"/>
        <v>0</v>
      </c>
      <c r="D18" s="8" t="s">
        <v>19</v>
      </c>
      <c r="E18" s="37">
        <f>H15</f>
        <v>61.25</v>
      </c>
      <c r="G18" s="8"/>
      <c r="H18" s="8"/>
      <c r="I18" s="8"/>
      <c r="J18" s="8"/>
      <c r="K18" s="8"/>
      <c r="L18" s="8"/>
    </row>
    <row r="19" spans="1:12" s="9" customFormat="1" ht="18" customHeight="1">
      <c r="A19" s="59" t="s">
        <v>36</v>
      </c>
      <c r="B19" s="53"/>
      <c r="C19" s="35">
        <f t="shared" si="3"/>
        <v>0</v>
      </c>
      <c r="D19" s="8"/>
      <c r="E19" s="8"/>
      <c r="G19" s="8"/>
      <c r="H19" s="8"/>
      <c r="I19" s="8"/>
      <c r="J19" s="8"/>
      <c r="K19" s="8"/>
      <c r="L19" s="8"/>
    </row>
    <row r="20" spans="1:12" s="9" customFormat="1" ht="18" customHeight="1">
      <c r="A20" s="59" t="s">
        <v>37</v>
      </c>
      <c r="B20" s="53"/>
      <c r="C20" s="35">
        <f t="shared" si="3"/>
        <v>0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59" t="s">
        <v>73</v>
      </c>
      <c r="B21" s="53"/>
      <c r="C21" s="35">
        <f t="shared" si="3"/>
        <v>0</v>
      </c>
      <c r="D21" s="8"/>
      <c r="E21" s="8"/>
      <c r="F21" s="8"/>
      <c r="G21" s="8"/>
      <c r="H21" s="8"/>
    </row>
    <row r="22" spans="1:12">
      <c r="A22" s="59" t="s">
        <v>74</v>
      </c>
      <c r="B22" s="53"/>
      <c r="C22" s="35">
        <f t="shared" si="3"/>
        <v>0</v>
      </c>
      <c r="D22" s="8"/>
      <c r="E22" s="8"/>
      <c r="F22" s="8"/>
      <c r="G22" s="8"/>
      <c r="H22" s="8"/>
    </row>
    <row r="23" spans="1:12">
      <c r="A23" s="59" t="s">
        <v>39</v>
      </c>
      <c r="B23" s="53"/>
      <c r="C23" s="35">
        <f t="shared" si="3"/>
        <v>0</v>
      </c>
      <c r="D23" s="8"/>
      <c r="E23" s="8"/>
      <c r="F23" s="8"/>
      <c r="G23" s="8"/>
      <c r="H23" s="8"/>
    </row>
    <row r="24" spans="1:12" ht="18">
      <c r="A24" s="23" t="s">
        <v>38</v>
      </c>
      <c r="B24" s="54"/>
      <c r="C24" s="23"/>
      <c r="D24" s="8"/>
      <c r="E24" s="8"/>
      <c r="F24" s="8"/>
      <c r="G24" s="8"/>
      <c r="H24" s="8"/>
    </row>
    <row r="25" spans="1:12">
      <c r="A25" s="58" t="s">
        <v>40</v>
      </c>
      <c r="B25" s="53"/>
      <c r="C25" s="35">
        <f t="shared" si="3"/>
        <v>0</v>
      </c>
      <c r="D25" s="8"/>
      <c r="E25" s="8"/>
      <c r="F25" s="8"/>
      <c r="G25" s="8"/>
      <c r="H25" s="8"/>
    </row>
    <row r="26" spans="1:12">
      <c r="A26" s="58" t="s">
        <v>42</v>
      </c>
      <c r="B26" s="53"/>
      <c r="C26" s="35">
        <f t="shared" si="3"/>
        <v>0</v>
      </c>
      <c r="D26"/>
      <c r="H26" s="1" t="s">
        <v>41</v>
      </c>
    </row>
    <row r="27" spans="1:12">
      <c r="A27" s="59" t="s">
        <v>43</v>
      </c>
      <c r="B27" s="53"/>
      <c r="C27" s="35">
        <f t="shared" si="3"/>
        <v>0</v>
      </c>
      <c r="D27"/>
    </row>
    <row r="28" spans="1:12">
      <c r="A28" s="59" t="s">
        <v>64</v>
      </c>
      <c r="B28" s="53"/>
      <c r="C28" s="35">
        <f t="shared" si="3"/>
        <v>0</v>
      </c>
      <c r="D28"/>
    </row>
    <row r="29" spans="1:12">
      <c r="A29" s="59" t="s">
        <v>65</v>
      </c>
      <c r="B29" s="53"/>
      <c r="C29" s="35">
        <f t="shared" si="3"/>
        <v>0</v>
      </c>
      <c r="D29"/>
    </row>
    <row r="30" spans="1:12">
      <c r="A30" s="59" t="s">
        <v>44</v>
      </c>
      <c r="B30" s="53"/>
      <c r="C30" s="35">
        <f t="shared" si="3"/>
        <v>0</v>
      </c>
      <c r="D30"/>
    </row>
    <row r="31" spans="1:12" ht="18">
      <c r="A31" s="23" t="s">
        <v>45</v>
      </c>
      <c r="B31" s="54"/>
      <c r="C31" s="23"/>
    </row>
    <row r="32" spans="1:12">
      <c r="A32" s="58" t="s">
        <v>46</v>
      </c>
      <c r="B32" s="53"/>
      <c r="C32" s="35">
        <f t="shared" si="3"/>
        <v>0</v>
      </c>
      <c r="J32" s="43"/>
    </row>
    <row r="33" spans="1:10">
      <c r="A33" s="58" t="s">
        <v>68</v>
      </c>
      <c r="B33" s="53"/>
      <c r="C33" s="35">
        <f t="shared" si="3"/>
        <v>0</v>
      </c>
      <c r="J33" s="43"/>
    </row>
    <row r="34" spans="1:10">
      <c r="A34" s="58" t="s">
        <v>47</v>
      </c>
      <c r="B34" s="53"/>
      <c r="C34" s="35">
        <f t="shared" si="3"/>
        <v>0</v>
      </c>
      <c r="J34" s="49"/>
    </row>
    <row r="35" spans="1:10">
      <c r="A35" s="58" t="s">
        <v>70</v>
      </c>
      <c r="B35" s="53"/>
      <c r="C35" s="35"/>
      <c r="J35" s="49"/>
    </row>
    <row r="36" spans="1:10">
      <c r="A36" s="58" t="s">
        <v>69</v>
      </c>
      <c r="B36" s="53"/>
      <c r="C36" s="35">
        <f t="shared" si="3"/>
        <v>0</v>
      </c>
      <c r="J36" s="49"/>
    </row>
    <row r="37" spans="1:10">
      <c r="A37" s="58" t="s">
        <v>71</v>
      </c>
      <c r="B37" s="53"/>
      <c r="C37" s="35">
        <f t="shared" si="3"/>
        <v>0</v>
      </c>
      <c r="J37" s="49"/>
    </row>
    <row r="38" spans="1:10">
      <c r="A38" s="58" t="s">
        <v>72</v>
      </c>
      <c r="B38" s="53"/>
      <c r="C38" s="35">
        <f t="shared" si="3"/>
        <v>0</v>
      </c>
    </row>
    <row r="39" spans="1:10">
      <c r="A39" s="58" t="s">
        <v>48</v>
      </c>
      <c r="B39" s="53"/>
      <c r="C39" s="35">
        <f t="shared" si="3"/>
        <v>0</v>
      </c>
    </row>
    <row r="40" spans="1:10">
      <c r="A40" s="60" t="s">
        <v>49</v>
      </c>
      <c r="B40" s="53"/>
      <c r="C40" s="35">
        <f t="shared" si="3"/>
        <v>0</v>
      </c>
    </row>
    <row r="41" spans="1:10">
      <c r="A41" s="58" t="s">
        <v>50</v>
      </c>
      <c r="B41" s="55"/>
      <c r="C41" s="35">
        <f t="shared" si="3"/>
        <v>0</v>
      </c>
    </row>
    <row r="42" spans="1:10">
      <c r="A42" s="58" t="s">
        <v>51</v>
      </c>
      <c r="B42" s="53"/>
      <c r="C42" s="35">
        <f t="shared" si="3"/>
        <v>0</v>
      </c>
    </row>
    <row r="43" spans="1:10">
      <c r="A43" s="58" t="s">
        <v>37</v>
      </c>
      <c r="B43" s="53"/>
      <c r="C43" s="35">
        <f t="shared" si="3"/>
        <v>0</v>
      </c>
    </row>
    <row r="44" spans="1:10">
      <c r="A44" s="58" t="s">
        <v>52</v>
      </c>
      <c r="B44" s="53"/>
      <c r="C44" s="35">
        <f t="shared" si="3"/>
        <v>0</v>
      </c>
    </row>
    <row r="45" spans="1:10">
      <c r="A45" s="58" t="s">
        <v>57</v>
      </c>
      <c r="B45" s="53"/>
      <c r="C45" s="35">
        <f t="shared" si="3"/>
        <v>0</v>
      </c>
    </row>
    <row r="46" spans="1:10">
      <c r="A46" s="58" t="s">
        <v>63</v>
      </c>
      <c r="B46" s="53"/>
      <c r="C46" s="35">
        <f>B46/8</f>
        <v>0</v>
      </c>
    </row>
    <row r="47" spans="1:10" ht="18">
      <c r="A47" s="23" t="s">
        <v>53</v>
      </c>
      <c r="B47" s="54"/>
      <c r="C47" s="23"/>
    </row>
    <row r="48" spans="1:10">
      <c r="A48" s="58" t="s">
        <v>54</v>
      </c>
      <c r="B48" s="56"/>
      <c r="C48" s="35">
        <f t="shared" si="3"/>
        <v>0</v>
      </c>
    </row>
    <row r="49" spans="1:3">
      <c r="A49" s="58" t="s">
        <v>55</v>
      </c>
      <c r="B49" s="56"/>
      <c r="C49" s="35">
        <f t="shared" si="3"/>
        <v>0</v>
      </c>
    </row>
    <row r="50" spans="1:3">
      <c r="A50" s="58" t="s">
        <v>56</v>
      </c>
      <c r="B50" s="56"/>
      <c r="C50" s="35">
        <f t="shared" si="3"/>
        <v>0</v>
      </c>
    </row>
    <row r="51" spans="1:3">
      <c r="A51" s="58" t="s">
        <v>77</v>
      </c>
      <c r="B51" s="56"/>
      <c r="C51" s="35">
        <f t="shared" si="3"/>
        <v>0</v>
      </c>
    </row>
    <row r="52" spans="1:3">
      <c r="A52" s="58" t="s">
        <v>58</v>
      </c>
      <c r="B52" s="57"/>
      <c r="C52" s="35">
        <f t="shared" si="3"/>
        <v>0</v>
      </c>
    </row>
    <row r="53" spans="1:3">
      <c r="A53" s="58" t="s">
        <v>80</v>
      </c>
      <c r="B53" s="57"/>
      <c r="C53" s="35">
        <f t="shared" si="3"/>
        <v>0</v>
      </c>
    </row>
    <row r="54" spans="1:3">
      <c r="A54" s="58" t="s">
        <v>59</v>
      </c>
      <c r="B54" s="56"/>
      <c r="C54" s="35">
        <f t="shared" si="3"/>
        <v>0</v>
      </c>
    </row>
    <row r="55" spans="1:3">
      <c r="A55" s="58" t="s">
        <v>30</v>
      </c>
      <c r="B55" s="56"/>
      <c r="C55" s="35">
        <f t="shared" si="3"/>
        <v>0</v>
      </c>
    </row>
    <row r="56" spans="1:3">
      <c r="A56" s="58" t="s">
        <v>66</v>
      </c>
      <c r="B56" s="56"/>
      <c r="C56" s="35">
        <f t="shared" si="3"/>
        <v>0</v>
      </c>
    </row>
    <row r="57" spans="1:3">
      <c r="A57" s="58" t="s">
        <v>75</v>
      </c>
      <c r="B57" s="56"/>
      <c r="C57" s="35">
        <f t="shared" si="3"/>
        <v>0</v>
      </c>
    </row>
    <row r="58" spans="1:3">
      <c r="A58" s="58" t="s">
        <v>76</v>
      </c>
      <c r="B58" s="56"/>
      <c r="C58" s="35">
        <f t="shared" si="3"/>
        <v>0</v>
      </c>
    </row>
    <row r="59" spans="1:3">
      <c r="A59" s="58" t="s">
        <v>79</v>
      </c>
      <c r="B59" s="56"/>
      <c r="C59" s="35"/>
    </row>
    <row r="60" spans="1:3">
      <c r="A60" s="58" t="s">
        <v>67</v>
      </c>
      <c r="B60" s="56"/>
      <c r="C60" s="35">
        <f t="shared" si="3"/>
        <v>0</v>
      </c>
    </row>
    <row r="61" spans="1:3" ht="18">
      <c r="A61" s="23" t="s">
        <v>60</v>
      </c>
      <c r="B61" s="54"/>
      <c r="C61" s="23">
        <f t="shared" si="3"/>
        <v>0</v>
      </c>
    </row>
    <row r="62" spans="1:3">
      <c r="A62" s="61" t="s">
        <v>61</v>
      </c>
      <c r="B62" s="56"/>
      <c r="C62" s="35">
        <f t="shared" si="3"/>
        <v>0</v>
      </c>
    </row>
    <row r="63" spans="1:3">
      <c r="A63" s="61" t="s">
        <v>62</v>
      </c>
      <c r="B63" s="56"/>
      <c r="C63" s="35">
        <f t="shared" si="3"/>
        <v>0</v>
      </c>
    </row>
    <row r="64" spans="1:3" ht="18">
      <c r="A64" s="13" t="s">
        <v>15</v>
      </c>
      <c r="B64" s="13"/>
      <c r="C64" s="13"/>
    </row>
    <row r="65" spans="1:3">
      <c r="A65" s="19" t="s">
        <v>11</v>
      </c>
      <c r="B65" s="11">
        <f>SUM(B15:B63)*0.3</f>
        <v>0</v>
      </c>
      <c r="C65" s="35">
        <f t="shared" ref="C65:C67" si="4">B65/8</f>
        <v>0</v>
      </c>
    </row>
    <row r="66" spans="1:3">
      <c r="A66" s="19" t="s">
        <v>14</v>
      </c>
      <c r="B66" s="11">
        <v>6</v>
      </c>
      <c r="C66" s="35">
        <f t="shared" si="4"/>
        <v>0.75</v>
      </c>
    </row>
    <row r="67" spans="1:3">
      <c r="A67" s="19" t="s">
        <v>20</v>
      </c>
      <c r="B67" s="11">
        <v>6</v>
      </c>
      <c r="C67" s="35">
        <f t="shared" si="4"/>
        <v>0.75</v>
      </c>
    </row>
    <row r="68" spans="1:3">
      <c r="A68" s="30" t="s">
        <v>2</v>
      </c>
      <c r="B68" s="44">
        <f>SUM(B8:B67)</f>
        <v>112</v>
      </c>
      <c r="C68" s="45">
        <f>SUM(C8:C67)</f>
        <v>14</v>
      </c>
    </row>
    <row r="69" spans="1:3">
      <c r="A69" s="40"/>
      <c r="B69" s="1">
        <f>B68/8</f>
        <v>14</v>
      </c>
    </row>
    <row r="70" spans="1:3">
      <c r="A70" s="41" t="s">
        <v>21</v>
      </c>
    </row>
    <row r="71" spans="1:3">
      <c r="A71" s="1" t="s">
        <v>25</v>
      </c>
    </row>
    <row r="72" spans="1:3">
      <c r="A72" s="1" t="s">
        <v>26</v>
      </c>
      <c r="B72" s="41"/>
      <c r="C72" s="42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EGMA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2018-06-01T09:12:26Z</dcterms:modified>
</cp:coreProperties>
</file>