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Facility Management Shibu\"/>
    </mc:Choice>
  </mc:AlternateContent>
  <bookViews>
    <workbookView xWindow="0" yWindow="0" windowWidth="11592" windowHeight="9336" tabRatio="500"/>
  </bookViews>
  <sheets>
    <sheet name="Facility Management" sheetId="4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4" l="1"/>
  <c r="H12" i="4"/>
  <c r="F25" i="4"/>
  <c r="F29" i="4"/>
  <c r="F28" i="4"/>
  <c r="F27" i="4"/>
  <c r="H10" i="4"/>
  <c r="H15" i="4"/>
  <c r="H16" i="4"/>
  <c r="F26" i="4"/>
  <c r="G10" i="4"/>
  <c r="G11" i="4"/>
  <c r="K8" i="4"/>
  <c r="D18" i="4"/>
  <c r="H11" i="4" l="1"/>
  <c r="C43" i="4"/>
  <c r="G12" i="4"/>
  <c r="D41" i="4"/>
  <c r="D20" i="4"/>
  <c r="D26" i="4"/>
  <c r="D40" i="4"/>
  <c r="D39" i="4"/>
  <c r="D21" i="4"/>
  <c r="D22" i="4"/>
  <c r="D24" i="4"/>
  <c r="D27" i="4"/>
  <c r="D28" i="4"/>
  <c r="D29" i="4"/>
  <c r="D30" i="4"/>
  <c r="D38" i="4"/>
  <c r="D25" i="4" l="1"/>
  <c r="H8" i="4" l="1"/>
  <c r="H9" i="4"/>
  <c r="L8" i="4" s="1"/>
  <c r="D11" i="4"/>
  <c r="G15" i="4" s="1"/>
  <c r="H14" i="4" s="1"/>
  <c r="D44" i="4" l="1"/>
  <c r="D45" i="4"/>
  <c r="D32" i="4"/>
  <c r="D33" i="4"/>
  <c r="D34" i="4"/>
  <c r="D35" i="4"/>
  <c r="D36" i="4"/>
  <c r="D37" i="4"/>
  <c r="D16" i="4"/>
  <c r="D23" i="4"/>
  <c r="D15" i="4"/>
  <c r="D13" i="4"/>
  <c r="D10" i="4"/>
  <c r="G7" i="4" s="1"/>
  <c r="H7" i="4" s="1"/>
  <c r="D8" i="4"/>
  <c r="G14" i="4" s="1"/>
  <c r="H13" i="4" s="1"/>
  <c r="I8" i="4" l="1"/>
  <c r="C9" i="4"/>
  <c r="C46" i="4" s="1"/>
  <c r="D43" i="4"/>
  <c r="G16" i="4" s="1"/>
  <c r="D9" i="4" l="1"/>
  <c r="G13" i="4" s="1"/>
  <c r="F21" i="4"/>
  <c r="J8" i="4" l="1"/>
  <c r="H17" i="4"/>
  <c r="F19" i="4" s="1"/>
  <c r="F20" i="4" s="1"/>
  <c r="D46" i="4"/>
</calcChain>
</file>

<file path=xl/sharedStrings.xml><?xml version="1.0" encoding="utf-8"?>
<sst xmlns="http://schemas.openxmlformats.org/spreadsheetml/2006/main" count="75" uniqueCount="71">
  <si>
    <t>Module</t>
  </si>
  <si>
    <t>Man Days</t>
  </si>
  <si>
    <t>Total Effort</t>
  </si>
  <si>
    <t>Initiation</t>
  </si>
  <si>
    <t>Development</t>
  </si>
  <si>
    <t>UAT</t>
  </si>
  <si>
    <t>Project Management</t>
  </si>
  <si>
    <t>Hours</t>
  </si>
  <si>
    <t>Quality Assurance</t>
  </si>
  <si>
    <t>QA &amp; Bug Fixing</t>
  </si>
  <si>
    <t>Assumptions</t>
  </si>
  <si>
    <t>QA</t>
  </si>
  <si>
    <t xml:space="preserve">Business analysis </t>
  </si>
  <si>
    <t>No</t>
  </si>
  <si>
    <t>Designer</t>
  </si>
  <si>
    <t>Sr Developer</t>
  </si>
  <si>
    <t>Jr Developer</t>
  </si>
  <si>
    <t>PM</t>
  </si>
  <si>
    <t>BA</t>
  </si>
  <si>
    <t>Total</t>
  </si>
  <si>
    <t>Total Delivery days</t>
  </si>
  <si>
    <t xml:space="preserve"> (+1 Day deployment)</t>
  </si>
  <si>
    <t>Tech writer</t>
  </si>
  <si>
    <t xml:space="preserve">Application basic setup </t>
  </si>
  <si>
    <t>Deployment per instance</t>
  </si>
  <si>
    <t>Design and Prototype</t>
  </si>
  <si>
    <t>Monday</t>
  </si>
  <si>
    <t>Algorithms will be provided</t>
  </si>
  <si>
    <t>Calculation formulas will be provided</t>
  </si>
  <si>
    <t>Website will be static.</t>
  </si>
  <si>
    <t>All events - Journey start, stop, end etc should be triggered by the employee</t>
  </si>
  <si>
    <t>Documentation</t>
  </si>
  <si>
    <t>Months</t>
  </si>
  <si>
    <t>Facility Management</t>
  </si>
  <si>
    <t>Registration</t>
  </si>
  <si>
    <t>Shops</t>
  </si>
  <si>
    <t>FMC</t>
  </si>
  <si>
    <t>Search</t>
  </si>
  <si>
    <t>Shop / FMC</t>
  </si>
  <si>
    <t>Request Repairs or new services (Shops)</t>
  </si>
  <si>
    <t>Search &amp; sent request to multiple FMC</t>
  </si>
  <si>
    <t>Receive information on  FMC &amp; Work Req.</t>
  </si>
  <si>
    <t>Request permission to conduct work (to the Mall)</t>
  </si>
  <si>
    <t>Work Completion report</t>
  </si>
  <si>
    <t>Receive request for repair or new work</t>
  </si>
  <si>
    <t>Send Quote</t>
  </si>
  <si>
    <t>Receive Work Order</t>
  </si>
  <si>
    <t>Completion report</t>
  </si>
  <si>
    <t>Corporate Web App</t>
  </si>
  <si>
    <t>Dashboard for Work requested by shops</t>
  </si>
  <si>
    <t>Dashboard for Work  progress</t>
  </si>
  <si>
    <t>Send request to FMC</t>
  </si>
  <si>
    <t>Receive Quotes from FMC</t>
  </si>
  <si>
    <t>Send Work Order</t>
  </si>
  <si>
    <t>Receive Work Status</t>
  </si>
  <si>
    <t>FMC Mobile App</t>
  </si>
  <si>
    <t>Shop Mobile App</t>
  </si>
  <si>
    <t>User Management ShopHQ (Super Admin, Manager, Employees)</t>
  </si>
  <si>
    <t>User Management Shop (Manager, Owner)</t>
  </si>
  <si>
    <t>User Management FMC (Manager, Supervisor, Owner)</t>
  </si>
  <si>
    <t>Dashboard and Menu</t>
  </si>
  <si>
    <t>IOS Developer</t>
  </si>
  <si>
    <t>Android Developer</t>
  </si>
  <si>
    <t>Mobile API Services</t>
  </si>
  <si>
    <t>Developer (API Services)</t>
  </si>
  <si>
    <t>Web Development</t>
  </si>
  <si>
    <t>Android Development</t>
  </si>
  <si>
    <t>IOS Development</t>
  </si>
  <si>
    <t>Tab IOS</t>
  </si>
  <si>
    <t>Tab Android</t>
  </si>
  <si>
    <t>API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</si>
</sst>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1"/>
    </xf>
    <xf numFmtId="1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 indent="1"/>
    </xf>
    <xf numFmtId="0" fontId="3" fillId="5" borderId="2" xfId="0" applyFont="1" applyFill="1" applyBorder="1" applyAlignment="1">
      <alignment horizontal="left" vertical="center" indent="1"/>
    </xf>
    <xf numFmtId="0" fontId="0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 wrapText="1" indent="1"/>
    </xf>
    <xf numFmtId="0" fontId="0" fillId="4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2"/>
    </xf>
    <xf numFmtId="0" fontId="6" fillId="6" borderId="2" xfId="0" applyFont="1" applyFill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3" fillId="8" borderId="0" xfId="0" applyFont="1" applyFill="1" applyAlignment="1">
      <alignment vertical="center"/>
    </xf>
    <xf numFmtId="0" fontId="0" fillId="8" borderId="0" xfId="0" applyFont="1" applyFill="1" applyAlignment="1">
      <alignment vertical="center"/>
    </xf>
    <xf numFmtId="0" fontId="8" fillId="0" borderId="0" xfId="0" quotePrefix="1" applyFont="1" applyFill="1" applyAlignment="1">
      <alignment horizontal="left" vertical="center"/>
    </xf>
    <xf numFmtId="0" fontId="3" fillId="2" borderId="1" xfId="0" applyFont="1" applyFill="1" applyBorder="1"/>
    <xf numFmtId="0" fontId="3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6" borderId="6" xfId="0" applyFont="1" applyFill="1" applyBorder="1" applyAlignment="1">
      <alignment horizontal="right" vertical="center"/>
    </xf>
    <xf numFmtId="0" fontId="6" fillId="0" borderId="6" xfId="0" applyFont="1" applyBorder="1" applyAlignment="1">
      <alignment horizontal="right" vertical="center"/>
    </xf>
    <xf numFmtId="0" fontId="9" fillId="0" borderId="0" xfId="0" applyFont="1" applyFill="1" applyAlignment="1">
      <alignment vertical="center"/>
    </xf>
    <xf numFmtId="1" fontId="3" fillId="0" borderId="0" xfId="0" applyNumberFormat="1" applyFont="1" applyFill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left" vertical="center" indent="1"/>
    </xf>
    <xf numFmtId="0" fontId="3" fillId="0" borderId="2" xfId="0" applyFont="1" applyBorder="1" applyAlignment="1">
      <alignment horizontal="left" indent="9"/>
    </xf>
    <xf numFmtId="0" fontId="0" fillId="0" borderId="2" xfId="0" applyFont="1" applyBorder="1" applyAlignment="1">
      <alignment horizontal="center" vertical="center"/>
    </xf>
    <xf numFmtId="0" fontId="0" fillId="2" borderId="8" xfId="0" applyFont="1" applyFill="1" applyBorder="1" applyAlignment="1">
      <alignment horizontal="right" vertical="center"/>
    </xf>
    <xf numFmtId="0" fontId="0" fillId="2" borderId="9" xfId="0" applyFont="1" applyFill="1" applyBorder="1"/>
    <xf numFmtId="0" fontId="3" fillId="4" borderId="2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0" fontId="3" fillId="0" borderId="0" xfId="0" applyFont="1" applyBorder="1" applyAlignment="1">
      <alignment horizontal="left" indent="9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indent="1"/>
    </xf>
    <xf numFmtId="0" fontId="8" fillId="0" borderId="0" xfId="0" applyFont="1" applyFill="1" applyAlignment="1">
      <alignment horizontal="left" vertical="center" indent="2"/>
    </xf>
    <xf numFmtId="0" fontId="0" fillId="0" borderId="0" xfId="0" applyFont="1" applyAlignment="1">
      <alignment horizontal="left" vertical="center" indent="1"/>
    </xf>
    <xf numFmtId="0" fontId="9" fillId="0" borderId="7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169" fontId="0" fillId="0" borderId="0" xfId="0" applyNumberFormat="1" applyFont="1" applyAlignment="1">
      <alignment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7"/>
  <sheetViews>
    <sheetView tabSelected="1" topLeftCell="C5" zoomScaleNormal="100" workbookViewId="0">
      <selection activeCell="F19" sqref="F19"/>
    </sheetView>
  </sheetViews>
  <sheetFormatPr defaultColWidth="10.8984375" defaultRowHeight="15.6" x14ac:dyDescent="0.3"/>
  <cols>
    <col min="1" max="1" width="7.5" style="2" customWidth="1"/>
    <col min="2" max="2" width="80" style="1" customWidth="1"/>
    <col min="3" max="3" width="14.19921875" style="2" customWidth="1"/>
    <col min="4" max="4" width="13.8984375" style="3" customWidth="1"/>
    <col min="5" max="5" width="19.09765625" style="1" customWidth="1"/>
    <col min="6" max="6" width="12.69921875" style="1" customWidth="1"/>
    <col min="7" max="7" width="10.8984375" style="1"/>
    <col min="8" max="8" width="10.69921875" style="1" customWidth="1"/>
    <col min="9" max="9" width="0.19921875" style="1" hidden="1" customWidth="1"/>
    <col min="10" max="10" width="10.8984375" style="1" hidden="1" customWidth="1"/>
    <col min="11" max="11" width="10.8984375" style="1"/>
    <col min="12" max="12" width="13.5" style="1" customWidth="1"/>
    <col min="13" max="16384" width="10.8984375" style="1"/>
  </cols>
  <sheetData>
    <row r="1" spans="1:12" ht="15.75" customHeight="1" x14ac:dyDescent="0.3">
      <c r="A1" s="5"/>
      <c r="B1" s="5"/>
      <c r="C1" s="4"/>
      <c r="D1" s="6"/>
    </row>
    <row r="2" spans="1:12" ht="15.75" customHeight="1" x14ac:dyDescent="0.3">
      <c r="A2" s="6"/>
      <c r="B2" s="6"/>
      <c r="C2" s="4"/>
      <c r="D2" s="6"/>
    </row>
    <row r="3" spans="1:12" ht="15.75" customHeight="1" x14ac:dyDescent="0.3">
      <c r="A3" s="6"/>
      <c r="B3" s="10" t="s">
        <v>33</v>
      </c>
      <c r="C3" s="4"/>
      <c r="D3" s="17">
        <v>43168</v>
      </c>
    </row>
    <row r="4" spans="1:12" ht="15.75" customHeight="1" x14ac:dyDescent="0.3">
      <c r="A4" s="6"/>
      <c r="B4" s="4"/>
      <c r="C4" s="4"/>
      <c r="D4" s="18" t="s">
        <v>26</v>
      </c>
    </row>
    <row r="5" spans="1:12" ht="15.75" customHeight="1" x14ac:dyDescent="0.3">
      <c r="A5" s="7"/>
      <c r="B5" s="7"/>
      <c r="C5" s="21"/>
      <c r="D5" s="7"/>
      <c r="E5" s="36"/>
    </row>
    <row r="6" spans="1:12" s="8" customFormat="1" ht="18" customHeight="1" x14ac:dyDescent="0.3">
      <c r="A6" s="12"/>
      <c r="B6" s="13" t="s">
        <v>0</v>
      </c>
      <c r="C6" s="15" t="s">
        <v>7</v>
      </c>
      <c r="D6" s="15" t="s">
        <v>1</v>
      </c>
      <c r="E6" s="43"/>
      <c r="F6" s="29" t="s">
        <v>13</v>
      </c>
      <c r="G6" s="30" t="s">
        <v>1</v>
      </c>
      <c r="H6" s="30" t="s">
        <v>2</v>
      </c>
      <c r="I6" s="45"/>
      <c r="J6" s="45"/>
    </row>
    <row r="7" spans="1:12" s="8" customFormat="1" ht="18" customHeight="1" x14ac:dyDescent="0.3">
      <c r="A7" s="12"/>
      <c r="B7" s="14" t="s">
        <v>3</v>
      </c>
      <c r="C7" s="22"/>
      <c r="D7" s="12"/>
      <c r="E7" s="44" t="s">
        <v>14</v>
      </c>
      <c r="F7" s="39">
        <v>1</v>
      </c>
      <c r="G7" s="40">
        <f>D10</f>
        <v>3</v>
      </c>
      <c r="H7" s="41">
        <f>F7*G7</f>
        <v>3</v>
      </c>
      <c r="I7" s="45"/>
      <c r="J7" s="45"/>
      <c r="K7" s="37"/>
      <c r="L7" s="46"/>
    </row>
    <row r="8" spans="1:12" s="8" customFormat="1" ht="18" customHeight="1" x14ac:dyDescent="0.3">
      <c r="A8" s="11"/>
      <c r="B8" s="16" t="s">
        <v>12</v>
      </c>
      <c r="C8" s="19">
        <v>16</v>
      </c>
      <c r="D8" s="20">
        <f>C8/8</f>
        <v>2</v>
      </c>
      <c r="E8" s="44" t="s">
        <v>15</v>
      </c>
      <c r="F8" s="39">
        <v>1</v>
      </c>
      <c r="G8" s="40">
        <v>10.5</v>
      </c>
      <c r="H8" s="41">
        <f t="shared" ref="H8:H11" si="0">F8*G8</f>
        <v>10.5</v>
      </c>
      <c r="I8" s="63">
        <f>SUM(D13:D37)</f>
        <v>18.5</v>
      </c>
      <c r="J8" s="64">
        <f>SUM(H8:H12)</f>
        <v>33.200000000000003</v>
      </c>
      <c r="K8" s="65">
        <f>SUM(D32:D40) + SUM(D13:D18)</f>
        <v>10.5</v>
      </c>
      <c r="L8" s="66">
        <f>SUM(H8:H9)</f>
        <v>10.5</v>
      </c>
    </row>
    <row r="9" spans="1:12" s="8" customFormat="1" ht="18" customHeight="1" x14ac:dyDescent="0.3">
      <c r="A9" s="11"/>
      <c r="B9" s="16" t="s">
        <v>6</v>
      </c>
      <c r="C9" s="20">
        <f>SUM(C13:C37)*0.1</f>
        <v>14.8</v>
      </c>
      <c r="D9" s="20">
        <f t="shared" ref="D9:D45" si="1">C9/8</f>
        <v>1.85</v>
      </c>
      <c r="E9" s="44" t="s">
        <v>16</v>
      </c>
      <c r="F9" s="39">
        <v>0</v>
      </c>
      <c r="G9" s="40">
        <v>0</v>
      </c>
      <c r="H9" s="41">
        <f t="shared" si="0"/>
        <v>0</v>
      </c>
      <c r="I9" s="63"/>
      <c r="J9" s="64"/>
      <c r="K9" s="65"/>
      <c r="L9" s="66"/>
    </row>
    <row r="10" spans="1:12" s="8" customFormat="1" ht="18" customHeight="1" x14ac:dyDescent="0.3">
      <c r="A10" s="20"/>
      <c r="B10" s="16" t="s">
        <v>25</v>
      </c>
      <c r="C10" s="20">
        <v>24</v>
      </c>
      <c r="D10" s="20">
        <f t="shared" si="1"/>
        <v>3</v>
      </c>
      <c r="E10" s="44" t="s">
        <v>61</v>
      </c>
      <c r="F10" s="39">
        <v>1</v>
      </c>
      <c r="G10" s="40">
        <f>SUM(D19:D29)*1.3</f>
        <v>11.700000000000001</v>
      </c>
      <c r="H10" s="41">
        <f t="shared" si="0"/>
        <v>11.700000000000001</v>
      </c>
      <c r="I10" s="63"/>
      <c r="J10" s="64"/>
      <c r="K10" s="37"/>
      <c r="L10" s="46"/>
    </row>
    <row r="11" spans="1:12" s="9" customFormat="1" ht="18" customHeight="1" x14ac:dyDescent="0.3">
      <c r="A11" s="20"/>
      <c r="B11" s="16" t="s">
        <v>31</v>
      </c>
      <c r="C11" s="20">
        <v>8</v>
      </c>
      <c r="D11" s="20">
        <f t="shared" si="1"/>
        <v>1</v>
      </c>
      <c r="E11" s="44" t="s">
        <v>62</v>
      </c>
      <c r="F11" s="39">
        <v>1</v>
      </c>
      <c r="G11" s="40">
        <f>SUM(D20:D30)*0.7</f>
        <v>7</v>
      </c>
      <c r="H11" s="41">
        <f t="shared" si="0"/>
        <v>7</v>
      </c>
      <c r="I11" s="45"/>
      <c r="J11" s="45"/>
      <c r="K11" s="37"/>
      <c r="L11" s="46"/>
    </row>
    <row r="12" spans="1:12" s="9" customFormat="1" ht="18" customHeight="1" x14ac:dyDescent="0.3">
      <c r="A12" s="12"/>
      <c r="B12" s="14" t="s">
        <v>4</v>
      </c>
      <c r="C12" s="14"/>
      <c r="D12" s="14"/>
      <c r="E12" s="44" t="s">
        <v>64</v>
      </c>
      <c r="F12" s="39">
        <v>1</v>
      </c>
      <c r="G12" s="40">
        <f>D41</f>
        <v>4</v>
      </c>
      <c r="H12" s="41">
        <f>F12*G12</f>
        <v>4</v>
      </c>
      <c r="I12" s="45"/>
      <c r="J12" s="45"/>
      <c r="K12" s="37"/>
      <c r="L12" s="46"/>
    </row>
    <row r="13" spans="1:12" s="9" customFormat="1" ht="18" customHeight="1" x14ac:dyDescent="0.3">
      <c r="A13" s="20"/>
      <c r="B13" s="47" t="s">
        <v>23</v>
      </c>
      <c r="C13" s="20">
        <v>0</v>
      </c>
      <c r="D13" s="20">
        <f t="shared" si="1"/>
        <v>0</v>
      </c>
      <c r="E13" s="44" t="s">
        <v>17</v>
      </c>
      <c r="F13" s="39">
        <v>1</v>
      </c>
      <c r="G13" s="40">
        <f>D9</f>
        <v>1.85</v>
      </c>
      <c r="H13" s="41">
        <f>F14*G14</f>
        <v>2</v>
      </c>
      <c r="I13" s="45"/>
      <c r="J13" s="45"/>
      <c r="K13" s="37"/>
      <c r="L13" s="46"/>
    </row>
    <row r="14" spans="1:12" s="9" customFormat="1" ht="18" customHeight="1" x14ac:dyDescent="0.3">
      <c r="A14" s="26"/>
      <c r="B14" s="48" t="s">
        <v>34</v>
      </c>
      <c r="C14" s="26"/>
      <c r="D14" s="26"/>
      <c r="E14" s="44" t="s">
        <v>18</v>
      </c>
      <c r="F14" s="39">
        <v>1</v>
      </c>
      <c r="G14" s="51">
        <f>D8</f>
        <v>2</v>
      </c>
      <c r="H14" s="41">
        <f>F15*G15</f>
        <v>1</v>
      </c>
      <c r="I14" s="45"/>
      <c r="J14" s="45"/>
      <c r="K14" s="37"/>
      <c r="L14" s="46"/>
    </row>
    <row r="15" spans="1:12" s="9" customFormat="1" ht="18" customHeight="1" x14ac:dyDescent="0.3">
      <c r="A15" s="20"/>
      <c r="B15" s="16" t="s">
        <v>35</v>
      </c>
      <c r="C15" s="20">
        <v>4</v>
      </c>
      <c r="D15" s="20">
        <f t="shared" si="1"/>
        <v>0.5</v>
      </c>
      <c r="E15" s="44" t="s">
        <v>22</v>
      </c>
      <c r="F15" s="39">
        <v>1</v>
      </c>
      <c r="G15" s="51">
        <f>D11</f>
        <v>1</v>
      </c>
      <c r="H15" s="41">
        <f>F15*G15</f>
        <v>1</v>
      </c>
      <c r="I15" s="45"/>
      <c r="J15" s="45"/>
      <c r="K15" s="55"/>
      <c r="L15" s="56"/>
    </row>
    <row r="16" spans="1:12" s="9" customFormat="1" ht="18" customHeight="1" x14ac:dyDescent="0.3">
      <c r="A16" s="20"/>
      <c r="B16" s="16" t="s">
        <v>36</v>
      </c>
      <c r="C16" s="20">
        <v>8</v>
      </c>
      <c r="D16" s="20">
        <f t="shared" si="1"/>
        <v>1</v>
      </c>
      <c r="E16" s="44" t="s">
        <v>11</v>
      </c>
      <c r="F16" s="39">
        <v>1</v>
      </c>
      <c r="G16" s="42">
        <f>D43</f>
        <v>8.3250000000000011</v>
      </c>
      <c r="H16" s="41">
        <f>F16*G16</f>
        <v>8.3250000000000011</v>
      </c>
      <c r="I16" s="45"/>
      <c r="J16" s="45"/>
      <c r="K16" s="55"/>
      <c r="L16" s="56"/>
    </row>
    <row r="17" spans="1:12" s="9" customFormat="1" ht="18" customHeight="1" x14ac:dyDescent="0.3">
      <c r="A17" s="26"/>
      <c r="B17" s="48" t="s">
        <v>37</v>
      </c>
      <c r="C17" s="26"/>
      <c r="D17" s="26"/>
      <c r="E17" s="50" t="s">
        <v>19</v>
      </c>
      <c r="F17" s="39"/>
      <c r="G17" s="40"/>
      <c r="H17" s="9">
        <f>SUM(H7:H16)</f>
        <v>48.525000000000006</v>
      </c>
      <c r="I17" s="45"/>
      <c r="J17" s="45"/>
      <c r="K17" s="55"/>
      <c r="L17" s="56"/>
    </row>
    <row r="18" spans="1:12" s="9" customFormat="1" ht="18" customHeight="1" x14ac:dyDescent="0.3">
      <c r="A18" s="20"/>
      <c r="B18" s="16" t="s">
        <v>38</v>
      </c>
      <c r="C18" s="20">
        <v>8</v>
      </c>
      <c r="D18" s="20">
        <f>C18/8</f>
        <v>1</v>
      </c>
      <c r="E18" s="33" t="s">
        <v>20</v>
      </c>
      <c r="F18" s="34">
        <f>SUM(G16,G7,G8,G12)</f>
        <v>25.825000000000003</v>
      </c>
      <c r="H18" s="8"/>
      <c r="I18" s="45"/>
      <c r="J18" s="45"/>
      <c r="K18" s="55"/>
      <c r="L18" s="56"/>
    </row>
    <row r="19" spans="1:12" s="9" customFormat="1" ht="18" customHeight="1" x14ac:dyDescent="0.3">
      <c r="A19" s="26"/>
      <c r="B19" s="48" t="s">
        <v>56</v>
      </c>
      <c r="C19" s="26"/>
      <c r="D19" s="26"/>
      <c r="E19" s="33" t="s">
        <v>2</v>
      </c>
      <c r="F19" s="34">
        <f>H17</f>
        <v>48.525000000000006</v>
      </c>
      <c r="G19" s="8" t="s">
        <v>21</v>
      </c>
      <c r="H19" s="59"/>
      <c r="I19" s="45"/>
      <c r="J19" s="45"/>
      <c r="K19" s="55"/>
      <c r="L19" s="56"/>
    </row>
    <row r="20" spans="1:12" s="9" customFormat="1" ht="18" customHeight="1" x14ac:dyDescent="0.3">
      <c r="A20" s="20"/>
      <c r="B20" s="16" t="s">
        <v>60</v>
      </c>
      <c r="C20" s="20">
        <v>8</v>
      </c>
      <c r="D20" s="20">
        <f t="shared" si="1"/>
        <v>1</v>
      </c>
      <c r="E20" s="57"/>
      <c r="F20" s="58">
        <f>F19*8</f>
        <v>388.20000000000005</v>
      </c>
      <c r="G20" s="59"/>
      <c r="H20" s="59"/>
      <c r="I20" s="45"/>
      <c r="J20" s="45"/>
      <c r="K20" s="55"/>
      <c r="L20" s="56"/>
    </row>
    <row r="21" spans="1:12" s="9" customFormat="1" ht="18" customHeight="1" x14ac:dyDescent="0.3">
      <c r="A21" s="20"/>
      <c r="B21" s="16" t="s">
        <v>39</v>
      </c>
      <c r="C21" s="20">
        <v>8</v>
      </c>
      <c r="D21" s="20">
        <f t="shared" si="1"/>
        <v>1</v>
      </c>
      <c r="E21" s="57"/>
      <c r="F21" s="35">
        <f>F18/20</f>
        <v>1.2912500000000002</v>
      </c>
      <c r="G21" s="61" t="s">
        <v>32</v>
      </c>
      <c r="H21" s="59"/>
      <c r="I21" s="38"/>
      <c r="J21" s="8"/>
    </row>
    <row r="22" spans="1:12" s="9" customFormat="1" ht="18" customHeight="1" x14ac:dyDescent="0.3">
      <c r="A22" s="20"/>
      <c r="B22" s="62" t="s">
        <v>41</v>
      </c>
      <c r="C22" s="20">
        <v>8</v>
      </c>
      <c r="D22" s="20">
        <f t="shared" si="1"/>
        <v>1</v>
      </c>
      <c r="E22" s="57"/>
      <c r="F22" s="58"/>
      <c r="G22" s="59"/>
      <c r="H22" s="59"/>
      <c r="I22" s="8"/>
    </row>
    <row r="23" spans="1:12" s="9" customFormat="1" ht="18" customHeight="1" x14ac:dyDescent="0.3">
      <c r="A23" s="20"/>
      <c r="B23" s="16" t="s">
        <v>42</v>
      </c>
      <c r="C23" s="20">
        <v>8</v>
      </c>
      <c r="D23" s="20">
        <f>C23/8</f>
        <v>1</v>
      </c>
      <c r="E23" s="57"/>
      <c r="F23" s="58"/>
      <c r="G23" s="59"/>
      <c r="H23"/>
      <c r="I23" s="8"/>
    </row>
    <row r="24" spans="1:12" s="9" customFormat="1" ht="20.25" customHeight="1" x14ac:dyDescent="0.3">
      <c r="A24" s="20"/>
      <c r="B24" s="16" t="s">
        <v>43</v>
      </c>
      <c r="C24" s="20">
        <v>8</v>
      </c>
      <c r="D24" s="20">
        <f>C24/8</f>
        <v>1</v>
      </c>
      <c r="E24" s="16" t="s">
        <v>40</v>
      </c>
      <c r="F24"/>
      <c r="G24"/>
      <c r="H24" s="32"/>
    </row>
    <row r="25" spans="1:12" s="9" customFormat="1" ht="18" customHeight="1" x14ac:dyDescent="0.3">
      <c r="A25" s="26"/>
      <c r="B25" s="48" t="s">
        <v>55</v>
      </c>
      <c r="C25" s="26"/>
      <c r="D25" s="26">
        <f t="shared" ref="D25:D29" si="2">C25/8</f>
        <v>0</v>
      </c>
      <c r="E25" s="9" t="s">
        <v>70</v>
      </c>
      <c r="F25" s="31">
        <f>H12</f>
        <v>4</v>
      </c>
      <c r="G25" s="31"/>
      <c r="H25" s="8"/>
    </row>
    <row r="26" spans="1:12" s="9" customFormat="1" ht="18.75" customHeight="1" x14ac:dyDescent="0.3">
      <c r="A26" s="20"/>
      <c r="B26" s="16" t="s">
        <v>60</v>
      </c>
      <c r="C26" s="20">
        <v>8</v>
      </c>
      <c r="D26" s="20">
        <f t="shared" si="2"/>
        <v>1</v>
      </c>
      <c r="E26" s="9" t="s">
        <v>65</v>
      </c>
      <c r="F26" s="67">
        <f>H7/3+H8+H13/3+H14/3+H15/3 +H16/3</f>
        <v>15.608333333333334</v>
      </c>
      <c r="G26" s="8"/>
      <c r="I26"/>
      <c r="J26"/>
      <c r="K26"/>
    </row>
    <row r="27" spans="1:12" s="9" customFormat="1" ht="18.75" customHeight="1" x14ac:dyDescent="0.3">
      <c r="A27" s="20"/>
      <c r="B27" s="16" t="s">
        <v>44</v>
      </c>
      <c r="C27" s="20">
        <v>8</v>
      </c>
      <c r="D27" s="20">
        <f t="shared" si="2"/>
        <v>1</v>
      </c>
      <c r="E27" s="9" t="s">
        <v>66</v>
      </c>
      <c r="F27" s="67">
        <f>H7/3+H11+H13/3+H14/3+H15/3+H16/3</f>
        <v>12.108333333333334</v>
      </c>
      <c r="I27"/>
      <c r="J27"/>
      <c r="K27"/>
    </row>
    <row r="28" spans="1:12" s="9" customFormat="1" ht="18.75" customHeight="1" x14ac:dyDescent="0.3">
      <c r="A28" s="20"/>
      <c r="B28" s="16" t="s">
        <v>45</v>
      </c>
      <c r="C28" s="20">
        <v>8</v>
      </c>
      <c r="D28" s="20">
        <f t="shared" si="2"/>
        <v>1</v>
      </c>
      <c r="E28" s="9" t="s">
        <v>67</v>
      </c>
      <c r="F28" s="67">
        <f>H7/3+H10+H13/3+H14/3+H15/3+H16/3</f>
        <v>16.808333333333337</v>
      </c>
      <c r="H28"/>
      <c r="I28"/>
      <c r="J28"/>
      <c r="K28"/>
    </row>
    <row r="29" spans="1:12" s="9" customFormat="1" ht="21" customHeight="1" x14ac:dyDescent="0.3">
      <c r="A29" s="20"/>
      <c r="B29" s="16" t="s">
        <v>46</v>
      </c>
      <c r="C29" s="20">
        <v>8</v>
      </c>
      <c r="D29" s="20">
        <f t="shared" si="2"/>
        <v>1</v>
      </c>
      <c r="E29"/>
      <c r="F29">
        <f>SUM(F26:F28)</f>
        <v>44.525000000000006</v>
      </c>
      <c r="G29"/>
      <c r="H29"/>
      <c r="I29"/>
      <c r="J29"/>
      <c r="K29"/>
    </row>
    <row r="30" spans="1:12" s="9" customFormat="1" ht="21" customHeight="1" x14ac:dyDescent="0.3">
      <c r="A30" s="20"/>
      <c r="B30" s="16" t="s">
        <v>47</v>
      </c>
      <c r="C30" s="20">
        <v>8</v>
      </c>
      <c r="D30" s="20">
        <f>C30/8</f>
        <v>1</v>
      </c>
      <c r="E30" s="9" t="s">
        <v>68</v>
      </c>
      <c r="F30">
        <v>4</v>
      </c>
      <c r="G30"/>
      <c r="H30"/>
      <c r="I30"/>
      <c r="J30"/>
      <c r="K30"/>
    </row>
    <row r="31" spans="1:12" s="9" customFormat="1" ht="21" customHeight="1" x14ac:dyDescent="0.3">
      <c r="A31" s="26"/>
      <c r="B31" s="48" t="s">
        <v>48</v>
      </c>
      <c r="C31" s="26"/>
      <c r="D31" s="26"/>
      <c r="E31" s="9" t="s">
        <v>69</v>
      </c>
      <c r="F31">
        <v>3</v>
      </c>
      <c r="G31"/>
      <c r="H31"/>
      <c r="I31"/>
      <c r="J31"/>
      <c r="K31"/>
    </row>
    <row r="32" spans="1:12" s="9" customFormat="1" ht="21" customHeight="1" x14ac:dyDescent="0.3">
      <c r="A32" s="20"/>
      <c r="B32" s="16" t="s">
        <v>49</v>
      </c>
      <c r="C32" s="20">
        <v>8</v>
      </c>
      <c r="D32" s="20">
        <f t="shared" si="1"/>
        <v>1</v>
      </c>
      <c r="E32"/>
      <c r="F32"/>
      <c r="G32"/>
      <c r="H32"/>
      <c r="I32"/>
      <c r="J32"/>
      <c r="K32"/>
    </row>
    <row r="33" spans="1:11" s="9" customFormat="1" ht="20.25" customHeight="1" x14ac:dyDescent="0.3">
      <c r="A33" s="20"/>
      <c r="B33" s="16" t="s">
        <v>50</v>
      </c>
      <c r="C33" s="20">
        <v>8</v>
      </c>
      <c r="D33" s="20">
        <f t="shared" si="1"/>
        <v>1</v>
      </c>
      <c r="E33"/>
      <c r="F33"/>
      <c r="G33"/>
      <c r="H33"/>
      <c r="I33"/>
      <c r="J33"/>
      <c r="K33"/>
    </row>
    <row r="34" spans="1:11" s="9" customFormat="1" ht="20.25" customHeight="1" x14ac:dyDescent="0.3">
      <c r="A34" s="20"/>
      <c r="B34" s="16" t="s">
        <v>51</v>
      </c>
      <c r="C34" s="20">
        <v>8</v>
      </c>
      <c r="D34" s="20">
        <f t="shared" si="1"/>
        <v>1</v>
      </c>
      <c r="E34"/>
      <c r="F34"/>
      <c r="G34"/>
      <c r="H34"/>
      <c r="I34"/>
      <c r="J34"/>
      <c r="K34"/>
    </row>
    <row r="35" spans="1:11" s="9" customFormat="1" ht="20.25" customHeight="1" x14ac:dyDescent="0.3">
      <c r="A35" s="20"/>
      <c r="B35" s="16" t="s">
        <v>52</v>
      </c>
      <c r="C35" s="20">
        <v>8</v>
      </c>
      <c r="D35" s="20">
        <f t="shared" si="1"/>
        <v>1</v>
      </c>
      <c r="E35"/>
      <c r="F35"/>
      <c r="G35"/>
      <c r="H35"/>
      <c r="I35"/>
      <c r="J35"/>
      <c r="K35"/>
    </row>
    <row r="36" spans="1:11" x14ac:dyDescent="0.3">
      <c r="A36" s="20"/>
      <c r="B36" s="16" t="s">
        <v>53</v>
      </c>
      <c r="C36" s="20">
        <v>8</v>
      </c>
      <c r="D36" s="20">
        <f t="shared" si="1"/>
        <v>1</v>
      </c>
      <c r="E36"/>
      <c r="F36"/>
      <c r="G36"/>
      <c r="H36"/>
    </row>
    <row r="37" spans="1:11" x14ac:dyDescent="0.3">
      <c r="A37" s="20"/>
      <c r="B37" s="16" t="s">
        <v>54</v>
      </c>
      <c r="C37" s="20">
        <v>8</v>
      </c>
      <c r="D37" s="20">
        <f>C37/8</f>
        <v>1</v>
      </c>
      <c r="E37"/>
      <c r="F37"/>
      <c r="G37"/>
      <c r="H37"/>
    </row>
    <row r="38" spans="1:11" x14ac:dyDescent="0.3">
      <c r="A38" s="20"/>
      <c r="B38" s="16" t="s">
        <v>57</v>
      </c>
      <c r="C38" s="20">
        <v>8</v>
      </c>
      <c r="D38" s="20">
        <f>C38/8</f>
        <v>1</v>
      </c>
      <c r="E38"/>
      <c r="F38"/>
      <c r="G38"/>
    </row>
    <row r="39" spans="1:11" x14ac:dyDescent="0.3">
      <c r="A39" s="20"/>
      <c r="B39" s="16" t="s">
        <v>58</v>
      </c>
      <c r="C39" s="20">
        <v>4</v>
      </c>
      <c r="D39" s="20">
        <f>C39/8</f>
        <v>0.5</v>
      </c>
    </row>
    <row r="40" spans="1:11" x14ac:dyDescent="0.3">
      <c r="A40" s="20"/>
      <c r="B40" s="16" t="s">
        <v>59</v>
      </c>
      <c r="C40" s="20">
        <v>4</v>
      </c>
      <c r="D40" s="20">
        <f>C40/8</f>
        <v>0.5</v>
      </c>
    </row>
    <row r="41" spans="1:11" x14ac:dyDescent="0.3">
      <c r="A41" s="20"/>
      <c r="B41" s="16" t="s">
        <v>63</v>
      </c>
      <c r="C41" s="20">
        <v>32</v>
      </c>
      <c r="D41" s="20">
        <f>C41/8</f>
        <v>4</v>
      </c>
    </row>
    <row r="42" spans="1:11" x14ac:dyDescent="0.3">
      <c r="A42" s="25"/>
      <c r="B42" s="24" t="s">
        <v>8</v>
      </c>
      <c r="C42" s="25"/>
      <c r="D42" s="25"/>
    </row>
    <row r="43" spans="1:11" x14ac:dyDescent="0.3">
      <c r="A43" s="20"/>
      <c r="B43" s="28" t="s">
        <v>9</v>
      </c>
      <c r="C43" s="20">
        <f>SUM(C15:C37)*0.45</f>
        <v>66.600000000000009</v>
      </c>
      <c r="D43" s="20">
        <f>C43/8</f>
        <v>8.3250000000000011</v>
      </c>
    </row>
    <row r="44" spans="1:11" x14ac:dyDescent="0.3">
      <c r="A44" s="20"/>
      <c r="B44" s="28" t="s">
        <v>5</v>
      </c>
      <c r="C44" s="20">
        <v>1</v>
      </c>
      <c r="D44" s="20">
        <f t="shared" si="1"/>
        <v>0.125</v>
      </c>
    </row>
    <row r="45" spans="1:11" x14ac:dyDescent="0.3">
      <c r="A45" s="20"/>
      <c r="B45" s="49" t="s">
        <v>24</v>
      </c>
      <c r="C45" s="20"/>
      <c r="D45" s="20">
        <f t="shared" si="1"/>
        <v>0</v>
      </c>
    </row>
    <row r="46" spans="1:11" x14ac:dyDescent="0.3">
      <c r="A46" s="23"/>
      <c r="B46" s="23" t="s">
        <v>2</v>
      </c>
      <c r="C46" s="27">
        <f>SUM(C8:C45)</f>
        <v>326.40000000000003</v>
      </c>
      <c r="D46" s="54">
        <f>SUM(D8:D45)</f>
        <v>40.800000000000004</v>
      </c>
    </row>
    <row r="47" spans="1:11" x14ac:dyDescent="0.3">
      <c r="A47" s="1"/>
      <c r="D47" s="52"/>
    </row>
    <row r="48" spans="1:11" x14ac:dyDescent="0.3">
      <c r="A48" s="1"/>
    </row>
    <row r="49" spans="1:5" x14ac:dyDescent="0.3">
      <c r="A49" s="1"/>
      <c r="B49" s="36" t="s">
        <v>10</v>
      </c>
    </row>
    <row r="50" spans="1:5" x14ac:dyDescent="0.3">
      <c r="A50" s="1"/>
      <c r="B50" s="60" t="s">
        <v>29</v>
      </c>
      <c r="E50" s="53"/>
    </row>
    <row r="51" spans="1:5" x14ac:dyDescent="0.3">
      <c r="A51" s="1"/>
      <c r="B51" s="60" t="s">
        <v>27</v>
      </c>
    </row>
    <row r="52" spans="1:5" x14ac:dyDescent="0.3">
      <c r="A52" s="1"/>
      <c r="B52" s="60" t="s">
        <v>28</v>
      </c>
    </row>
    <row r="53" spans="1:5" x14ac:dyDescent="0.3">
      <c r="A53" s="1"/>
      <c r="B53" s="60" t="s">
        <v>30</v>
      </c>
    </row>
    <row r="54" spans="1:5" x14ac:dyDescent="0.3">
      <c r="A54" s="1"/>
      <c r="B54" s="36"/>
    </row>
    <row r="55" spans="1:5" x14ac:dyDescent="0.3">
      <c r="A55" s="1"/>
    </row>
    <row r="56" spans="1:5" x14ac:dyDescent="0.3">
      <c r="A56" s="1"/>
    </row>
    <row r="57" spans="1:5" x14ac:dyDescent="0.3">
      <c r="A57" s="1"/>
    </row>
    <row r="58" spans="1:5" x14ac:dyDescent="0.3">
      <c r="A58" s="1"/>
    </row>
    <row r="59" spans="1:5" x14ac:dyDescent="0.3">
      <c r="A59" s="1"/>
    </row>
    <row r="60" spans="1:5" x14ac:dyDescent="0.3">
      <c r="A60" s="1"/>
    </row>
    <row r="61" spans="1:5" x14ac:dyDescent="0.3">
      <c r="A61" s="1"/>
    </row>
    <row r="62" spans="1:5" x14ac:dyDescent="0.3">
      <c r="A62" s="1"/>
    </row>
    <row r="63" spans="1:5" x14ac:dyDescent="0.3">
      <c r="A63" s="1"/>
    </row>
    <row r="64" spans="1:5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</sheetData>
  <mergeCells count="4">
    <mergeCell ref="I8:I10"/>
    <mergeCell ref="J8:J10"/>
    <mergeCell ref="K8:K9"/>
    <mergeCell ref="L8:L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Facility Management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www.Verbat.com</dc:creator>
  <cp:lastModifiedBy>Prashant</cp:lastModifiedBy>
  <dcterms:created xsi:type="dcterms:W3CDTF">2013-06-07T15:02:07Z</dcterms:created>
  <dcterms:modified xsi:type="dcterms:W3CDTF">2018-09-07T05:05:43Z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26daa83f-60fa-44e1-9e37-b5bab90d9f0f</vt:lpwstr>
  </property>
</Properties>
</file>