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proposal\Graduate Surveyors\"/>
    </mc:Choice>
  </mc:AlternateContent>
  <bookViews>
    <workbookView xWindow="0" yWindow="0" windowWidth="19200" windowHeight="7900" tabRatio="500"/>
  </bookViews>
  <sheets>
    <sheet name="Graduate Surveyors" sheetId="4" r:id="rId1"/>
    <sheet name="Mobile" sheetId="5" r:id="rId2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3" i="4" l="1"/>
  <c r="G12" i="4"/>
  <c r="C9" i="4"/>
  <c r="K8" i="4"/>
  <c r="G11" i="4"/>
  <c r="G10" i="4"/>
  <c r="D66" i="5"/>
  <c r="D65" i="5"/>
  <c r="D63" i="5"/>
  <c r="D61" i="5"/>
  <c r="D59" i="5"/>
  <c r="D56" i="5"/>
  <c r="D54" i="5"/>
  <c r="D52" i="5"/>
  <c r="D50" i="5"/>
  <c r="D48" i="5"/>
  <c r="D46" i="5"/>
  <c r="D44" i="5"/>
  <c r="D42" i="5"/>
  <c r="D40" i="5"/>
  <c r="D38" i="5"/>
  <c r="D36" i="5"/>
  <c r="D34" i="5"/>
  <c r="D33" i="5"/>
  <c r="D32" i="5"/>
  <c r="D31" i="5"/>
  <c r="D30" i="5"/>
  <c r="D29" i="5"/>
  <c r="D28" i="5"/>
  <c r="D26" i="5"/>
  <c r="D24" i="5"/>
  <c r="D22" i="5"/>
  <c r="D20" i="5"/>
  <c r="D18" i="5"/>
  <c r="D16" i="5"/>
  <c r="D67" i="5" s="1"/>
  <c r="D13" i="5"/>
  <c r="D11" i="5"/>
  <c r="C111" i="4" l="1"/>
  <c r="D84" i="4" l="1"/>
  <c r="D55" i="4"/>
  <c r="D37" i="4"/>
  <c r="D36" i="4"/>
  <c r="D16" i="4"/>
  <c r="D33" i="4"/>
  <c r="D32" i="4"/>
  <c r="D25" i="4"/>
  <c r="D22" i="4"/>
  <c r="D8" i="4" l="1"/>
  <c r="D9" i="4"/>
  <c r="D10" i="4"/>
  <c r="D12" i="4"/>
  <c r="D39" i="4" l="1"/>
  <c r="D26" i="4"/>
  <c r="D28" i="4"/>
  <c r="D29" i="4"/>
  <c r="D31" i="4"/>
  <c r="D41" i="4"/>
  <c r="D43" i="4"/>
  <c r="D45" i="4"/>
  <c r="D47" i="4"/>
  <c r="D49" i="4"/>
  <c r="D51" i="4"/>
  <c r="D53" i="4"/>
  <c r="D56" i="4"/>
  <c r="D67" i="4"/>
  <c r="D69" i="4"/>
  <c r="D71" i="4"/>
  <c r="D72" i="4"/>
  <c r="D73" i="4"/>
  <c r="D74" i="4"/>
  <c r="D75" i="4"/>
  <c r="D76" i="4"/>
  <c r="D79" i="4"/>
  <c r="D80" i="4"/>
  <c r="D81" i="4"/>
  <c r="D82" i="4"/>
  <c r="D83" i="4"/>
  <c r="D86" i="4"/>
  <c r="D87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23" i="4"/>
  <c r="D24" i="4"/>
  <c r="H14" i="4" l="1"/>
  <c r="M14" i="4" s="1"/>
  <c r="N13" i="4" s="1"/>
  <c r="H10" i="4" l="1"/>
  <c r="M10" i="4" s="1"/>
  <c r="N10" i="4" s="1"/>
  <c r="H9" i="4"/>
  <c r="M9" i="4" s="1"/>
  <c r="N9" i="4" s="1"/>
  <c r="H8" i="4"/>
  <c r="M8" i="4" l="1"/>
  <c r="N8" i="4" s="1"/>
  <c r="L8" i="4"/>
  <c r="J8" i="4"/>
  <c r="H12" i="4" l="1"/>
  <c r="M12" i="4" s="1"/>
  <c r="N11" i="4" s="1"/>
  <c r="G7" i="4"/>
  <c r="H7" i="4" s="1"/>
  <c r="M7" i="4" s="1"/>
  <c r="N7" i="4" s="1"/>
  <c r="D111" i="4"/>
  <c r="D112" i="4"/>
  <c r="D113" i="4"/>
  <c r="H13" i="4"/>
  <c r="M13" i="4" s="1"/>
  <c r="N12" i="4" s="1"/>
  <c r="C114" i="4"/>
  <c r="G15" i="4" l="1"/>
  <c r="I8" i="4"/>
  <c r="D114" i="4"/>
  <c r="H15" i="4" l="1"/>
  <c r="F22" i="4"/>
  <c r="H16" i="4" l="1"/>
  <c r="F23" i="4" s="1"/>
  <c r="M15" i="4"/>
  <c r="N14" i="4" s="1"/>
</calcChain>
</file>

<file path=xl/sharedStrings.xml><?xml version="1.0" encoding="utf-8"?>
<sst xmlns="http://schemas.openxmlformats.org/spreadsheetml/2006/main" count="208" uniqueCount="178">
  <si>
    <t>Module</t>
  </si>
  <si>
    <t>Man Days</t>
  </si>
  <si>
    <t>Total Effort</t>
  </si>
  <si>
    <t>Initiation</t>
  </si>
  <si>
    <t>Development</t>
  </si>
  <si>
    <t>UAT</t>
  </si>
  <si>
    <t>Project Management</t>
  </si>
  <si>
    <t>Hours</t>
  </si>
  <si>
    <t>Quality Assurance</t>
  </si>
  <si>
    <t>QA &amp; Bug Fixing</t>
  </si>
  <si>
    <t>Assumptions</t>
  </si>
  <si>
    <t>QA</t>
  </si>
  <si>
    <t xml:space="preserve">Business analysis </t>
  </si>
  <si>
    <t>No</t>
  </si>
  <si>
    <t>Designer</t>
  </si>
  <si>
    <t>Sr Developer</t>
  </si>
  <si>
    <t>Jr Developer</t>
  </si>
  <si>
    <t>PM</t>
  </si>
  <si>
    <t>BA</t>
  </si>
  <si>
    <t>Total</t>
  </si>
  <si>
    <t>Total Delivery days</t>
  </si>
  <si>
    <t xml:space="preserve"> (+1 Day deployment)</t>
  </si>
  <si>
    <t xml:space="preserve">Android </t>
  </si>
  <si>
    <t>Tech writer</t>
  </si>
  <si>
    <t>IOS Developer</t>
  </si>
  <si>
    <t>Total Hours</t>
  </si>
  <si>
    <t>Hours/3 phases</t>
  </si>
  <si>
    <t>Monday</t>
  </si>
  <si>
    <t xml:space="preserve">Application basic setup </t>
  </si>
  <si>
    <t>Deployment per instance</t>
  </si>
  <si>
    <t>Design and Prototype</t>
  </si>
  <si>
    <t>Graduate Surveyors</t>
  </si>
  <si>
    <t>Admin Module</t>
  </si>
  <si>
    <t>Admin Login</t>
  </si>
  <si>
    <t>Login</t>
  </si>
  <si>
    <t xml:space="preserve">Masters </t>
  </si>
  <si>
    <t>Qualification Master</t>
  </si>
  <si>
    <t>Category Master</t>
  </si>
  <si>
    <t>Technology / Skills Master</t>
  </si>
  <si>
    <t>Language Master</t>
  </si>
  <si>
    <t>Activity &amp; Achievement Master</t>
  </si>
  <si>
    <t>Notifications</t>
  </si>
  <si>
    <t>Search, Active, In Active, No. of Users, View user details,Activate deleted users</t>
  </si>
  <si>
    <t xml:space="preserve">Registration Verification </t>
  </si>
  <si>
    <t>Add New, Search, Active, In Active, No. of Users, View ,Send notification)</t>
  </si>
  <si>
    <t xml:space="preserve">Job Verification </t>
  </si>
  <si>
    <t>Email</t>
  </si>
  <si>
    <t>SMS</t>
  </si>
  <si>
    <t>Settings</t>
  </si>
  <si>
    <t>Email Templates</t>
  </si>
  <si>
    <t>About Us</t>
  </si>
  <si>
    <t>Terms &amp; Conditions</t>
  </si>
  <si>
    <t>Validate the user send email with details</t>
  </si>
  <si>
    <t>Candidate Module</t>
  </si>
  <si>
    <t>Candidate Login</t>
  </si>
  <si>
    <t>Remember Me, Forgot Password, Send Reset Email, Account Highlighted Notification</t>
  </si>
  <si>
    <t>Login, Login with Social Sites,</t>
  </si>
  <si>
    <t>Sign Up / Registration</t>
  </si>
  <si>
    <t>Personal Information</t>
  </si>
  <si>
    <t>Registration Step 1</t>
  </si>
  <si>
    <t>Registration Step 2</t>
  </si>
  <si>
    <t>Contact Details</t>
  </si>
  <si>
    <t>Registration Step 3</t>
  </si>
  <si>
    <t>Education Details</t>
  </si>
  <si>
    <t>Registration Step 4</t>
  </si>
  <si>
    <t>Work Experience</t>
  </si>
  <si>
    <t>Registration Step 5</t>
  </si>
  <si>
    <t>Languages</t>
  </si>
  <si>
    <t>Achievement and Activities</t>
  </si>
  <si>
    <t>Upload your video resume</t>
  </si>
  <si>
    <t>Registration Step 6</t>
  </si>
  <si>
    <t>Registration Step 7</t>
  </si>
  <si>
    <t>Employer Registration</t>
  </si>
  <si>
    <t>Employer Registration form</t>
  </si>
  <si>
    <t>Help</t>
  </si>
  <si>
    <t>Email Customer Service</t>
  </si>
  <si>
    <t>Frequently asked questions</t>
  </si>
  <si>
    <t>How to create job listing</t>
  </si>
  <si>
    <t>How to get more candidates</t>
  </si>
  <si>
    <t>My current membership plan</t>
  </si>
  <si>
    <t>Integration with Job boards? How does it work?</t>
  </si>
  <si>
    <t>Integration with social media site? How does it work?</t>
  </si>
  <si>
    <t>How to search employee</t>
  </si>
  <si>
    <t>CV details</t>
  </si>
  <si>
    <t>Candidate Dashboard</t>
  </si>
  <si>
    <t>Notifications, Search Area, Job Listing, Total View, Interview Schedules, Short Listed, Interview Declined</t>
  </si>
  <si>
    <t>Job Details</t>
  </si>
  <si>
    <t>Job Details, Send Query to Recruiter, Apply</t>
  </si>
  <si>
    <t>Candidate DMS</t>
  </si>
  <si>
    <t>Upload Files, Search by Tags,Preview, Delete</t>
  </si>
  <si>
    <t>Candidate Forum</t>
  </si>
  <si>
    <t>lists all form topics, displays total views, posts and subtopics</t>
  </si>
  <si>
    <t>Detail page which displays all user post and other details</t>
  </si>
  <si>
    <t>Recruiter Module</t>
  </si>
  <si>
    <t>Recruiter Login</t>
  </si>
  <si>
    <t>Recruiter Dashboard</t>
  </si>
  <si>
    <t>Job List</t>
  </si>
  <si>
    <t>Task &amp; Events</t>
  </si>
  <si>
    <t>Job Details / Activity</t>
  </si>
  <si>
    <t>Job Details / Details</t>
  </si>
  <si>
    <t>CV</t>
  </si>
  <si>
    <t>Docs</t>
  </si>
  <si>
    <t>Job Creation</t>
  </si>
  <si>
    <t>Job entry details</t>
  </si>
  <si>
    <t>User Profile</t>
  </si>
  <si>
    <t>My Profile</t>
  </si>
  <si>
    <t>My Settings &amp; Preferences</t>
  </si>
  <si>
    <t>My Templates</t>
  </si>
  <si>
    <t>Users (Manage license user account)</t>
  </si>
  <si>
    <t>Purchase (Licenses, Payment)</t>
  </si>
  <si>
    <t>Other Functions</t>
  </si>
  <si>
    <t>Live Chat</t>
  </si>
  <si>
    <t>Reports</t>
  </si>
  <si>
    <t>Transactions Worldwide</t>
  </si>
  <si>
    <t>Top Performing Account</t>
  </si>
  <si>
    <t>Today’s Visitors</t>
  </si>
  <si>
    <t>Number of Support Questions</t>
  </si>
  <si>
    <t>Number of Employers</t>
  </si>
  <si>
    <t>Number of Candidates</t>
  </si>
  <si>
    <t>New Registrations</t>
  </si>
  <si>
    <t>Advertisement</t>
  </si>
  <si>
    <t>API Configuration</t>
  </si>
  <si>
    <t>Job Board Integration</t>
  </si>
  <si>
    <t>Payment Gateways</t>
  </si>
  <si>
    <t>Google Analytics</t>
  </si>
  <si>
    <t>Membership Plan Details</t>
  </si>
  <si>
    <t>Note:- The effort might change during a detailed system study</t>
  </si>
  <si>
    <t>Payment Gateways :- Payment gateways to be integrated would be shared by the client</t>
  </si>
  <si>
    <t>Job Board Integration:- Details to be integrated should be shared for relatively accurate estimate</t>
  </si>
  <si>
    <t>API Configuration:- Details to be included in the API, data format etc will be shared</t>
  </si>
  <si>
    <t>Advertisement:- More details would be required for accurate estimate</t>
  </si>
  <si>
    <t>Google Analytics:- Details to be captured will be shared by the client</t>
  </si>
  <si>
    <t>Membership Plan Details:- More details would be shared for accurate estimate</t>
  </si>
  <si>
    <t>The application would responsive web site</t>
  </si>
  <si>
    <t>The effort is for template based HTML (theme)</t>
  </si>
  <si>
    <t>Basic Setup</t>
  </si>
  <si>
    <t>Splash Screen</t>
  </si>
  <si>
    <t xml:space="preserve">  Design and Development</t>
  </si>
  <si>
    <t xml:space="preserve">Candidate Login </t>
  </si>
  <si>
    <t xml:space="preserve"> Design ,Development and Api integration</t>
  </si>
  <si>
    <t>Registration with facebook</t>
  </si>
  <si>
    <t>Registration with Linkd in</t>
  </si>
  <si>
    <t xml:space="preserve">  Design ,Development and Api integration</t>
  </si>
  <si>
    <t>Registration with Google</t>
  </si>
  <si>
    <t xml:space="preserve">    Design ,Development and Api integration</t>
  </si>
  <si>
    <t xml:space="preserve">Remember Me </t>
  </si>
  <si>
    <t>Forgot Password</t>
  </si>
  <si>
    <t xml:space="preserve">   Design ,Development and Api integration</t>
  </si>
  <si>
    <t>Registration/Sign up</t>
  </si>
  <si>
    <r>
      <t xml:space="preserve"> </t>
    </r>
    <r>
      <rPr>
        <sz val="12"/>
        <color theme="1"/>
        <rFont val="Calibri"/>
        <family val="2"/>
        <scheme val="minor"/>
      </rPr>
      <t xml:space="preserve">Personal Information </t>
    </r>
  </si>
  <si>
    <t xml:space="preserve"> Contact Details </t>
  </si>
  <si>
    <r>
      <t xml:space="preserve"> </t>
    </r>
    <r>
      <rPr>
        <sz val="12"/>
        <color theme="1"/>
        <rFont val="Calibri"/>
        <family val="2"/>
        <scheme val="minor"/>
      </rPr>
      <t xml:space="preserve">Education Details </t>
    </r>
  </si>
  <si>
    <r>
      <t xml:space="preserve"> </t>
    </r>
    <r>
      <rPr>
        <sz val="12"/>
        <color theme="1"/>
        <rFont val="Calibri"/>
        <family val="2"/>
        <scheme val="minor"/>
      </rPr>
      <t xml:space="preserve">Work Experience </t>
    </r>
  </si>
  <si>
    <t xml:space="preserve"> Languages</t>
  </si>
  <si>
    <t xml:space="preserve"> Achievement and Activities </t>
  </si>
  <si>
    <t xml:space="preserve"> Upload your video resume </t>
  </si>
  <si>
    <t xml:space="preserve"> Notifications: </t>
  </si>
  <si>
    <t>Job Listing and search</t>
  </si>
  <si>
    <t xml:space="preserve">Total View: </t>
  </si>
  <si>
    <t>Interview Schedules</t>
  </si>
  <si>
    <t>Short Listed</t>
  </si>
  <si>
    <t>Interview Declined</t>
  </si>
  <si>
    <t xml:space="preserve"> Job Details </t>
  </si>
  <si>
    <t xml:space="preserve"> Candidate Forum </t>
  </si>
  <si>
    <t xml:space="preserve"> Candidate DMS </t>
  </si>
  <si>
    <t>Employer Login</t>
  </si>
  <si>
    <t>Employer Module</t>
  </si>
  <si>
    <t>Employer Registartion</t>
  </si>
  <si>
    <t xml:space="preserve">Help </t>
  </si>
  <si>
    <t xml:space="preserve">Google Analytics </t>
  </si>
  <si>
    <r>
      <t xml:space="preserve"> </t>
    </r>
    <r>
      <rPr>
        <sz val="12"/>
        <color theme="1"/>
        <rFont val="Calibri"/>
        <family val="2"/>
        <scheme val="minor"/>
      </rPr>
      <t>Development and Api integration</t>
    </r>
  </si>
  <si>
    <t>Developer side testing</t>
  </si>
  <si>
    <t>total effort</t>
  </si>
  <si>
    <t xml:space="preserve">Find Your Perfect Surveyor   </t>
  </si>
  <si>
    <t>Mobile Design and Development</t>
  </si>
  <si>
    <t>Assumption</t>
  </si>
  <si>
    <t>This application will support Sdk version 19(kitkat) and above</t>
  </si>
  <si>
    <t>This application  designed for  mobiles in portrait mode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</si>
</sst>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/>
        <bgColor indexed="64"/>
      </patternFill>
    </fill>
  </fills>
  <borders count="8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0" tint="-0.34998626667073579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94">
    <xf numFmtId="0" fontId="0" fillId="0" borderId="0" xfId="0"/>
    <xf numFmtId="0" fontId="0" fillId="2" borderId="1" xfId="0" applyFont="1" applyFill="1" applyBorder="1"/>
    <xf numFmtId="0" fontId="0" fillId="2" borderId="1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right"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vertical="center"/>
    </xf>
    <xf numFmtId="0" fontId="4" fillId="2" borderId="0" xfId="0" applyFont="1" applyFill="1" applyBorder="1" applyAlignment="1">
      <alignment vertical="center"/>
    </xf>
    <xf numFmtId="0" fontId="4" fillId="2" borderId="4" xfId="0" applyFont="1" applyFill="1" applyBorder="1" applyAlignment="1">
      <alignment vertical="center"/>
    </xf>
    <xf numFmtId="0" fontId="3" fillId="0" borderId="0" xfId="0" applyFont="1" applyFill="1" applyAlignment="1">
      <alignment vertical="center"/>
    </xf>
    <xf numFmtId="0" fontId="0" fillId="0" borderId="0" xfId="0" applyFont="1" applyAlignment="1">
      <alignment vertical="center"/>
    </xf>
    <xf numFmtId="0" fontId="4" fillId="2" borderId="0" xfId="0" applyFont="1" applyFill="1" applyBorder="1" applyAlignment="1">
      <alignment horizontal="right" vertical="center"/>
    </xf>
    <xf numFmtId="0" fontId="0" fillId="2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vertical="center"/>
    </xf>
    <xf numFmtId="0" fontId="4" fillId="3" borderId="2" xfId="0" applyFont="1" applyFill="1" applyBorder="1" applyAlignment="1">
      <alignment vertical="center"/>
    </xf>
    <xf numFmtId="0" fontId="3" fillId="3" borderId="5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left" vertical="center" indent="1"/>
    </xf>
    <xf numFmtId="14" fontId="5" fillId="2" borderId="0" xfId="0" applyNumberFormat="1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left" vertical="center" indent="1"/>
    </xf>
    <xf numFmtId="0" fontId="3" fillId="5" borderId="2" xfId="0" applyFont="1" applyFill="1" applyBorder="1" applyAlignment="1">
      <alignment horizontal="left" vertical="center" indent="1"/>
    </xf>
    <xf numFmtId="0" fontId="0" fillId="5" borderId="2" xfId="0" applyFont="1" applyFill="1" applyBorder="1" applyAlignment="1">
      <alignment horizontal="center" vertical="center"/>
    </xf>
    <xf numFmtId="0" fontId="0" fillId="4" borderId="2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left" vertical="center" indent="2"/>
    </xf>
    <xf numFmtId="0" fontId="6" fillId="6" borderId="2" xfId="0" applyFont="1" applyFill="1" applyBorder="1" applyAlignment="1">
      <alignment vertical="center"/>
    </xf>
    <xf numFmtId="0" fontId="7" fillId="6" borderId="2" xfId="0" applyFont="1" applyFill="1" applyBorder="1" applyAlignment="1">
      <alignment vertical="center"/>
    </xf>
    <xf numFmtId="0" fontId="7" fillId="0" borderId="0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7" fillId="0" borderId="0" xfId="0" applyFont="1" applyFill="1" applyBorder="1" applyAlignment="1">
      <alignment vertical="center"/>
    </xf>
    <xf numFmtId="0" fontId="3" fillId="8" borderId="0" xfId="0" applyFont="1" applyFill="1" applyAlignment="1">
      <alignment vertical="center"/>
    </xf>
    <xf numFmtId="0" fontId="0" fillId="8" borderId="0" xfId="0" applyFont="1" applyFill="1" applyAlignment="1">
      <alignment vertical="center"/>
    </xf>
    <xf numFmtId="0" fontId="8" fillId="0" borderId="0" xfId="0" quotePrefix="1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 indent="2"/>
    </xf>
    <xf numFmtId="0" fontId="3" fillId="2" borderId="1" xfId="0" applyFont="1" applyFill="1" applyBorder="1"/>
    <xf numFmtId="0" fontId="3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vertical="center"/>
    </xf>
    <xf numFmtId="0" fontId="0" fillId="0" borderId="0" xfId="0" applyAlignment="1">
      <alignment horizontal="left"/>
    </xf>
    <xf numFmtId="0" fontId="6" fillId="0" borderId="2" xfId="0" applyFont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7" borderId="2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6" fillId="6" borderId="6" xfId="0" applyFont="1" applyFill="1" applyBorder="1" applyAlignment="1">
      <alignment horizontal="right" vertical="center"/>
    </xf>
    <xf numFmtId="0" fontId="6" fillId="0" borderId="6" xfId="0" applyFont="1" applyBorder="1" applyAlignment="1">
      <alignment horizontal="right" vertical="center"/>
    </xf>
    <xf numFmtId="0" fontId="7" fillId="0" borderId="6" xfId="0" applyFont="1" applyBorder="1" applyAlignment="1">
      <alignment horizontal="right" vertical="center"/>
    </xf>
    <xf numFmtId="0" fontId="9" fillId="0" borderId="0" xfId="0" applyFont="1" applyFill="1" applyAlignment="1">
      <alignment vertical="center"/>
    </xf>
    <xf numFmtId="1" fontId="3" fillId="0" borderId="0" xfId="0" applyNumberFormat="1" applyFont="1" applyFill="1" applyAlignment="1">
      <alignment horizontal="center" vertical="center"/>
    </xf>
    <xf numFmtId="0" fontId="0" fillId="2" borderId="2" xfId="0" applyFont="1" applyFill="1" applyBorder="1" applyAlignment="1">
      <alignment horizontal="left" vertical="center"/>
    </xf>
    <xf numFmtId="0" fontId="10" fillId="2" borderId="2" xfId="0" applyFont="1" applyFill="1" applyBorder="1" applyAlignment="1">
      <alignment horizontal="left" vertical="center" indent="1"/>
    </xf>
    <xf numFmtId="0" fontId="0" fillId="2" borderId="2" xfId="0" applyFont="1" applyFill="1" applyBorder="1" applyAlignment="1">
      <alignment horizontal="left" vertical="center" indent="4"/>
    </xf>
    <xf numFmtId="0" fontId="0" fillId="2" borderId="1" xfId="0" applyFont="1" applyFill="1" applyBorder="1" applyAlignment="1">
      <alignment horizontal="left" indent="2"/>
    </xf>
    <xf numFmtId="0" fontId="0" fillId="2" borderId="1" xfId="0" applyFont="1" applyFill="1" applyBorder="1" applyAlignment="1">
      <alignment horizontal="left" indent="3"/>
    </xf>
    <xf numFmtId="0" fontId="0" fillId="2" borderId="1" xfId="0" applyFont="1" applyFill="1" applyBorder="1" applyAlignment="1">
      <alignment horizontal="left" indent="4"/>
    </xf>
    <xf numFmtId="0" fontId="0" fillId="2" borderId="1" xfId="0" applyFont="1" applyFill="1" applyBorder="1" applyAlignment="1">
      <alignment horizontal="left" wrapText="1" indent="4"/>
    </xf>
    <xf numFmtId="0" fontId="3" fillId="10" borderId="1" xfId="0" applyFont="1" applyFill="1" applyBorder="1" applyAlignment="1">
      <alignment horizontal="left" indent="1"/>
    </xf>
    <xf numFmtId="0" fontId="4" fillId="11" borderId="1" xfId="0" applyFont="1" applyFill="1" applyBorder="1"/>
    <xf numFmtId="0" fontId="11" fillId="9" borderId="1" xfId="0" applyFont="1" applyFill="1" applyBorder="1" applyAlignment="1">
      <alignment horizontal="left" indent="3"/>
    </xf>
    <xf numFmtId="0" fontId="11" fillId="9" borderId="2" xfId="0" applyFont="1" applyFill="1" applyBorder="1" applyAlignment="1">
      <alignment horizontal="left" vertical="center" indent="3"/>
    </xf>
    <xf numFmtId="0" fontId="11" fillId="9" borderId="0" xfId="0" applyFont="1" applyFill="1" applyAlignment="1">
      <alignment horizontal="left" vertical="center" indent="3"/>
    </xf>
    <xf numFmtId="0" fontId="4" fillId="11" borderId="2" xfId="0" applyFont="1" applyFill="1" applyBorder="1" applyAlignment="1">
      <alignment horizontal="left" vertical="center"/>
    </xf>
    <xf numFmtId="0" fontId="4" fillId="12" borderId="2" xfId="0" applyFont="1" applyFill="1" applyBorder="1" applyAlignment="1">
      <alignment horizontal="left" vertical="center" wrapText="1" indent="1"/>
    </xf>
    <xf numFmtId="0" fontId="7" fillId="0" borderId="0" xfId="0" applyFont="1" applyBorder="1" applyAlignment="1">
      <alignment horizontal="right" vertical="center"/>
    </xf>
    <xf numFmtId="0" fontId="6" fillId="0" borderId="0" xfId="0" applyFont="1" applyBorder="1" applyAlignment="1">
      <alignment horizontal="center" vertical="center"/>
    </xf>
    <xf numFmtId="0" fontId="7" fillId="7" borderId="0" xfId="0" applyFont="1" applyFill="1" applyBorder="1" applyAlignment="1">
      <alignment horizontal="center" vertical="center"/>
    </xf>
    <xf numFmtId="0" fontId="0" fillId="6" borderId="2" xfId="0" applyFont="1" applyFill="1" applyBorder="1" applyAlignment="1">
      <alignment horizontal="center" vertical="center"/>
    </xf>
    <xf numFmtId="0" fontId="0" fillId="13" borderId="2" xfId="0" applyFont="1" applyFill="1" applyBorder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0" fontId="9" fillId="0" borderId="7" xfId="0" applyFont="1" applyFill="1" applyBorder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0" fontId="3" fillId="2" borderId="2" xfId="0" applyFont="1" applyFill="1" applyBorder="1" applyAlignment="1">
      <alignment horizontal="left" vertical="center"/>
    </xf>
    <xf numFmtId="0" fontId="0" fillId="0" borderId="2" xfId="0" applyBorder="1" applyAlignment="1">
      <alignment horizontal="center"/>
    </xf>
    <xf numFmtId="0" fontId="12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left" vertical="center"/>
    </xf>
    <xf numFmtId="0" fontId="0" fillId="0" borderId="2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0" fillId="14" borderId="2" xfId="0" applyFont="1" applyFill="1" applyBorder="1" applyAlignment="1">
      <alignment horizontal="left" vertical="center" indent="3"/>
    </xf>
    <xf numFmtId="0" fontId="0" fillId="14" borderId="2" xfId="0" applyFill="1" applyBorder="1"/>
    <xf numFmtId="0" fontId="0" fillId="14" borderId="2" xfId="0" applyFill="1" applyBorder="1" applyAlignment="1">
      <alignment horizontal="center" vertical="center"/>
    </xf>
    <xf numFmtId="0" fontId="13" fillId="3" borderId="2" xfId="0" applyFont="1" applyFill="1" applyBorder="1" applyAlignment="1">
      <alignment horizontal="center" vertical="center"/>
    </xf>
    <xf numFmtId="0" fontId="13" fillId="3" borderId="2" xfId="0" applyFont="1" applyFill="1" applyBorder="1" applyAlignment="1">
      <alignment vertical="center"/>
    </xf>
    <xf numFmtId="0" fontId="13" fillId="3" borderId="5" xfId="0" applyFont="1" applyFill="1" applyBorder="1" applyAlignment="1">
      <alignment horizontal="center" vertical="center"/>
    </xf>
    <xf numFmtId="0" fontId="13" fillId="14" borderId="2" xfId="0" applyFont="1" applyFill="1" applyBorder="1" applyAlignment="1">
      <alignment horizontal="left" vertical="center" indent="1"/>
    </xf>
    <xf numFmtId="0" fontId="12" fillId="14" borderId="2" xfId="0" applyFont="1" applyFill="1" applyBorder="1" applyAlignment="1">
      <alignment horizontal="center" vertical="center"/>
    </xf>
    <xf numFmtId="0" fontId="0" fillId="0" borderId="2" xfId="0" applyFont="1" applyBorder="1" applyAlignment="1">
      <alignment vertical="center"/>
    </xf>
    <xf numFmtId="0" fontId="0" fillId="0" borderId="2" xfId="0" applyBorder="1"/>
    <xf numFmtId="0" fontId="0" fillId="0" borderId="0" xfId="0" applyAlignment="1">
      <alignment horizontal="left" wrapText="1"/>
    </xf>
    <xf numFmtId="0" fontId="9" fillId="0" borderId="0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center" vertical="center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Medium4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2317760</xdr:colOff>
      <xdr:row>3</xdr:row>
      <xdr:rowOff>128588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481" y="0"/>
          <a:ext cx="2889260" cy="72866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109141</xdr:colOff>
      <xdr:row>1</xdr:row>
      <xdr:rowOff>39688</xdr:rowOff>
    </xdr:from>
    <xdr:to>
      <xdr:col>1</xdr:col>
      <xdr:colOff>1428750</xdr:colOff>
      <xdr:row>3</xdr:row>
      <xdr:rowOff>148396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141" y="274638"/>
          <a:ext cx="1980009" cy="57860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7"/>
  <sheetViews>
    <sheetView tabSelected="1" topLeftCell="C1" zoomScale="87" zoomScaleNormal="87" workbookViewId="0">
      <selection activeCell="D17" sqref="D17"/>
    </sheetView>
  </sheetViews>
  <sheetFormatPr defaultColWidth="10.83203125" defaultRowHeight="15.5" x14ac:dyDescent="0.35"/>
  <cols>
    <col min="1" max="1" width="7.5" style="2" customWidth="1"/>
    <col min="2" max="2" width="80" style="1" customWidth="1"/>
    <col min="3" max="3" width="14.25" style="2" customWidth="1"/>
    <col min="4" max="4" width="13.83203125" style="3" customWidth="1"/>
    <col min="5" max="5" width="18.25" style="1" customWidth="1"/>
    <col min="6" max="6" width="12.75" style="1" customWidth="1"/>
    <col min="7" max="7" width="10.83203125" style="1"/>
    <col min="8" max="8" width="10.75" style="1" customWidth="1"/>
    <col min="9" max="9" width="0.25" style="1" hidden="1" customWidth="1"/>
    <col min="10" max="10" width="10.83203125" style="1" hidden="1" customWidth="1"/>
    <col min="11" max="11" width="10.83203125" style="1"/>
    <col min="12" max="12" width="13.5" style="1" customWidth="1"/>
    <col min="13" max="16384" width="10.83203125" style="1"/>
  </cols>
  <sheetData>
    <row r="1" spans="1:14" ht="15.75" customHeight="1" x14ac:dyDescent="0.35">
      <c r="A1" s="5"/>
      <c r="B1" s="5"/>
      <c r="C1" s="4"/>
      <c r="D1" s="6"/>
    </row>
    <row r="2" spans="1:14" ht="15.75" customHeight="1" x14ac:dyDescent="0.35">
      <c r="A2" s="6"/>
      <c r="B2" s="6"/>
      <c r="C2" s="4"/>
      <c r="D2" s="6"/>
    </row>
    <row r="3" spans="1:14" ht="15.75" customHeight="1" x14ac:dyDescent="0.35">
      <c r="A3" s="6"/>
      <c r="B3" s="10" t="s">
        <v>31</v>
      </c>
      <c r="C3" s="4"/>
      <c r="D3" s="17">
        <v>43165</v>
      </c>
    </row>
    <row r="4" spans="1:14" ht="15.75" customHeight="1" x14ac:dyDescent="0.35">
      <c r="A4" s="6"/>
      <c r="B4" s="4"/>
      <c r="C4" s="4"/>
      <c r="D4" s="18" t="s">
        <v>27</v>
      </c>
    </row>
    <row r="5" spans="1:14" ht="15.75" customHeight="1" x14ac:dyDescent="0.35">
      <c r="A5" s="7"/>
      <c r="B5" s="7"/>
      <c r="C5" s="20"/>
      <c r="D5" s="7"/>
      <c r="E5" s="37"/>
    </row>
    <row r="6" spans="1:14" s="8" customFormat="1" ht="18" customHeight="1" x14ac:dyDescent="0.35">
      <c r="A6" s="12"/>
      <c r="B6" s="13" t="s">
        <v>0</v>
      </c>
      <c r="C6" s="15" t="s">
        <v>7</v>
      </c>
      <c r="D6" s="15" t="s">
        <v>1</v>
      </c>
      <c r="E6" s="46"/>
      <c r="F6" s="28" t="s">
        <v>13</v>
      </c>
      <c r="G6" s="29" t="s">
        <v>1</v>
      </c>
      <c r="H6" s="29" t="s">
        <v>2</v>
      </c>
      <c r="I6" s="49"/>
      <c r="J6" s="49"/>
      <c r="M6" s="8" t="s">
        <v>25</v>
      </c>
      <c r="N6" s="8" t="s">
        <v>26</v>
      </c>
    </row>
    <row r="7" spans="1:14" s="8" customFormat="1" ht="18" customHeight="1" x14ac:dyDescent="0.35">
      <c r="A7" s="12"/>
      <c r="B7" s="14" t="s">
        <v>3</v>
      </c>
      <c r="C7" s="21"/>
      <c r="D7" s="12"/>
      <c r="E7" s="47" t="s">
        <v>14</v>
      </c>
      <c r="F7" s="41">
        <v>1</v>
      </c>
      <c r="G7" s="42">
        <f>D10</f>
        <v>19</v>
      </c>
      <c r="H7" s="43">
        <f>(G7*F7)</f>
        <v>19</v>
      </c>
      <c r="I7" s="49"/>
      <c r="J7" s="49"/>
      <c r="M7" s="38">
        <f>H7*8</f>
        <v>152</v>
      </c>
      <c r="N7" s="50">
        <f>M7/3</f>
        <v>50.666666666666664</v>
      </c>
    </row>
    <row r="8" spans="1:14" s="8" customFormat="1" ht="18" customHeight="1" x14ac:dyDescent="0.35">
      <c r="A8" s="11"/>
      <c r="B8" s="16" t="s">
        <v>12</v>
      </c>
      <c r="C8" s="19">
        <v>32</v>
      </c>
      <c r="D8" s="19">
        <f t="shared" ref="D8:D74" si="0">C8/8</f>
        <v>4</v>
      </c>
      <c r="E8" s="47" t="s">
        <v>15</v>
      </c>
      <c r="F8" s="41">
        <v>1</v>
      </c>
      <c r="G8" s="42">
        <v>38</v>
      </c>
      <c r="H8" s="43">
        <f t="shared" ref="H8:H15" si="1">(G8*F8)</f>
        <v>38</v>
      </c>
      <c r="I8" s="71">
        <f>SUM(D12:D49)</f>
        <v>15.75</v>
      </c>
      <c r="J8" s="72">
        <f>SUM(H8:H10)</f>
        <v>120.75</v>
      </c>
      <c r="K8" s="92">
        <f>SUM(D11:D109)</f>
        <v>82.75</v>
      </c>
      <c r="L8" s="93">
        <f>SUM(H8:H9)</f>
        <v>82</v>
      </c>
      <c r="M8" s="38">
        <f>H8*8</f>
        <v>304</v>
      </c>
      <c r="N8" s="50">
        <f t="shared" ref="N8:N10" si="2">M8/3</f>
        <v>101.33333333333333</v>
      </c>
    </row>
    <row r="9" spans="1:14" s="8" customFormat="1" ht="18" customHeight="1" x14ac:dyDescent="0.35">
      <c r="A9" s="11"/>
      <c r="B9" s="16" t="s">
        <v>6</v>
      </c>
      <c r="C9" s="19">
        <f>SUM(C12:C109)*0.1</f>
        <v>68.600000000000009</v>
      </c>
      <c r="D9" s="19">
        <f t="shared" si="0"/>
        <v>8.5750000000000011</v>
      </c>
      <c r="E9" s="47" t="s">
        <v>16</v>
      </c>
      <c r="F9" s="41">
        <v>1</v>
      </c>
      <c r="G9" s="42">
        <v>44</v>
      </c>
      <c r="H9" s="43">
        <f t="shared" si="1"/>
        <v>44</v>
      </c>
      <c r="I9" s="71"/>
      <c r="J9" s="72"/>
      <c r="K9" s="92"/>
      <c r="L9" s="93"/>
      <c r="M9" s="38">
        <f>H9*8</f>
        <v>352</v>
      </c>
      <c r="N9" s="50">
        <f t="shared" si="2"/>
        <v>117.33333333333333</v>
      </c>
    </row>
    <row r="10" spans="1:14" s="8" customFormat="1" ht="18" customHeight="1" x14ac:dyDescent="0.35">
      <c r="A10" s="19"/>
      <c r="B10" s="16" t="s">
        <v>30</v>
      </c>
      <c r="C10" s="19">
        <v>152</v>
      </c>
      <c r="D10" s="19">
        <f t="shared" si="0"/>
        <v>19</v>
      </c>
      <c r="E10" s="47" t="s">
        <v>22</v>
      </c>
      <c r="F10" s="41">
        <v>1</v>
      </c>
      <c r="G10" s="44">
        <f>Mobile!D67</f>
        <v>38.75</v>
      </c>
      <c r="H10" s="43">
        <f t="shared" si="1"/>
        <v>38.75</v>
      </c>
      <c r="I10" s="71"/>
      <c r="J10" s="72"/>
      <c r="M10" s="38">
        <f>H10*8</f>
        <v>310</v>
      </c>
      <c r="N10" s="50">
        <f t="shared" si="2"/>
        <v>103.33333333333333</v>
      </c>
    </row>
    <row r="11" spans="1:14" s="9" customFormat="1" ht="18" customHeight="1" x14ac:dyDescent="0.35">
      <c r="A11" s="12"/>
      <c r="B11" s="14" t="s">
        <v>4</v>
      </c>
      <c r="C11" s="14"/>
      <c r="D11" s="14"/>
      <c r="E11" s="47" t="s">
        <v>24</v>
      </c>
      <c r="F11" s="41">
        <v>1</v>
      </c>
      <c r="G11" s="44">
        <f>G10*1.1</f>
        <v>42.625</v>
      </c>
      <c r="H11" s="43"/>
      <c r="I11" s="91"/>
      <c r="J11" s="70"/>
      <c r="M11" s="38"/>
      <c r="N11" s="50">
        <f>M12/3</f>
        <v>22.866666666666671</v>
      </c>
    </row>
    <row r="12" spans="1:14" s="9" customFormat="1" ht="18" customHeight="1" x14ac:dyDescent="0.35">
      <c r="A12" s="19"/>
      <c r="B12" s="51" t="s">
        <v>28</v>
      </c>
      <c r="C12" s="19">
        <v>8</v>
      </c>
      <c r="D12" s="19">
        <f t="shared" si="0"/>
        <v>1</v>
      </c>
      <c r="E12" s="47" t="s">
        <v>17</v>
      </c>
      <c r="F12" s="41">
        <v>1</v>
      </c>
      <c r="G12" s="45">
        <f>D9</f>
        <v>8.5750000000000011</v>
      </c>
      <c r="H12" s="43">
        <f t="shared" si="1"/>
        <v>8.5750000000000011</v>
      </c>
      <c r="I12" s="49"/>
      <c r="J12" s="49"/>
      <c r="M12" s="38">
        <f>H12*8</f>
        <v>68.600000000000009</v>
      </c>
      <c r="N12" s="50">
        <f>M13/3</f>
        <v>10.666666666666666</v>
      </c>
    </row>
    <row r="13" spans="1:14" s="9" customFormat="1" ht="19.5" customHeight="1" x14ac:dyDescent="0.35">
      <c r="A13" s="19"/>
      <c r="B13" s="64" t="s">
        <v>32</v>
      </c>
      <c r="C13" s="19"/>
      <c r="D13" s="19"/>
      <c r="E13" s="47" t="s">
        <v>18</v>
      </c>
      <c r="F13" s="41">
        <v>1</v>
      </c>
      <c r="G13" s="45">
        <f>D8</f>
        <v>4</v>
      </c>
      <c r="H13" s="43">
        <f t="shared" si="1"/>
        <v>4</v>
      </c>
      <c r="I13" s="49"/>
      <c r="J13" s="49"/>
      <c r="M13" s="38">
        <f>H13*8</f>
        <v>32</v>
      </c>
      <c r="N13" s="50">
        <f>M14/3</f>
        <v>8</v>
      </c>
    </row>
    <row r="14" spans="1:14" s="9" customFormat="1" ht="18" customHeight="1" x14ac:dyDescent="0.35">
      <c r="A14" s="19"/>
      <c r="B14" s="63" t="s">
        <v>33</v>
      </c>
      <c r="C14" s="19"/>
      <c r="D14" s="19"/>
      <c r="E14" s="47" t="s">
        <v>23</v>
      </c>
      <c r="F14" s="41">
        <v>1</v>
      </c>
      <c r="G14" s="45">
        <v>3</v>
      </c>
      <c r="H14" s="43">
        <f t="shared" si="1"/>
        <v>3</v>
      </c>
      <c r="I14" s="49"/>
      <c r="J14" s="49"/>
      <c r="M14" s="38">
        <f>H14*8</f>
        <v>24</v>
      </c>
      <c r="N14" s="50">
        <f>M15/3</f>
        <v>95.733333333333334</v>
      </c>
    </row>
    <row r="15" spans="1:14" s="9" customFormat="1" ht="18" customHeight="1" x14ac:dyDescent="0.35">
      <c r="A15" s="19"/>
      <c r="B15" s="62" t="s">
        <v>34</v>
      </c>
      <c r="C15" s="19"/>
      <c r="D15" s="19"/>
      <c r="E15" s="47" t="s">
        <v>11</v>
      </c>
      <c r="F15" s="41">
        <v>2</v>
      </c>
      <c r="G15" s="42">
        <f>SUM(D110:D112)/2</f>
        <v>17.95</v>
      </c>
      <c r="H15" s="43">
        <f t="shared" si="1"/>
        <v>35.9</v>
      </c>
      <c r="I15" s="49"/>
      <c r="J15" s="49"/>
      <c r="M15" s="38">
        <f>H15*8</f>
        <v>287.2</v>
      </c>
    </row>
    <row r="16" spans="1:14" s="9" customFormat="1" ht="18" customHeight="1" x14ac:dyDescent="0.35">
      <c r="A16" s="19"/>
      <c r="B16" s="53" t="s">
        <v>52</v>
      </c>
      <c r="C16" s="19">
        <v>4</v>
      </c>
      <c r="D16" s="19">
        <f t="shared" si="0"/>
        <v>0.5</v>
      </c>
      <c r="E16" s="48" t="s">
        <v>19</v>
      </c>
      <c r="F16" s="41"/>
      <c r="G16" s="41"/>
      <c r="H16" s="43">
        <f>SUM(H7:H15)</f>
        <v>191.22499999999999</v>
      </c>
      <c r="I16" s="39"/>
      <c r="J16" s="8"/>
    </row>
    <row r="17" spans="1:13" s="9" customFormat="1" ht="21" customHeight="1" x14ac:dyDescent="0.35">
      <c r="A17" s="19"/>
      <c r="B17" s="62" t="s">
        <v>43</v>
      </c>
      <c r="C17" s="19"/>
      <c r="D17" s="19"/>
      <c r="E17" s="65"/>
      <c r="F17" s="66"/>
      <c r="G17" s="66"/>
      <c r="H17" s="67"/>
      <c r="I17" s="39"/>
      <c r="J17" s="8"/>
    </row>
    <row r="18" spans="1:13" s="9" customFormat="1" ht="18.75" customHeight="1" x14ac:dyDescent="0.35">
      <c r="A18" s="19"/>
      <c r="B18" s="53" t="s">
        <v>42</v>
      </c>
      <c r="C18" s="19">
        <v>24</v>
      </c>
      <c r="D18" s="19">
        <v>3</v>
      </c>
      <c r="E18" s="30"/>
      <c r="F18" s="31"/>
      <c r="G18" s="31"/>
      <c r="H18" s="32"/>
      <c r="I18" s="8"/>
    </row>
    <row r="19" spans="1:13" s="9" customFormat="1" ht="16.5" customHeight="1" x14ac:dyDescent="0.35">
      <c r="A19" s="19"/>
      <c r="B19" s="62" t="s">
        <v>45</v>
      </c>
      <c r="C19" s="19"/>
      <c r="D19" s="19"/>
      <c r="E19" s="30"/>
      <c r="F19" s="31"/>
      <c r="G19" s="31"/>
      <c r="H19" s="32"/>
      <c r="I19" s="8"/>
    </row>
    <row r="20" spans="1:13" s="9" customFormat="1" ht="20.25" customHeight="1" x14ac:dyDescent="0.35">
      <c r="A20" s="19"/>
      <c r="B20" s="53" t="s">
        <v>44</v>
      </c>
      <c r="C20" s="19">
        <v>24</v>
      </c>
      <c r="D20" s="19"/>
      <c r="G20" s="8"/>
      <c r="H20" s="8"/>
      <c r="I20" s="8"/>
    </row>
    <row r="21" spans="1:13" s="9" customFormat="1" ht="20.25" customHeight="1" x14ac:dyDescent="0.35">
      <c r="A21" s="19"/>
      <c r="B21" s="62" t="s">
        <v>35</v>
      </c>
      <c r="C21" s="19"/>
      <c r="D21" s="19"/>
      <c r="G21" s="8"/>
      <c r="H21" s="8"/>
      <c r="I21" s="8"/>
    </row>
    <row r="22" spans="1:13" s="9" customFormat="1" ht="18" customHeight="1" x14ac:dyDescent="0.35">
      <c r="A22" s="19"/>
      <c r="B22" s="53" t="s">
        <v>36</v>
      </c>
      <c r="C22" s="19">
        <v>2</v>
      </c>
      <c r="D22" s="19">
        <f t="shared" ref="D22" si="3">C22/8</f>
        <v>0.25</v>
      </c>
      <c r="E22" s="33" t="s">
        <v>20</v>
      </c>
      <c r="F22" s="34">
        <f>SUM(G15,G7,G9)</f>
        <v>80.95</v>
      </c>
      <c r="G22" s="35"/>
      <c r="H22" s="36"/>
    </row>
    <row r="23" spans="1:13" s="9" customFormat="1" ht="17.25" customHeight="1" x14ac:dyDescent="0.35">
      <c r="A23" s="19"/>
      <c r="B23" s="53" t="s">
        <v>37</v>
      </c>
      <c r="C23" s="19">
        <v>2</v>
      </c>
      <c r="D23" s="19">
        <f t="shared" si="0"/>
        <v>0.25</v>
      </c>
      <c r="E23" s="33" t="s">
        <v>2</v>
      </c>
      <c r="F23" s="34">
        <f>H16</f>
        <v>191.22499999999999</v>
      </c>
      <c r="G23" s="8" t="s">
        <v>21</v>
      </c>
      <c r="H23" s="8"/>
    </row>
    <row r="24" spans="1:13" s="9" customFormat="1" ht="21" customHeight="1" x14ac:dyDescent="0.35">
      <c r="A24" s="19"/>
      <c r="B24" s="53" t="s">
        <v>38</v>
      </c>
      <c r="C24" s="19">
        <v>2</v>
      </c>
      <c r="D24" s="19">
        <f t="shared" si="0"/>
        <v>0.25</v>
      </c>
    </row>
    <row r="25" spans="1:13" s="9" customFormat="1" ht="15.75" customHeight="1" x14ac:dyDescent="0.35">
      <c r="A25" s="19"/>
      <c r="B25" s="53" t="s">
        <v>39</v>
      </c>
      <c r="C25" s="19">
        <v>2</v>
      </c>
      <c r="D25" s="19">
        <f t="shared" ref="D25" si="4">C25/8</f>
        <v>0.25</v>
      </c>
    </row>
    <row r="26" spans="1:13" s="9" customFormat="1" ht="18" customHeight="1" x14ac:dyDescent="0.35">
      <c r="A26" s="19"/>
      <c r="B26" s="53" t="s">
        <v>40</v>
      </c>
      <c r="C26" s="19">
        <v>2</v>
      </c>
      <c r="D26" s="19">
        <f t="shared" si="0"/>
        <v>0.25</v>
      </c>
    </row>
    <row r="27" spans="1:13" s="9" customFormat="1" ht="18" customHeight="1" x14ac:dyDescent="0.35">
      <c r="A27" s="19"/>
      <c r="B27" s="62" t="s">
        <v>41</v>
      </c>
      <c r="C27" s="19"/>
      <c r="D27" s="19"/>
      <c r="E27"/>
      <c r="F27"/>
      <c r="G27"/>
      <c r="H27"/>
      <c r="I27"/>
      <c r="J27"/>
      <c r="K27"/>
      <c r="L27"/>
      <c r="M27"/>
    </row>
    <row r="28" spans="1:13" s="9" customFormat="1" ht="18.75" customHeight="1" x14ac:dyDescent="0.35">
      <c r="A28" s="19"/>
      <c r="B28" s="53" t="s">
        <v>46</v>
      </c>
      <c r="C28" s="19">
        <v>4</v>
      </c>
      <c r="D28" s="19">
        <f t="shared" si="0"/>
        <v>0.5</v>
      </c>
      <c r="E28"/>
      <c r="F28"/>
      <c r="G28"/>
      <c r="H28"/>
      <c r="I28"/>
      <c r="J28"/>
      <c r="K28"/>
      <c r="L28"/>
      <c r="M28"/>
    </row>
    <row r="29" spans="1:13" s="9" customFormat="1" ht="18.75" customHeight="1" x14ac:dyDescent="0.35">
      <c r="A29" s="19"/>
      <c r="B29" s="53" t="s">
        <v>47</v>
      </c>
      <c r="C29" s="19">
        <v>4</v>
      </c>
      <c r="D29" s="19">
        <f t="shared" si="0"/>
        <v>0.5</v>
      </c>
      <c r="E29"/>
      <c r="F29"/>
      <c r="G29"/>
      <c r="H29"/>
      <c r="I29"/>
      <c r="J29"/>
      <c r="K29"/>
      <c r="L29"/>
      <c r="M29"/>
    </row>
    <row r="30" spans="1:13" s="9" customFormat="1" ht="18" customHeight="1" x14ac:dyDescent="0.35">
      <c r="A30" s="19"/>
      <c r="B30" s="62" t="s">
        <v>48</v>
      </c>
      <c r="C30" s="19"/>
      <c r="D30" s="19"/>
      <c r="E30"/>
      <c r="F30"/>
      <c r="G30"/>
      <c r="H30"/>
      <c r="I30"/>
      <c r="J30"/>
      <c r="K30"/>
      <c r="L30"/>
      <c r="M30"/>
    </row>
    <row r="31" spans="1:13" s="9" customFormat="1" ht="21" customHeight="1" x14ac:dyDescent="0.35">
      <c r="A31" s="19"/>
      <c r="B31" s="53" t="s">
        <v>49</v>
      </c>
      <c r="C31" s="19">
        <v>4</v>
      </c>
      <c r="D31" s="19">
        <f t="shared" si="0"/>
        <v>0.5</v>
      </c>
      <c r="E31"/>
      <c r="F31"/>
      <c r="G31"/>
      <c r="H31"/>
      <c r="I31"/>
      <c r="J31"/>
      <c r="K31"/>
      <c r="L31"/>
      <c r="M31"/>
    </row>
    <row r="32" spans="1:13" s="9" customFormat="1" ht="21" customHeight="1" x14ac:dyDescent="0.35">
      <c r="A32" s="19"/>
      <c r="B32" s="53" t="s">
        <v>50</v>
      </c>
      <c r="C32" s="19">
        <v>4</v>
      </c>
      <c r="D32" s="19">
        <f>C32/8</f>
        <v>0.5</v>
      </c>
      <c r="E32"/>
      <c r="F32"/>
      <c r="G32"/>
      <c r="H32"/>
      <c r="I32"/>
      <c r="J32"/>
      <c r="K32"/>
      <c r="L32"/>
      <c r="M32"/>
    </row>
    <row r="33" spans="1:13" s="9" customFormat="1" ht="21.75" customHeight="1" x14ac:dyDescent="0.35">
      <c r="A33" s="19"/>
      <c r="B33" s="53" t="s">
        <v>51</v>
      </c>
      <c r="C33" s="19">
        <v>4</v>
      </c>
      <c r="D33" s="19">
        <f>C33/8</f>
        <v>0.5</v>
      </c>
      <c r="E33"/>
      <c r="F33"/>
      <c r="G33"/>
      <c r="H33"/>
      <c r="I33"/>
      <c r="J33"/>
      <c r="K33"/>
      <c r="L33"/>
      <c r="M33"/>
    </row>
    <row r="34" spans="1:13" s="9" customFormat="1" ht="18.75" customHeight="1" x14ac:dyDescent="0.35">
      <c r="A34" s="19"/>
      <c r="B34" s="63" t="s">
        <v>53</v>
      </c>
      <c r="C34" s="19"/>
      <c r="D34" s="19"/>
      <c r="E34"/>
      <c r="F34"/>
      <c r="G34"/>
      <c r="H34"/>
      <c r="I34"/>
      <c r="J34"/>
      <c r="K34"/>
      <c r="L34"/>
      <c r="M34"/>
    </row>
    <row r="35" spans="1:13" s="9" customFormat="1" ht="21" customHeight="1" x14ac:dyDescent="0.35">
      <c r="A35" s="19"/>
      <c r="B35" s="61" t="s">
        <v>54</v>
      </c>
      <c r="C35" s="19"/>
      <c r="D35" s="19"/>
      <c r="E35"/>
      <c r="F35"/>
      <c r="G35"/>
      <c r="H35"/>
      <c r="I35"/>
      <c r="J35"/>
      <c r="K35"/>
      <c r="L35"/>
      <c r="M35"/>
    </row>
    <row r="36" spans="1:13" s="9" customFormat="1" ht="21.75" customHeight="1" x14ac:dyDescent="0.35">
      <c r="A36" s="19"/>
      <c r="B36" s="53" t="s">
        <v>56</v>
      </c>
      <c r="C36" s="19">
        <v>16</v>
      </c>
      <c r="D36" s="19">
        <f>C36/8</f>
        <v>2</v>
      </c>
      <c r="E36"/>
      <c r="F36"/>
      <c r="G36"/>
      <c r="H36"/>
      <c r="I36"/>
      <c r="J36"/>
      <c r="K36"/>
      <c r="L36"/>
      <c r="M36"/>
    </row>
    <row r="37" spans="1:13" s="9" customFormat="1" ht="22.5" customHeight="1" x14ac:dyDescent="0.35">
      <c r="A37" s="19"/>
      <c r="B37" s="53" t="s">
        <v>55</v>
      </c>
      <c r="C37" s="19">
        <v>16</v>
      </c>
      <c r="D37" s="19">
        <f>C37/8</f>
        <v>2</v>
      </c>
      <c r="E37"/>
      <c r="F37"/>
      <c r="G37"/>
      <c r="H37"/>
      <c r="I37"/>
      <c r="J37"/>
      <c r="K37"/>
      <c r="L37"/>
      <c r="M37"/>
    </row>
    <row r="38" spans="1:13" s="9" customFormat="1" ht="20.25" customHeight="1" x14ac:dyDescent="0.35">
      <c r="A38" s="19"/>
      <c r="B38" s="61" t="s">
        <v>57</v>
      </c>
      <c r="C38" s="19"/>
      <c r="D38" s="19"/>
      <c r="E38"/>
      <c r="F38"/>
      <c r="G38"/>
      <c r="H38"/>
      <c r="I38"/>
      <c r="J38"/>
      <c r="K38"/>
      <c r="L38"/>
      <c r="M38"/>
    </row>
    <row r="39" spans="1:13" s="9" customFormat="1" ht="23.25" customHeight="1" x14ac:dyDescent="0.35">
      <c r="A39" s="19"/>
      <c r="B39" s="53" t="s">
        <v>59</v>
      </c>
      <c r="C39" s="19">
        <v>4</v>
      </c>
      <c r="D39" s="19">
        <f t="shared" si="0"/>
        <v>0.5</v>
      </c>
      <c r="E39"/>
      <c r="F39"/>
      <c r="G39"/>
      <c r="H39"/>
      <c r="I39"/>
      <c r="J39"/>
      <c r="K39"/>
      <c r="L39"/>
      <c r="M39"/>
    </row>
    <row r="40" spans="1:13" ht="16.5" customHeight="1" x14ac:dyDescent="0.35">
      <c r="A40" s="19"/>
      <c r="B40" s="61" t="s">
        <v>58</v>
      </c>
      <c r="C40" s="19"/>
      <c r="D40" s="19"/>
      <c r="E40"/>
      <c r="F40"/>
      <c r="G40"/>
      <c r="H40"/>
      <c r="I40"/>
      <c r="J40"/>
      <c r="K40"/>
      <c r="L40"/>
      <c r="M40"/>
    </row>
    <row r="41" spans="1:13" x14ac:dyDescent="0.35">
      <c r="A41" s="19"/>
      <c r="B41" s="53" t="s">
        <v>60</v>
      </c>
      <c r="C41" s="19">
        <v>4</v>
      </c>
      <c r="D41" s="19">
        <f t="shared" si="0"/>
        <v>0.5</v>
      </c>
      <c r="E41"/>
      <c r="F41"/>
      <c r="G41"/>
      <c r="H41"/>
      <c r="I41"/>
      <c r="J41"/>
      <c r="K41"/>
      <c r="L41"/>
      <c r="M41"/>
    </row>
    <row r="42" spans="1:13" x14ac:dyDescent="0.35">
      <c r="A42" s="19"/>
      <c r="B42" s="61" t="s">
        <v>61</v>
      </c>
      <c r="C42" s="19"/>
      <c r="D42" s="19"/>
      <c r="E42"/>
      <c r="F42"/>
      <c r="G42"/>
      <c r="H42"/>
      <c r="I42"/>
      <c r="J42"/>
      <c r="K42"/>
      <c r="L42"/>
      <c r="M42"/>
    </row>
    <row r="43" spans="1:13" ht="18.75" customHeight="1" x14ac:dyDescent="0.35">
      <c r="A43" s="19"/>
      <c r="B43" s="53" t="s">
        <v>62</v>
      </c>
      <c r="C43" s="19">
        <v>2</v>
      </c>
      <c r="D43" s="19">
        <f t="shared" si="0"/>
        <v>0.25</v>
      </c>
      <c r="E43"/>
      <c r="F43"/>
      <c r="G43"/>
      <c r="H43"/>
      <c r="I43"/>
      <c r="J43"/>
      <c r="K43"/>
      <c r="L43"/>
      <c r="M43"/>
    </row>
    <row r="44" spans="1:13" ht="16.5" customHeight="1" x14ac:dyDescent="0.35">
      <c r="A44" s="19"/>
      <c r="B44" s="61" t="s">
        <v>63</v>
      </c>
      <c r="C44" s="19"/>
      <c r="D44" s="19"/>
      <c r="E44"/>
      <c r="F44"/>
      <c r="G44"/>
      <c r="H44"/>
      <c r="I44"/>
      <c r="J44"/>
      <c r="K44"/>
      <c r="L44"/>
      <c r="M44"/>
    </row>
    <row r="45" spans="1:13" ht="18.75" customHeight="1" x14ac:dyDescent="0.35">
      <c r="A45" s="19"/>
      <c r="B45" s="53" t="s">
        <v>64</v>
      </c>
      <c r="C45" s="19">
        <v>8</v>
      </c>
      <c r="D45" s="19">
        <f t="shared" si="0"/>
        <v>1</v>
      </c>
      <c r="E45"/>
      <c r="F45"/>
      <c r="G45"/>
      <c r="H45"/>
      <c r="I45"/>
      <c r="J45"/>
      <c r="K45"/>
      <c r="L45"/>
      <c r="M45"/>
    </row>
    <row r="46" spans="1:13" x14ac:dyDescent="0.35">
      <c r="A46" s="19"/>
      <c r="B46" s="61" t="s">
        <v>65</v>
      </c>
      <c r="C46" s="19"/>
      <c r="D46" s="19"/>
      <c r="E46"/>
      <c r="F46"/>
      <c r="G46"/>
      <c r="H46"/>
      <c r="I46"/>
      <c r="J46"/>
      <c r="K46"/>
      <c r="L46"/>
      <c r="M46"/>
    </row>
    <row r="47" spans="1:13" x14ac:dyDescent="0.35">
      <c r="A47" s="19"/>
      <c r="B47" s="53" t="s">
        <v>66</v>
      </c>
      <c r="C47" s="19">
        <v>8</v>
      </c>
      <c r="D47" s="19">
        <f t="shared" si="0"/>
        <v>1</v>
      </c>
      <c r="E47"/>
      <c r="F47"/>
      <c r="G47"/>
      <c r="H47"/>
      <c r="I47"/>
      <c r="J47"/>
      <c r="K47"/>
      <c r="L47"/>
      <c r="M47"/>
    </row>
    <row r="48" spans="1:13" x14ac:dyDescent="0.35">
      <c r="A48" s="19"/>
      <c r="B48" s="61" t="s">
        <v>67</v>
      </c>
      <c r="C48" s="19"/>
      <c r="D48" s="19"/>
      <c r="E48"/>
      <c r="F48"/>
      <c r="G48"/>
      <c r="H48"/>
      <c r="I48"/>
      <c r="J48"/>
      <c r="K48"/>
      <c r="L48"/>
      <c r="M48"/>
    </row>
    <row r="49" spans="1:13" x14ac:dyDescent="0.35">
      <c r="A49" s="19"/>
      <c r="B49" s="53" t="s">
        <v>66</v>
      </c>
      <c r="C49" s="19">
        <v>2</v>
      </c>
      <c r="D49" s="19">
        <f t="shared" si="0"/>
        <v>0.25</v>
      </c>
      <c r="E49"/>
      <c r="F49"/>
      <c r="G49"/>
      <c r="H49"/>
      <c r="I49"/>
      <c r="J49"/>
      <c r="K49"/>
      <c r="L49"/>
      <c r="M49"/>
    </row>
    <row r="50" spans="1:13" x14ac:dyDescent="0.35">
      <c r="A50" s="19"/>
      <c r="B50" s="61" t="s">
        <v>68</v>
      </c>
      <c r="C50" s="19"/>
      <c r="D50" s="19"/>
    </row>
    <row r="51" spans="1:13" x14ac:dyDescent="0.35">
      <c r="A51" s="19"/>
      <c r="B51" s="53" t="s">
        <v>70</v>
      </c>
      <c r="C51" s="19">
        <v>2</v>
      </c>
      <c r="D51" s="19">
        <f t="shared" si="0"/>
        <v>0.25</v>
      </c>
    </row>
    <row r="52" spans="1:13" x14ac:dyDescent="0.35">
      <c r="A52" s="19"/>
      <c r="B52" s="61" t="s">
        <v>69</v>
      </c>
      <c r="C52" s="19"/>
      <c r="D52" s="19"/>
    </row>
    <row r="53" spans="1:13" x14ac:dyDescent="0.35">
      <c r="A53" s="19"/>
      <c r="B53" s="53" t="s">
        <v>71</v>
      </c>
      <c r="C53" s="19">
        <v>4</v>
      </c>
      <c r="D53" s="19">
        <f t="shared" si="0"/>
        <v>0.5</v>
      </c>
    </row>
    <row r="54" spans="1:13" x14ac:dyDescent="0.35">
      <c r="A54" s="68"/>
      <c r="B54" s="61" t="s">
        <v>72</v>
      </c>
      <c r="C54" s="19"/>
      <c r="D54" s="19"/>
    </row>
    <row r="55" spans="1:13" x14ac:dyDescent="0.35">
      <c r="A55" s="68"/>
      <c r="B55" s="53" t="s">
        <v>73</v>
      </c>
      <c r="C55" s="19">
        <v>6</v>
      </c>
      <c r="D55" s="19">
        <f>C55/8</f>
        <v>0.75</v>
      </c>
    </row>
    <row r="56" spans="1:13" x14ac:dyDescent="0.35">
      <c r="A56" s="68"/>
      <c r="B56" s="60" t="s">
        <v>74</v>
      </c>
      <c r="C56" s="19">
        <v>12</v>
      </c>
      <c r="D56" s="19">
        <f t="shared" si="0"/>
        <v>1.5</v>
      </c>
    </row>
    <row r="57" spans="1:13" x14ac:dyDescent="0.35">
      <c r="A57" s="68"/>
      <c r="B57" s="56" t="s">
        <v>75</v>
      </c>
      <c r="C57" s="19"/>
      <c r="D57" s="19"/>
    </row>
    <row r="58" spans="1:13" x14ac:dyDescent="0.35">
      <c r="A58" s="68"/>
      <c r="B58" s="56" t="s">
        <v>76</v>
      </c>
      <c r="C58" s="19"/>
      <c r="D58" s="19"/>
    </row>
    <row r="59" spans="1:13" x14ac:dyDescent="0.35">
      <c r="A59" s="68"/>
      <c r="B59" s="57" t="s">
        <v>77</v>
      </c>
      <c r="C59" s="19"/>
      <c r="D59" s="19"/>
    </row>
    <row r="60" spans="1:13" ht="16.5" customHeight="1" x14ac:dyDescent="0.35">
      <c r="A60" s="68"/>
      <c r="B60" s="56" t="s">
        <v>78</v>
      </c>
      <c r="C60" s="19"/>
      <c r="D60" s="19"/>
    </row>
    <row r="61" spans="1:13" ht="16.5" customHeight="1" x14ac:dyDescent="0.35">
      <c r="A61" s="68"/>
      <c r="B61" s="56" t="s">
        <v>79</v>
      </c>
      <c r="C61" s="19"/>
      <c r="D61" s="19"/>
    </row>
    <row r="62" spans="1:13" ht="16.5" customHeight="1" x14ac:dyDescent="0.35">
      <c r="A62" s="68"/>
      <c r="B62" s="56" t="s">
        <v>80</v>
      </c>
      <c r="C62" s="19"/>
      <c r="D62" s="19"/>
    </row>
    <row r="63" spans="1:13" ht="16.5" customHeight="1" x14ac:dyDescent="0.35">
      <c r="A63" s="68"/>
      <c r="B63" s="56" t="s">
        <v>81</v>
      </c>
      <c r="C63" s="19"/>
      <c r="D63" s="19"/>
    </row>
    <row r="64" spans="1:13" ht="16.5" customHeight="1" x14ac:dyDescent="0.35">
      <c r="A64" s="68"/>
      <c r="B64" s="56" t="s">
        <v>82</v>
      </c>
      <c r="C64" s="19"/>
      <c r="D64" s="19"/>
    </row>
    <row r="65" spans="1:4" ht="16.5" customHeight="1" x14ac:dyDescent="0.35">
      <c r="A65" s="68"/>
      <c r="B65" s="56" t="s">
        <v>83</v>
      </c>
      <c r="C65" s="19"/>
      <c r="D65" s="19"/>
    </row>
    <row r="66" spans="1:4" x14ac:dyDescent="0.35">
      <c r="A66" s="19"/>
      <c r="B66" s="60" t="s">
        <v>84</v>
      </c>
      <c r="C66" s="19"/>
      <c r="D66" s="19"/>
    </row>
    <row r="67" spans="1:4" ht="31" x14ac:dyDescent="0.35">
      <c r="A67" s="19"/>
      <c r="B67" s="57" t="s">
        <v>85</v>
      </c>
      <c r="C67" s="19">
        <v>16</v>
      </c>
      <c r="D67" s="19">
        <f t="shared" si="0"/>
        <v>2</v>
      </c>
    </row>
    <row r="68" spans="1:4" x14ac:dyDescent="0.35">
      <c r="A68" s="19"/>
      <c r="B68" s="60" t="s">
        <v>86</v>
      </c>
      <c r="C68" s="19"/>
      <c r="D68" s="19"/>
    </row>
    <row r="69" spans="1:4" x14ac:dyDescent="0.35">
      <c r="A69" s="19"/>
      <c r="B69" s="56" t="s">
        <v>87</v>
      </c>
      <c r="C69" s="19">
        <v>8</v>
      </c>
      <c r="D69" s="19">
        <f t="shared" si="0"/>
        <v>1</v>
      </c>
    </row>
    <row r="70" spans="1:4" x14ac:dyDescent="0.35">
      <c r="A70" s="19"/>
      <c r="B70" s="60" t="s">
        <v>88</v>
      </c>
      <c r="C70" s="19"/>
      <c r="D70" s="19"/>
    </row>
    <row r="71" spans="1:4" x14ac:dyDescent="0.35">
      <c r="A71" s="19"/>
      <c r="B71" s="55" t="s">
        <v>89</v>
      </c>
      <c r="C71" s="19">
        <v>16</v>
      </c>
      <c r="D71" s="19">
        <f t="shared" si="0"/>
        <v>2</v>
      </c>
    </row>
    <row r="72" spans="1:4" x14ac:dyDescent="0.35">
      <c r="A72" s="19"/>
      <c r="B72" s="60" t="s">
        <v>90</v>
      </c>
      <c r="C72" s="19"/>
      <c r="D72" s="19">
        <f t="shared" si="0"/>
        <v>0</v>
      </c>
    </row>
    <row r="73" spans="1:4" x14ac:dyDescent="0.35">
      <c r="A73" s="19"/>
      <c r="B73" s="55" t="s">
        <v>91</v>
      </c>
      <c r="C73" s="19">
        <v>8</v>
      </c>
      <c r="D73" s="19">
        <f t="shared" si="0"/>
        <v>1</v>
      </c>
    </row>
    <row r="74" spans="1:4" x14ac:dyDescent="0.35">
      <c r="A74" s="19"/>
      <c r="B74" s="55" t="s">
        <v>92</v>
      </c>
      <c r="C74" s="19">
        <v>8</v>
      </c>
      <c r="D74" s="19">
        <f t="shared" si="0"/>
        <v>1</v>
      </c>
    </row>
    <row r="75" spans="1:4" ht="18.5" x14ac:dyDescent="0.45">
      <c r="A75" s="19"/>
      <c r="B75" s="59" t="s">
        <v>93</v>
      </c>
      <c r="C75" s="19"/>
      <c r="D75" s="19">
        <f t="shared" ref="D75:D109" si="5">C75/8</f>
        <v>0</v>
      </c>
    </row>
    <row r="76" spans="1:4" x14ac:dyDescent="0.35">
      <c r="A76" s="19"/>
      <c r="B76" s="60" t="s">
        <v>94</v>
      </c>
      <c r="C76" s="19"/>
      <c r="D76" s="19">
        <f t="shared" si="5"/>
        <v>0</v>
      </c>
    </row>
    <row r="77" spans="1:4" x14ac:dyDescent="0.35">
      <c r="A77" s="69"/>
      <c r="B77" s="55" t="s">
        <v>55</v>
      </c>
      <c r="C77" s="19"/>
      <c r="D77" s="19"/>
    </row>
    <row r="78" spans="1:4" x14ac:dyDescent="0.35">
      <c r="A78" s="19"/>
      <c r="B78" s="60" t="s">
        <v>95</v>
      </c>
      <c r="C78" s="19"/>
      <c r="D78" s="19"/>
    </row>
    <row r="79" spans="1:4" x14ac:dyDescent="0.35">
      <c r="A79" s="19"/>
      <c r="B79" s="55" t="s">
        <v>96</v>
      </c>
      <c r="C79" s="19">
        <v>4</v>
      </c>
      <c r="D79" s="19">
        <f t="shared" si="5"/>
        <v>0.5</v>
      </c>
    </row>
    <row r="80" spans="1:4" x14ac:dyDescent="0.35">
      <c r="A80" s="19"/>
      <c r="B80" s="55" t="s">
        <v>97</v>
      </c>
      <c r="C80" s="19">
        <v>16</v>
      </c>
      <c r="D80" s="19">
        <f t="shared" si="5"/>
        <v>2</v>
      </c>
    </row>
    <row r="81" spans="1:4" x14ac:dyDescent="0.35">
      <c r="A81" s="19"/>
      <c r="B81" s="55" t="s">
        <v>98</v>
      </c>
      <c r="C81" s="19">
        <v>4</v>
      </c>
      <c r="D81" s="19">
        <f t="shared" si="5"/>
        <v>0.5</v>
      </c>
    </row>
    <row r="82" spans="1:4" x14ac:dyDescent="0.35">
      <c r="A82" s="19"/>
      <c r="B82" s="55" t="s">
        <v>99</v>
      </c>
      <c r="C82" s="19">
        <v>4</v>
      </c>
      <c r="D82" s="19">
        <f t="shared" si="5"/>
        <v>0.5</v>
      </c>
    </row>
    <row r="83" spans="1:4" x14ac:dyDescent="0.35">
      <c r="A83" s="19"/>
      <c r="B83" s="55" t="s">
        <v>100</v>
      </c>
      <c r="C83" s="19">
        <v>4</v>
      </c>
      <c r="D83" s="19">
        <f t="shared" si="5"/>
        <v>0.5</v>
      </c>
    </row>
    <row r="84" spans="1:4" x14ac:dyDescent="0.35">
      <c r="A84" s="19"/>
      <c r="B84" s="55" t="s">
        <v>101</v>
      </c>
      <c r="C84" s="19">
        <v>4</v>
      </c>
      <c r="D84" s="19">
        <f t="shared" si="5"/>
        <v>0.5</v>
      </c>
    </row>
    <row r="85" spans="1:4" x14ac:dyDescent="0.35">
      <c r="A85" s="69"/>
      <c r="B85" s="56" t="s">
        <v>89</v>
      </c>
      <c r="C85" s="19"/>
      <c r="D85" s="19"/>
    </row>
    <row r="86" spans="1:4" x14ac:dyDescent="0.35">
      <c r="A86" s="19"/>
      <c r="B86" s="60" t="s">
        <v>102</v>
      </c>
      <c r="C86" s="19"/>
      <c r="D86" s="19">
        <f t="shared" si="5"/>
        <v>0</v>
      </c>
    </row>
    <row r="87" spans="1:4" x14ac:dyDescent="0.35">
      <c r="A87" s="19"/>
      <c r="B87" s="55" t="s">
        <v>103</v>
      </c>
      <c r="C87" s="19">
        <v>4</v>
      </c>
      <c r="D87" s="19">
        <f t="shared" si="5"/>
        <v>0.5</v>
      </c>
    </row>
    <row r="88" spans="1:4" x14ac:dyDescent="0.35">
      <c r="A88" s="19"/>
      <c r="B88" s="60" t="s">
        <v>104</v>
      </c>
      <c r="C88" s="19"/>
      <c r="D88" s="19"/>
    </row>
    <row r="89" spans="1:4" x14ac:dyDescent="0.35">
      <c r="A89" s="19"/>
      <c r="B89" s="55" t="s">
        <v>105</v>
      </c>
      <c r="C89" s="19">
        <v>6</v>
      </c>
      <c r="D89" s="19">
        <f t="shared" si="5"/>
        <v>0.75</v>
      </c>
    </row>
    <row r="90" spans="1:4" x14ac:dyDescent="0.35">
      <c r="A90" s="19"/>
      <c r="B90" s="55" t="s">
        <v>106</v>
      </c>
      <c r="C90" s="19">
        <v>6</v>
      </c>
      <c r="D90" s="19">
        <f t="shared" si="5"/>
        <v>0.75</v>
      </c>
    </row>
    <row r="91" spans="1:4" x14ac:dyDescent="0.35">
      <c r="A91" s="19"/>
      <c r="B91" s="55" t="s">
        <v>107</v>
      </c>
      <c r="C91" s="19">
        <v>6</v>
      </c>
      <c r="D91" s="19">
        <f t="shared" si="5"/>
        <v>0.75</v>
      </c>
    </row>
    <row r="92" spans="1:4" x14ac:dyDescent="0.35">
      <c r="A92" s="19"/>
      <c r="B92" s="55" t="s">
        <v>108</v>
      </c>
      <c r="C92" s="19">
        <v>4</v>
      </c>
      <c r="D92" s="19">
        <f t="shared" si="5"/>
        <v>0.5</v>
      </c>
    </row>
    <row r="93" spans="1:4" x14ac:dyDescent="0.35">
      <c r="A93" s="19"/>
      <c r="B93" s="55" t="s">
        <v>109</v>
      </c>
      <c r="C93" s="19">
        <v>8</v>
      </c>
      <c r="D93" s="19">
        <f t="shared" si="5"/>
        <v>1</v>
      </c>
    </row>
    <row r="94" spans="1:4" x14ac:dyDescent="0.35">
      <c r="A94" s="19"/>
      <c r="B94" s="58" t="s">
        <v>110</v>
      </c>
      <c r="C94" s="19"/>
      <c r="D94" s="19">
        <f t="shared" si="5"/>
        <v>0</v>
      </c>
    </row>
    <row r="95" spans="1:4" x14ac:dyDescent="0.35">
      <c r="A95" s="19"/>
      <c r="B95" s="54" t="s">
        <v>111</v>
      </c>
      <c r="C95" s="19">
        <v>12</v>
      </c>
      <c r="D95" s="19">
        <f t="shared" si="5"/>
        <v>1.5</v>
      </c>
    </row>
    <row r="96" spans="1:4" x14ac:dyDescent="0.35">
      <c r="A96" s="19"/>
      <c r="B96" s="60" t="s">
        <v>112</v>
      </c>
      <c r="C96" s="19">
        <v>4</v>
      </c>
      <c r="D96" s="19">
        <f t="shared" si="5"/>
        <v>0.5</v>
      </c>
    </row>
    <row r="97" spans="1:4" x14ac:dyDescent="0.35">
      <c r="A97" s="19"/>
      <c r="B97" s="55" t="s">
        <v>113</v>
      </c>
      <c r="C97" s="19">
        <v>12</v>
      </c>
      <c r="D97" s="19">
        <f t="shared" si="5"/>
        <v>1.5</v>
      </c>
    </row>
    <row r="98" spans="1:4" x14ac:dyDescent="0.35">
      <c r="A98" s="19"/>
      <c r="B98" s="55" t="s">
        <v>114</v>
      </c>
      <c r="C98" s="19">
        <v>4</v>
      </c>
      <c r="D98" s="19">
        <f t="shared" si="5"/>
        <v>0.5</v>
      </c>
    </row>
    <row r="99" spans="1:4" x14ac:dyDescent="0.35">
      <c r="A99" s="19"/>
      <c r="B99" s="55" t="s">
        <v>115</v>
      </c>
      <c r="C99" s="19">
        <v>2</v>
      </c>
      <c r="D99" s="19">
        <f t="shared" si="5"/>
        <v>0.25</v>
      </c>
    </row>
    <row r="100" spans="1:4" x14ac:dyDescent="0.35">
      <c r="A100" s="19"/>
      <c r="B100" s="55" t="s">
        <v>116</v>
      </c>
      <c r="C100" s="19">
        <v>1</v>
      </c>
      <c r="D100" s="19">
        <f t="shared" si="5"/>
        <v>0.125</v>
      </c>
    </row>
    <row r="101" spans="1:4" x14ac:dyDescent="0.35">
      <c r="A101" s="19"/>
      <c r="B101" s="55" t="s">
        <v>117</v>
      </c>
      <c r="C101" s="19">
        <v>1</v>
      </c>
      <c r="D101" s="19">
        <f t="shared" si="5"/>
        <v>0.125</v>
      </c>
    </row>
    <row r="102" spans="1:4" x14ac:dyDescent="0.35">
      <c r="A102" s="19"/>
      <c r="B102" s="55" t="s">
        <v>118</v>
      </c>
      <c r="C102" s="19">
        <v>1</v>
      </c>
      <c r="D102" s="19">
        <f t="shared" si="5"/>
        <v>0.125</v>
      </c>
    </row>
    <row r="103" spans="1:4" x14ac:dyDescent="0.35">
      <c r="A103" s="19"/>
      <c r="B103" s="55" t="s">
        <v>119</v>
      </c>
      <c r="C103" s="19">
        <v>1</v>
      </c>
      <c r="D103" s="19">
        <f t="shared" si="5"/>
        <v>0.125</v>
      </c>
    </row>
    <row r="104" spans="1:4" x14ac:dyDescent="0.35">
      <c r="A104" s="19"/>
      <c r="B104" s="54" t="s">
        <v>120</v>
      </c>
      <c r="C104" s="19">
        <v>16</v>
      </c>
      <c r="D104" s="19">
        <f t="shared" si="5"/>
        <v>2</v>
      </c>
    </row>
    <row r="105" spans="1:4" x14ac:dyDescent="0.35">
      <c r="A105" s="19"/>
      <c r="B105" s="54" t="s">
        <v>121</v>
      </c>
      <c r="C105" s="19">
        <v>96</v>
      </c>
      <c r="D105" s="19">
        <f t="shared" si="5"/>
        <v>12</v>
      </c>
    </row>
    <row r="106" spans="1:4" x14ac:dyDescent="0.35">
      <c r="A106" s="19"/>
      <c r="B106" s="54" t="s">
        <v>122</v>
      </c>
      <c r="C106" s="19">
        <v>96</v>
      </c>
      <c r="D106" s="19">
        <f t="shared" si="5"/>
        <v>12</v>
      </c>
    </row>
    <row r="107" spans="1:4" x14ac:dyDescent="0.35">
      <c r="A107" s="19"/>
      <c r="B107" s="54" t="s">
        <v>123</v>
      </c>
      <c r="C107" s="19">
        <v>72</v>
      </c>
      <c r="D107" s="19">
        <f t="shared" si="5"/>
        <v>9</v>
      </c>
    </row>
    <row r="108" spans="1:4" x14ac:dyDescent="0.35">
      <c r="A108" s="19"/>
      <c r="B108" s="54" t="s">
        <v>124</v>
      </c>
      <c r="C108" s="19">
        <v>20</v>
      </c>
      <c r="D108" s="19">
        <f t="shared" si="5"/>
        <v>2.5</v>
      </c>
    </row>
    <row r="109" spans="1:4" x14ac:dyDescent="0.35">
      <c r="A109" s="19"/>
      <c r="B109" s="54" t="s">
        <v>125</v>
      </c>
      <c r="C109" s="19">
        <v>48</v>
      </c>
      <c r="D109" s="19">
        <f t="shared" si="5"/>
        <v>6</v>
      </c>
    </row>
    <row r="110" spans="1:4" x14ac:dyDescent="0.35">
      <c r="A110" s="25"/>
      <c r="B110" s="24" t="s">
        <v>8</v>
      </c>
      <c r="C110" s="25"/>
      <c r="D110" s="25"/>
    </row>
    <row r="111" spans="1:4" x14ac:dyDescent="0.35">
      <c r="A111" s="19"/>
      <c r="B111" s="27" t="s">
        <v>9</v>
      </c>
      <c r="C111" s="19">
        <f>SUM(C13:C109)*0.4</f>
        <v>271.2</v>
      </c>
      <c r="D111" s="19">
        <f t="shared" ref="D111:D113" si="6">C111/8</f>
        <v>33.9</v>
      </c>
    </row>
    <row r="112" spans="1:4" x14ac:dyDescent="0.35">
      <c r="A112" s="19"/>
      <c r="B112" s="27" t="s">
        <v>5</v>
      </c>
      <c r="C112" s="19">
        <v>16</v>
      </c>
      <c r="D112" s="19">
        <f t="shared" si="6"/>
        <v>2</v>
      </c>
    </row>
    <row r="113" spans="1:4" x14ac:dyDescent="0.35">
      <c r="A113" s="19"/>
      <c r="B113" s="52" t="s">
        <v>29</v>
      </c>
      <c r="C113" s="19">
        <v>8</v>
      </c>
      <c r="D113" s="19">
        <f t="shared" si="6"/>
        <v>1</v>
      </c>
    </row>
    <row r="114" spans="1:4" x14ac:dyDescent="0.35">
      <c r="A114" s="23"/>
      <c r="B114" s="23" t="s">
        <v>2</v>
      </c>
      <c r="C114" s="26">
        <f>SUM(C8:C113)</f>
        <v>1233.8</v>
      </c>
      <c r="D114" s="22">
        <f>SUM(D8:D113)</f>
        <v>151.22499999999999</v>
      </c>
    </row>
    <row r="115" spans="1:4" x14ac:dyDescent="0.35">
      <c r="A115" s="19"/>
    </row>
    <row r="116" spans="1:4" x14ac:dyDescent="0.35">
      <c r="A116" s="19"/>
      <c r="B116" s="1" t="s">
        <v>126</v>
      </c>
    </row>
    <row r="117" spans="1:4" x14ac:dyDescent="0.35">
      <c r="A117" s="19"/>
      <c r="B117" s="1" t="s">
        <v>10</v>
      </c>
    </row>
    <row r="118" spans="1:4" x14ac:dyDescent="0.35">
      <c r="A118" s="19"/>
    </row>
    <row r="119" spans="1:4" x14ac:dyDescent="0.35">
      <c r="A119" s="19"/>
    </row>
    <row r="120" spans="1:4" x14ac:dyDescent="0.35">
      <c r="B120" s="54" t="s">
        <v>130</v>
      </c>
    </row>
    <row r="121" spans="1:4" x14ac:dyDescent="0.35">
      <c r="B121" s="54" t="s">
        <v>129</v>
      </c>
    </row>
    <row r="122" spans="1:4" x14ac:dyDescent="0.35">
      <c r="B122" s="54" t="s">
        <v>128</v>
      </c>
    </row>
    <row r="123" spans="1:4" x14ac:dyDescent="0.35">
      <c r="B123" s="54" t="s">
        <v>127</v>
      </c>
    </row>
    <row r="124" spans="1:4" x14ac:dyDescent="0.35">
      <c r="B124" s="54" t="s">
        <v>131</v>
      </c>
    </row>
    <row r="125" spans="1:4" x14ac:dyDescent="0.35">
      <c r="B125" s="54" t="s">
        <v>132</v>
      </c>
    </row>
    <row r="126" spans="1:4" x14ac:dyDescent="0.35">
      <c r="B126" s="1" t="s">
        <v>133</v>
      </c>
    </row>
    <row r="127" spans="1:4" x14ac:dyDescent="0.35">
      <c r="B127" s="1" t="s">
        <v>134</v>
      </c>
    </row>
  </sheetData>
  <mergeCells count="4">
    <mergeCell ref="I8:I10"/>
    <mergeCell ref="J8:J10"/>
    <mergeCell ref="K8:K9"/>
    <mergeCell ref="L8:L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4"/>
  <sheetViews>
    <sheetView topLeftCell="A57" workbookViewId="0">
      <selection activeCell="B69" sqref="B69"/>
    </sheetView>
  </sheetViews>
  <sheetFormatPr defaultRowHeight="15.5" x14ac:dyDescent="0.35"/>
  <cols>
    <col min="2" max="2" width="84.5" customWidth="1"/>
    <col min="3" max="3" width="10.25" customWidth="1"/>
    <col min="4" max="4" width="10.58203125" customWidth="1"/>
  </cols>
  <sheetData>
    <row r="1" spans="1:4" ht="18.5" x14ac:dyDescent="0.35">
      <c r="A1" s="5"/>
      <c r="B1" s="5"/>
      <c r="C1" s="4"/>
      <c r="D1" s="6"/>
    </row>
    <row r="2" spans="1:4" ht="18.5" x14ac:dyDescent="0.35">
      <c r="A2" s="6"/>
      <c r="B2" s="6"/>
      <c r="C2" s="4"/>
      <c r="D2" s="6"/>
    </row>
    <row r="3" spans="1:4" ht="18.5" x14ac:dyDescent="0.35">
      <c r="A3" s="6"/>
      <c r="B3" s="10" t="s">
        <v>173</v>
      </c>
      <c r="C3" s="4"/>
      <c r="D3" s="17">
        <v>43166</v>
      </c>
    </row>
    <row r="4" spans="1:4" ht="18.5" x14ac:dyDescent="0.35">
      <c r="A4" s="6"/>
      <c r="B4" s="4"/>
      <c r="C4" s="4"/>
      <c r="D4" s="18"/>
    </row>
    <row r="5" spans="1:4" ht="18.5" x14ac:dyDescent="0.35">
      <c r="A5" s="7"/>
      <c r="B5" s="7"/>
      <c r="C5" s="20"/>
      <c r="D5" s="7"/>
    </row>
    <row r="6" spans="1:4" ht="17" x14ac:dyDescent="0.35">
      <c r="A6" s="83"/>
      <c r="B6" s="84" t="s">
        <v>0</v>
      </c>
      <c r="C6" s="85" t="s">
        <v>7</v>
      </c>
      <c r="D6" s="83" t="s">
        <v>1</v>
      </c>
    </row>
    <row r="7" spans="1:4" ht="17" x14ac:dyDescent="0.35">
      <c r="A7" s="83"/>
      <c r="B7" s="84" t="s">
        <v>3</v>
      </c>
      <c r="C7" s="83"/>
      <c r="D7" s="83"/>
    </row>
    <row r="8" spans="1:4" ht="17" x14ac:dyDescent="0.35">
      <c r="A8" s="75"/>
      <c r="B8" s="84" t="s">
        <v>4</v>
      </c>
      <c r="C8" s="84"/>
      <c r="D8" s="75"/>
    </row>
    <row r="9" spans="1:4" ht="17" x14ac:dyDescent="0.35">
      <c r="A9" s="75"/>
      <c r="B9" s="86" t="s">
        <v>174</v>
      </c>
      <c r="C9" s="87"/>
      <c r="D9" s="75"/>
    </row>
    <row r="10" spans="1:4" ht="18.5" x14ac:dyDescent="0.35">
      <c r="A10" s="75"/>
      <c r="B10" s="76"/>
      <c r="C10" s="74"/>
      <c r="D10" s="75"/>
    </row>
    <row r="11" spans="1:4" ht="17" x14ac:dyDescent="0.35">
      <c r="A11" s="75"/>
      <c r="B11" s="73" t="s">
        <v>135</v>
      </c>
      <c r="C11" s="74">
        <v>8</v>
      </c>
      <c r="D11" s="75">
        <f>C11/8</f>
        <v>1</v>
      </c>
    </row>
    <row r="12" spans="1:4" ht="17" x14ac:dyDescent="0.35">
      <c r="A12" s="75"/>
      <c r="B12" s="73" t="s">
        <v>136</v>
      </c>
      <c r="C12" s="74"/>
      <c r="D12" s="75"/>
    </row>
    <row r="13" spans="1:4" ht="17" x14ac:dyDescent="0.35">
      <c r="A13" s="75"/>
      <c r="B13" s="51" t="s">
        <v>137</v>
      </c>
      <c r="C13" s="74">
        <v>4</v>
      </c>
      <c r="D13" s="75">
        <f t="shared" ref="D13:D66" si="0">C13/8</f>
        <v>0.5</v>
      </c>
    </row>
    <row r="14" spans="1:4" ht="18.5" x14ac:dyDescent="0.35">
      <c r="A14" s="75"/>
      <c r="B14" s="76" t="s">
        <v>53</v>
      </c>
      <c r="C14" s="74"/>
      <c r="D14" s="75"/>
    </row>
    <row r="15" spans="1:4" ht="17" x14ac:dyDescent="0.35">
      <c r="A15" s="75"/>
      <c r="B15" s="73" t="s">
        <v>138</v>
      </c>
      <c r="C15" s="74"/>
      <c r="D15" s="75"/>
    </row>
    <row r="16" spans="1:4" ht="17" x14ac:dyDescent="0.35">
      <c r="A16" s="75"/>
      <c r="B16" s="77" t="s">
        <v>139</v>
      </c>
      <c r="C16" s="74">
        <v>8</v>
      </c>
      <c r="D16" s="75">
        <f t="shared" si="0"/>
        <v>1</v>
      </c>
    </row>
    <row r="17" spans="1:4" ht="17" x14ac:dyDescent="0.35">
      <c r="A17" s="75"/>
      <c r="B17" s="78" t="s">
        <v>140</v>
      </c>
      <c r="C17" s="74"/>
      <c r="D17" s="75"/>
    </row>
    <row r="18" spans="1:4" ht="17" x14ac:dyDescent="0.35">
      <c r="A18" s="75"/>
      <c r="B18" s="77" t="s">
        <v>139</v>
      </c>
      <c r="C18" s="74">
        <v>16</v>
      </c>
      <c r="D18" s="75">
        <f t="shared" si="0"/>
        <v>2</v>
      </c>
    </row>
    <row r="19" spans="1:4" ht="17" x14ac:dyDescent="0.35">
      <c r="A19" s="75"/>
      <c r="B19" s="78" t="s">
        <v>141</v>
      </c>
      <c r="C19" s="74"/>
      <c r="D19" s="75"/>
    </row>
    <row r="20" spans="1:4" ht="17" x14ac:dyDescent="0.35">
      <c r="A20" s="75"/>
      <c r="B20" s="77" t="s">
        <v>142</v>
      </c>
      <c r="C20" s="74">
        <v>16</v>
      </c>
      <c r="D20" s="75">
        <f t="shared" si="0"/>
        <v>2</v>
      </c>
    </row>
    <row r="21" spans="1:4" ht="17" x14ac:dyDescent="0.35">
      <c r="A21" s="75"/>
      <c r="B21" s="78" t="s">
        <v>143</v>
      </c>
      <c r="C21" s="74"/>
      <c r="D21" s="75"/>
    </row>
    <row r="22" spans="1:4" ht="17" x14ac:dyDescent="0.35">
      <c r="A22" s="75"/>
      <c r="B22" s="77" t="s">
        <v>144</v>
      </c>
      <c r="C22" s="74">
        <v>16</v>
      </c>
      <c r="D22" s="75">
        <f t="shared" si="0"/>
        <v>2</v>
      </c>
    </row>
    <row r="23" spans="1:4" ht="17" x14ac:dyDescent="0.35">
      <c r="A23" s="75"/>
      <c r="B23" s="78" t="s">
        <v>145</v>
      </c>
      <c r="C23" s="74"/>
      <c r="D23" s="75"/>
    </row>
    <row r="24" spans="1:4" ht="17" x14ac:dyDescent="0.35">
      <c r="A24" s="75"/>
      <c r="B24" s="77" t="s">
        <v>144</v>
      </c>
      <c r="C24" s="74">
        <v>2</v>
      </c>
      <c r="D24" s="75">
        <f t="shared" si="0"/>
        <v>0.25</v>
      </c>
    </row>
    <row r="25" spans="1:4" ht="17" x14ac:dyDescent="0.35">
      <c r="A25" s="75"/>
      <c r="B25" s="78" t="s">
        <v>146</v>
      </c>
      <c r="C25" s="74"/>
      <c r="D25" s="75"/>
    </row>
    <row r="26" spans="1:4" ht="17" x14ac:dyDescent="0.35">
      <c r="A26" s="75"/>
      <c r="B26" s="77" t="s">
        <v>147</v>
      </c>
      <c r="C26" s="74">
        <v>6</v>
      </c>
      <c r="D26" s="75">
        <f t="shared" si="0"/>
        <v>0.75</v>
      </c>
    </row>
    <row r="27" spans="1:4" ht="17" x14ac:dyDescent="0.35">
      <c r="A27" s="75"/>
      <c r="B27" s="78" t="s">
        <v>148</v>
      </c>
      <c r="C27" s="74"/>
      <c r="D27" s="75"/>
    </row>
    <row r="28" spans="1:4" ht="17" x14ac:dyDescent="0.35">
      <c r="A28" s="75"/>
      <c r="B28" s="78" t="s">
        <v>149</v>
      </c>
      <c r="C28" s="74">
        <v>8</v>
      </c>
      <c r="D28" s="75">
        <f t="shared" si="0"/>
        <v>1</v>
      </c>
    </row>
    <row r="29" spans="1:4" ht="17" x14ac:dyDescent="0.35">
      <c r="A29" s="75"/>
      <c r="B29" s="77" t="s">
        <v>150</v>
      </c>
      <c r="C29" s="74">
        <v>8</v>
      </c>
      <c r="D29" s="75">
        <f t="shared" si="0"/>
        <v>1</v>
      </c>
    </row>
    <row r="30" spans="1:4" ht="17" x14ac:dyDescent="0.35">
      <c r="A30" s="75"/>
      <c r="B30" s="78" t="s">
        <v>151</v>
      </c>
      <c r="C30" s="74">
        <v>8</v>
      </c>
      <c r="D30" s="75">
        <f t="shared" si="0"/>
        <v>1</v>
      </c>
    </row>
    <row r="31" spans="1:4" ht="17" x14ac:dyDescent="0.35">
      <c r="A31" s="75"/>
      <c r="B31" s="78" t="s">
        <v>152</v>
      </c>
      <c r="C31" s="74">
        <v>8</v>
      </c>
      <c r="D31" s="75">
        <f t="shared" si="0"/>
        <v>1</v>
      </c>
    </row>
    <row r="32" spans="1:4" ht="17" x14ac:dyDescent="0.35">
      <c r="A32" s="75"/>
      <c r="B32" s="77" t="s">
        <v>153</v>
      </c>
      <c r="C32" s="74">
        <v>8</v>
      </c>
      <c r="D32" s="75">
        <f t="shared" si="0"/>
        <v>1</v>
      </c>
    </row>
    <row r="33" spans="1:4" ht="17" x14ac:dyDescent="0.35">
      <c r="A33" s="75"/>
      <c r="B33" s="77" t="s">
        <v>154</v>
      </c>
      <c r="C33" s="74">
        <v>8</v>
      </c>
      <c r="D33" s="75">
        <f t="shared" si="0"/>
        <v>1</v>
      </c>
    </row>
    <row r="34" spans="1:4" ht="17" x14ac:dyDescent="0.35">
      <c r="A34" s="75"/>
      <c r="B34" s="77" t="s">
        <v>155</v>
      </c>
      <c r="C34" s="74">
        <v>8</v>
      </c>
      <c r="D34" s="75">
        <f t="shared" si="0"/>
        <v>1</v>
      </c>
    </row>
    <row r="35" spans="1:4" ht="17" x14ac:dyDescent="0.35">
      <c r="A35" s="75"/>
      <c r="B35" s="78" t="s">
        <v>84</v>
      </c>
      <c r="C35" s="74"/>
      <c r="D35" s="75"/>
    </row>
    <row r="36" spans="1:4" ht="17" x14ac:dyDescent="0.35">
      <c r="A36" s="75"/>
      <c r="B36" s="77" t="s">
        <v>139</v>
      </c>
      <c r="C36" s="74">
        <v>16</v>
      </c>
      <c r="D36" s="75">
        <f t="shared" si="0"/>
        <v>2</v>
      </c>
    </row>
    <row r="37" spans="1:4" ht="17" x14ac:dyDescent="0.35">
      <c r="A37" s="75"/>
      <c r="B37" s="78" t="s">
        <v>156</v>
      </c>
      <c r="C37" s="74"/>
      <c r="D37" s="75"/>
    </row>
    <row r="38" spans="1:4" ht="17" x14ac:dyDescent="0.35">
      <c r="A38" s="75"/>
      <c r="B38" s="77" t="s">
        <v>139</v>
      </c>
      <c r="C38" s="74">
        <v>8</v>
      </c>
      <c r="D38" s="75">
        <f t="shared" si="0"/>
        <v>1</v>
      </c>
    </row>
    <row r="39" spans="1:4" ht="17" x14ac:dyDescent="0.35">
      <c r="A39" s="75"/>
      <c r="B39" s="78" t="s">
        <v>157</v>
      </c>
      <c r="C39" s="74"/>
      <c r="D39" s="75"/>
    </row>
    <row r="40" spans="1:4" ht="17" x14ac:dyDescent="0.35">
      <c r="A40" s="75"/>
      <c r="B40" s="77" t="s">
        <v>139</v>
      </c>
      <c r="C40" s="74">
        <v>8</v>
      </c>
      <c r="D40" s="75">
        <f t="shared" si="0"/>
        <v>1</v>
      </c>
    </row>
    <row r="41" spans="1:4" ht="17" x14ac:dyDescent="0.35">
      <c r="A41" s="75"/>
      <c r="B41" s="78" t="s">
        <v>158</v>
      </c>
      <c r="C41" s="74"/>
      <c r="D41" s="75"/>
    </row>
    <row r="42" spans="1:4" ht="17" x14ac:dyDescent="0.35">
      <c r="A42" s="75"/>
      <c r="B42" s="77" t="s">
        <v>139</v>
      </c>
      <c r="C42" s="74">
        <v>4</v>
      </c>
      <c r="D42" s="75">
        <f t="shared" si="0"/>
        <v>0.5</v>
      </c>
    </row>
    <row r="43" spans="1:4" ht="17" x14ac:dyDescent="0.35">
      <c r="A43" s="75"/>
      <c r="B43" s="78" t="s">
        <v>159</v>
      </c>
      <c r="C43" s="74"/>
      <c r="D43" s="75"/>
    </row>
    <row r="44" spans="1:4" ht="17" x14ac:dyDescent="0.35">
      <c r="A44" s="75"/>
      <c r="B44" s="77" t="s">
        <v>139</v>
      </c>
      <c r="C44" s="74">
        <v>16</v>
      </c>
      <c r="D44" s="75">
        <f t="shared" si="0"/>
        <v>2</v>
      </c>
    </row>
    <row r="45" spans="1:4" ht="17" x14ac:dyDescent="0.35">
      <c r="A45" s="75"/>
      <c r="B45" s="78" t="s">
        <v>160</v>
      </c>
      <c r="C45" s="74"/>
      <c r="D45" s="75"/>
    </row>
    <row r="46" spans="1:4" ht="17" x14ac:dyDescent="0.35">
      <c r="A46" s="75"/>
      <c r="B46" s="77" t="s">
        <v>139</v>
      </c>
      <c r="C46" s="74">
        <v>8</v>
      </c>
      <c r="D46" s="75">
        <f t="shared" si="0"/>
        <v>1</v>
      </c>
    </row>
    <row r="47" spans="1:4" ht="17" x14ac:dyDescent="0.35">
      <c r="A47" s="75"/>
      <c r="B47" s="78" t="s">
        <v>161</v>
      </c>
      <c r="C47" s="74"/>
      <c r="D47" s="75"/>
    </row>
    <row r="48" spans="1:4" ht="17" x14ac:dyDescent="0.35">
      <c r="A48" s="75"/>
      <c r="B48" s="77" t="s">
        <v>139</v>
      </c>
      <c r="C48" s="74">
        <v>6</v>
      </c>
      <c r="D48" s="75">
        <f t="shared" si="0"/>
        <v>0.75</v>
      </c>
    </row>
    <row r="49" spans="1:4" ht="17" x14ac:dyDescent="0.35">
      <c r="A49" s="75"/>
      <c r="B49" s="78" t="s">
        <v>162</v>
      </c>
      <c r="C49" s="74"/>
      <c r="D49" s="75"/>
    </row>
    <row r="50" spans="1:4" ht="17" x14ac:dyDescent="0.35">
      <c r="A50" s="75"/>
      <c r="B50" s="77" t="s">
        <v>139</v>
      </c>
      <c r="C50" s="74">
        <v>16</v>
      </c>
      <c r="D50" s="75">
        <f t="shared" si="0"/>
        <v>2</v>
      </c>
    </row>
    <row r="51" spans="1:4" ht="17" x14ac:dyDescent="0.35">
      <c r="A51" s="75"/>
      <c r="B51" s="78" t="s">
        <v>163</v>
      </c>
      <c r="C51" s="74"/>
      <c r="D51" s="75"/>
    </row>
    <row r="52" spans="1:4" ht="17" x14ac:dyDescent="0.35">
      <c r="A52" s="75"/>
      <c r="B52" s="77" t="s">
        <v>139</v>
      </c>
      <c r="C52" s="74">
        <v>12</v>
      </c>
      <c r="D52" s="75">
        <f t="shared" si="0"/>
        <v>1.5</v>
      </c>
    </row>
    <row r="53" spans="1:4" ht="17" x14ac:dyDescent="0.35">
      <c r="A53" s="75"/>
      <c r="B53" s="78" t="s">
        <v>164</v>
      </c>
      <c r="C53" s="74"/>
      <c r="D53" s="75"/>
    </row>
    <row r="54" spans="1:4" ht="17" x14ac:dyDescent="0.35">
      <c r="A54" s="75"/>
      <c r="B54" s="77" t="s">
        <v>139</v>
      </c>
      <c r="C54" s="74">
        <v>12</v>
      </c>
      <c r="D54" s="75">
        <f t="shared" si="0"/>
        <v>1.5</v>
      </c>
    </row>
    <row r="55" spans="1:4" ht="17" x14ac:dyDescent="0.35">
      <c r="A55" s="75"/>
      <c r="B55" s="78" t="s">
        <v>165</v>
      </c>
      <c r="C55" s="74"/>
      <c r="D55" s="75"/>
    </row>
    <row r="56" spans="1:4" ht="17" x14ac:dyDescent="0.35">
      <c r="A56" s="75"/>
      <c r="B56" s="77" t="s">
        <v>142</v>
      </c>
      <c r="C56" s="74">
        <v>8</v>
      </c>
      <c r="D56" s="75">
        <f t="shared" si="0"/>
        <v>1</v>
      </c>
    </row>
    <row r="57" spans="1:4" ht="18.5" x14ac:dyDescent="0.45">
      <c r="A57" s="75"/>
      <c r="B57" s="79" t="s">
        <v>166</v>
      </c>
      <c r="C57" s="74"/>
      <c r="D57" s="75"/>
    </row>
    <row r="58" spans="1:4" ht="17" x14ac:dyDescent="0.35">
      <c r="A58" s="75"/>
      <c r="B58" s="78" t="s">
        <v>167</v>
      </c>
      <c r="C58" s="74"/>
      <c r="D58" s="75"/>
    </row>
    <row r="59" spans="1:4" ht="17" x14ac:dyDescent="0.35">
      <c r="A59" s="75"/>
      <c r="B59" s="77" t="s">
        <v>139</v>
      </c>
      <c r="C59" s="74">
        <v>16</v>
      </c>
      <c r="D59" s="75">
        <f t="shared" si="0"/>
        <v>2</v>
      </c>
    </row>
    <row r="60" spans="1:4" ht="17" x14ac:dyDescent="0.35">
      <c r="A60" s="75"/>
      <c r="B60" s="78" t="s">
        <v>168</v>
      </c>
      <c r="C60" s="74"/>
      <c r="D60" s="75"/>
    </row>
    <row r="61" spans="1:4" ht="17" x14ac:dyDescent="0.35">
      <c r="A61" s="75"/>
      <c r="B61" s="77" t="s">
        <v>139</v>
      </c>
      <c r="C61" s="74">
        <v>16</v>
      </c>
      <c r="D61" s="75">
        <f t="shared" si="0"/>
        <v>2</v>
      </c>
    </row>
    <row r="62" spans="1:4" ht="17" x14ac:dyDescent="0.35">
      <c r="A62" s="75"/>
      <c r="B62" s="78" t="s">
        <v>169</v>
      </c>
      <c r="C62" s="74"/>
      <c r="D62" s="75"/>
    </row>
    <row r="63" spans="1:4" ht="17" x14ac:dyDescent="0.35">
      <c r="A63" s="75"/>
      <c r="B63" s="78" t="s">
        <v>170</v>
      </c>
      <c r="C63" s="74">
        <v>8</v>
      </c>
      <c r="D63" s="75">
        <f t="shared" si="0"/>
        <v>1</v>
      </c>
    </row>
    <row r="64" spans="1:4" ht="17" x14ac:dyDescent="0.35">
      <c r="A64" s="75"/>
      <c r="B64" s="78" t="s">
        <v>125</v>
      </c>
      <c r="C64" s="74"/>
      <c r="D64" s="75"/>
    </row>
    <row r="65" spans="1:9" ht="17" x14ac:dyDescent="0.35">
      <c r="A65" s="75"/>
      <c r="B65" s="77" t="s">
        <v>139</v>
      </c>
      <c r="C65" s="74">
        <v>8</v>
      </c>
      <c r="D65" s="75">
        <f t="shared" si="0"/>
        <v>1</v>
      </c>
    </row>
    <row r="66" spans="1:9" ht="17" x14ac:dyDescent="0.35">
      <c r="A66" s="75"/>
      <c r="B66" s="77" t="s">
        <v>171</v>
      </c>
      <c r="C66" s="74">
        <v>16</v>
      </c>
      <c r="D66" s="75">
        <f t="shared" si="0"/>
        <v>2</v>
      </c>
    </row>
    <row r="67" spans="1:9" x14ac:dyDescent="0.35">
      <c r="A67" s="88"/>
      <c r="B67" s="80" t="s">
        <v>172</v>
      </c>
      <c r="C67" s="81"/>
      <c r="D67" s="82">
        <f>SUM(D11:D66)</f>
        <v>38.75</v>
      </c>
    </row>
    <row r="68" spans="1:9" x14ac:dyDescent="0.35">
      <c r="B68" s="89"/>
    </row>
    <row r="71" spans="1:9" ht="15.75" customHeight="1" x14ac:dyDescent="0.35">
      <c r="C71" s="90"/>
      <c r="D71" s="90"/>
      <c r="E71" s="90"/>
      <c r="F71" s="90"/>
      <c r="G71" s="90"/>
      <c r="H71" s="90"/>
      <c r="I71" s="90"/>
    </row>
    <row r="72" spans="1:9" x14ac:dyDescent="0.35">
      <c r="B72" t="s">
        <v>175</v>
      </c>
      <c r="C72" s="40"/>
      <c r="D72" s="40"/>
      <c r="E72" s="40"/>
      <c r="F72" s="40"/>
      <c r="G72" s="40"/>
      <c r="H72" s="40"/>
      <c r="I72" s="40"/>
    </row>
    <row r="73" spans="1:9" x14ac:dyDescent="0.35">
      <c r="B73" s="40" t="s">
        <v>176</v>
      </c>
    </row>
    <row r="74" spans="1:9" x14ac:dyDescent="0.35">
      <c r="B74" t="s">
        <v>177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Graduate Surveyors</vt:lpstr>
      <vt:lpstr>Mobile</vt:lpstr>
    </vt:vector>
  </TitlesOfParts>
  <Company>Mphasis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www.Verbat.com</dc:creator>
  <cp:lastModifiedBy>Prashant</cp:lastModifiedBy>
  <dcterms:created xsi:type="dcterms:W3CDTF">2013-06-07T15:02:07Z</dcterms:created>
  <dcterms:modified xsi:type="dcterms:W3CDTF">2018-03-07T12:45:14Z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ecd9631c-4742-487d-a48c-377c1c1c7087</vt:lpwstr>
  </property>
</Properties>
</file>