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Ijet\"/>
    </mc:Choice>
  </mc:AlternateContent>
  <bookViews>
    <workbookView xWindow="0" yWindow="0" windowWidth="20496" windowHeight="7752" tabRatio="500"/>
  </bookViews>
  <sheets>
    <sheet name="Ijet" sheetId="4" r:id="rId1"/>
    <sheet name="Sheet1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4" l="1"/>
  <c r="G10" i="4"/>
  <c r="M8" i="4"/>
  <c r="D32" i="4" l="1"/>
  <c r="D33" i="4"/>
  <c r="D34" i="4"/>
  <c r="D35" i="4"/>
  <c r="D36" i="4"/>
  <c r="D37" i="4"/>
  <c r="D38" i="4"/>
  <c r="D39" i="4"/>
  <c r="D41" i="4"/>
  <c r="D42" i="4"/>
  <c r="D43" i="4"/>
  <c r="D44" i="4"/>
  <c r="D48" i="4"/>
  <c r="D49" i="4"/>
  <c r="D50" i="4"/>
  <c r="D51" i="4"/>
  <c r="D52" i="4"/>
  <c r="D53" i="4"/>
  <c r="D55" i="4"/>
  <c r="D28" i="4"/>
  <c r="D29" i="4"/>
  <c r="D30" i="4"/>
  <c r="D27" i="4"/>
  <c r="D23" i="4"/>
  <c r="D24" i="4"/>
  <c r="D25" i="4"/>
  <c r="D14" i="4"/>
  <c r="D15" i="4"/>
  <c r="D22" i="4"/>
  <c r="D21" i="4"/>
  <c r="D20" i="4"/>
  <c r="C58" i="4"/>
  <c r="C9" i="4" s="1"/>
  <c r="H12" i="4" l="1"/>
  <c r="K13" i="4" s="1"/>
  <c r="K10" i="4" l="1"/>
  <c r="D19" i="4"/>
  <c r="D12" i="4"/>
  <c r="H9" i="4"/>
  <c r="K9" i="4" s="1"/>
  <c r="H8" i="4"/>
  <c r="K8" i="4" s="1"/>
  <c r="J8" i="4" l="1"/>
  <c r="D9" i="4" l="1"/>
  <c r="H10" i="4" s="1"/>
  <c r="K11" i="4" s="1"/>
  <c r="D10" i="4"/>
  <c r="G7" i="4" s="1"/>
  <c r="H7" i="4" s="1"/>
  <c r="K7" i="4" s="1"/>
  <c r="D16" i="4"/>
  <c r="D17" i="4"/>
  <c r="D18" i="4"/>
  <c r="D58" i="4"/>
  <c r="D59" i="4"/>
  <c r="D60" i="4"/>
  <c r="D8" i="4"/>
  <c r="H11" i="4" s="1"/>
  <c r="K12" i="4" s="1"/>
  <c r="C61" i="4"/>
  <c r="L8" i="4" l="1"/>
  <c r="G13" i="4"/>
  <c r="I8" i="4"/>
  <c r="D61" i="4"/>
  <c r="H13" i="4" l="1"/>
  <c r="F17" i="4"/>
  <c r="H14" i="4" l="1"/>
  <c r="F18" i="4" s="1"/>
  <c r="K14" i="4"/>
</calcChain>
</file>

<file path=xl/comments1.xml><?xml version="1.0" encoding="utf-8"?>
<comments xmlns="http://schemas.openxmlformats.org/spreadsheetml/2006/main">
  <authors>
    <author>Prashant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What are the registration Details? Are they separate for Pilot and Operator?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Aircraft details for registration. Approximate number of fields.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How?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Determine Operator Details? Can we have a relationship drawn on paper. Relationship between operator, flights, routes, operators, Pilots, Operation Staff, Agents etc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Fee calculation is too vague to provide an estimate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Wouldn’t this require the whole process to be repeated in some cases
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Should include documentation requirments for issuing permits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there should be more criteria based on document requirements
</t>
        </r>
      </text>
    </comment>
  </commentList>
</comments>
</file>

<file path=xl/sharedStrings.xml><?xml version="1.0" encoding="utf-8"?>
<sst xmlns="http://schemas.openxmlformats.org/spreadsheetml/2006/main" count="139" uniqueCount="125">
  <si>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</si>
  <si>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</si>
  <si>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</si>
  <si>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</si>
  <si>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</si>
  <si>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</si>
  <si>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</si>
  <si>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</si>
  <si>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</si>
  <si>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</si>
  <si>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</si>
  <si>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Need clarification</t>
  </si>
  <si>
    <t>Inspection -&gt; Route map recording</t>
  </si>
  <si>
    <t>Permissions of all usertypes</t>
  </si>
  <si>
    <t>Inspection -&gt; Inspection process should be recorded?</t>
  </si>
  <si>
    <t>Mobile Devices - Android device with scanner and required SKD need to provide</t>
  </si>
  <si>
    <t>Pre defined format for print and format will designed in HTML and print in plain paper</t>
  </si>
  <si>
    <t>System features</t>
  </si>
  <si>
    <t>Authentication &amp; authorization</t>
  </si>
  <si>
    <t>Auditing &amp; logging</t>
  </si>
  <si>
    <t>Exception handling</t>
  </si>
  <si>
    <t>QA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</si>
  <si>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</si>
  <si>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</si>
  <si>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</si>
  <si>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</si>
  <si>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</si>
  <si>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</si>
  <si>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</si>
  <si>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</si>
  <si>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</si>
  <si>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Resource Loading</t>
  </si>
  <si>
    <t>Tech writer</t>
  </si>
  <si>
    <t>Total Hours</t>
  </si>
  <si>
    <t>Monday</t>
  </si>
  <si>
    <t xml:space="preserve">Application basic setup </t>
  </si>
  <si>
    <t>User Management</t>
  </si>
  <si>
    <t>Deployment per instance</t>
  </si>
  <si>
    <t>Design and Prototype</t>
  </si>
  <si>
    <t>Ijet Permit Tracker</t>
  </si>
  <si>
    <t>Client (Operator Pilot)</t>
  </si>
  <si>
    <t>Admin</t>
  </si>
  <si>
    <t>Approve Registration (Email Approval with link)</t>
  </si>
  <si>
    <t>Add Operator</t>
  </si>
  <si>
    <t>System</t>
  </si>
  <si>
    <t>Register Aircrafts (Air Craft Master Data)</t>
  </si>
  <si>
    <t>Request Route</t>
  </si>
  <si>
    <t>External System</t>
  </si>
  <si>
    <t>Request Flight Permit</t>
  </si>
  <si>
    <t>Choose Local Agent</t>
  </si>
  <si>
    <t>Pay fees (Based On Number of flights, Aircrafts and accounts)</t>
  </si>
  <si>
    <t>Receive permit</t>
  </si>
  <si>
    <t>Revise Schedule for flight</t>
  </si>
  <si>
    <t>Email (Predefined Format)</t>
  </si>
  <si>
    <t>Receive flight permissions (RPA)</t>
  </si>
  <si>
    <t>Web Form</t>
  </si>
  <si>
    <t>AFTN (Predefined Format)</t>
  </si>
  <si>
    <t>ARINC (Predefined Format)</t>
  </si>
  <si>
    <t>Local Agents (Predefined Formats)</t>
  </si>
  <si>
    <t>CAA Systems (API)</t>
  </si>
  <si>
    <t>Manual</t>
  </si>
  <si>
    <t>Login</t>
  </si>
  <si>
    <t>Airports</t>
  </si>
  <si>
    <t>Aircrafts</t>
  </si>
  <si>
    <t>Countries</t>
  </si>
  <si>
    <t>Permit Methods</t>
  </si>
  <si>
    <t>Permit Requirements</t>
  </si>
  <si>
    <t>Local Agents (Services Provided)</t>
  </si>
  <si>
    <t>Master Data Management</t>
  </si>
  <si>
    <t>Payments for Agents</t>
  </si>
  <si>
    <t>Services provided by CAA via API</t>
  </si>
  <si>
    <t>Update Permit Status</t>
  </si>
  <si>
    <t>Create Email templates</t>
  </si>
  <si>
    <t>Create Reports</t>
  </si>
  <si>
    <t>AFTN</t>
  </si>
  <si>
    <t>ARINC</t>
  </si>
  <si>
    <t>CAA</t>
  </si>
  <si>
    <t>Agents</t>
  </si>
  <si>
    <t>Payment Gateway</t>
  </si>
  <si>
    <t>Opration Staff</t>
  </si>
  <si>
    <t>Issue Permits</t>
  </si>
  <si>
    <t>Email</t>
  </si>
  <si>
    <t>Generate PDF</t>
  </si>
  <si>
    <t>In Process Trips</t>
  </si>
  <si>
    <t>Request Flight: Add a new Trip (Operator, Aircraft Registration, Aircraft Type, MTOW, Call Sign, +SubCrafts, Add Legs: Flight #, Departure Airport, Departure Date and time, ETA, Purpose of flight, +More legs)</t>
  </si>
  <si>
    <t>Route Details + Estimated route and FIR's</t>
  </si>
  <si>
    <t>Request services ( Landing Permit, Over-fligh Permits, Suggested over flight permits, Suggested Permits)</t>
  </si>
  <si>
    <t>generate Password</t>
  </si>
  <si>
    <t>Requests Dashboard (delayed Permits)</t>
  </si>
  <si>
    <t>Pilot or Operator Registeration (Email)</t>
  </si>
  <si>
    <t xml:space="preserve">Business analysis (SRS, Proj Plan, Weekly Status, Test Cases, User Manuals) </t>
  </si>
  <si>
    <t>Client Login (Forgot PW, Remember PW)</t>
  </si>
  <si>
    <t>Client Registration (Verify Email)</t>
  </si>
  <si>
    <t>Register Aircrafts (type, MTOW, Call Sign Etc)</t>
  </si>
  <si>
    <t>Add Route information</t>
  </si>
  <si>
    <t>Add Legs</t>
  </si>
  <si>
    <t xml:space="preserve">Add Flight Information (Flight #, Departure Airport &amp; DateTime, Arrival Airport &amp; DateTime, </t>
  </si>
  <si>
    <t>Select Route Using Flight Planner</t>
  </si>
  <si>
    <t>Recall Flight Schedule &amp; Revise Schedule</t>
  </si>
  <si>
    <t xml:space="preserve">Receive Tickets </t>
  </si>
  <si>
    <t>Rate Agents</t>
  </si>
  <si>
    <t>Receive Permit and email notifications (Permit #, Validity, Soft Copy, AFTN Message)</t>
  </si>
  <si>
    <t>Pay Fees (# of aircrafts, # of User Accounts, # Of international flights)</t>
  </si>
  <si>
    <t>Flight Permit Requirments per airport and aircraft</t>
  </si>
  <si>
    <t>Select Local Service Agent (Based on country, Airport &amp; Agent Ratings, Faster Than CAA, Less Requirments, Cost)</t>
  </si>
  <si>
    <t>Add Local Agents (For Country, City &amp; Airport, Faster than CAA, )</t>
  </si>
  <si>
    <t>Client Dashboard (Requested, Approved, Comlpeted)</t>
  </si>
  <si>
    <t>Payment Gateway (Potentially Multiple)</t>
  </si>
  <si>
    <t>Local Service Agents (Potentially)</t>
  </si>
  <si>
    <t>Manage files and  Attachments</t>
  </si>
  <si>
    <t>Submit Documents or attachments</t>
  </si>
  <si>
    <t>PDF Generation</t>
  </si>
  <si>
    <t>Approve Registration (of Clients)</t>
  </si>
  <si>
    <t>Receive Flight permissions from multiple sources (Email, AFTN, ARINC, CAA, by Phone)</t>
  </si>
  <si>
    <t>Flight Permit Requirments by :Carrier,Airport, Country etc</t>
  </si>
  <si>
    <t xml:space="preserve">Master Data Management ( Countries, Cities, Airports, Air Crafts, Operators,  Permit Types ) </t>
  </si>
  <si>
    <t>Email Clients</t>
  </si>
  <si>
    <t>Manage Email Templates</t>
  </si>
  <si>
    <t>Manage Permit Status and permissions</t>
  </si>
  <si>
    <t>Operation Staff</t>
  </si>
  <si>
    <t>Admin Dashboard</t>
  </si>
  <si>
    <t>Operational Staff Dashboard</t>
  </si>
  <si>
    <t>Add Local Agents (country, Airport &amp; Agent Ratings, Faster Than CAA, Less Requirments, Cost etc.)</t>
  </si>
  <si>
    <t>External System Integration (Via API, RPA… TBD)</t>
  </si>
  <si>
    <t>13/09/2018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</si>
</sst>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0" fillId="5" borderId="2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left" vertical="center"/>
    </xf>
    <xf numFmtId="0" fontId="8" fillId="9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9" fillId="10" borderId="2" xfId="0" applyFont="1" applyFill="1" applyBorder="1" applyAlignment="1">
      <alignment vertical="center"/>
    </xf>
    <xf numFmtId="0" fontId="10" fillId="10" borderId="2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" fillId="12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11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7" fillId="13" borderId="8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3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7" fillId="14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10" borderId="10" xfId="0" applyFont="1" applyFill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3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3" fillId="0" borderId="0" xfId="0" applyFont="1"/>
    <xf numFmtId="0" fontId="0" fillId="15" borderId="0" xfId="0" applyFill="1"/>
    <xf numFmtId="0" fontId="0" fillId="16" borderId="0" xfId="0" applyFill="1"/>
    <xf numFmtId="0" fontId="3" fillId="18" borderId="5" xfId="0" applyFont="1" applyFill="1" applyBorder="1"/>
    <xf numFmtId="0" fontId="3" fillId="18" borderId="10" xfId="0" applyFont="1" applyFill="1" applyBorder="1"/>
    <xf numFmtId="0" fontId="3" fillId="17" borderId="0" xfId="0" applyFont="1" applyFill="1" applyBorder="1"/>
    <xf numFmtId="0" fontId="3" fillId="18" borderId="14" xfId="0" applyFont="1" applyFill="1" applyBorder="1"/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19" borderId="0" xfId="0" applyFill="1"/>
    <xf numFmtId="0" fontId="13" fillId="0" borderId="1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zoomScale="80" zoomScaleNormal="80" workbookViewId="0">
      <selection activeCell="B18" sqref="B18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9.09765625" style="1" customWidth="1"/>
    <col min="6" max="6" width="12.69921875" style="1" customWidth="1"/>
    <col min="7" max="7" width="10.8984375" style="1"/>
    <col min="8" max="8" width="10.69921875" style="1" customWidth="1"/>
    <col min="9" max="9" width="0.19921875" style="1" hidden="1" customWidth="1"/>
    <col min="10" max="10" width="10.8984375" style="1" hidden="1" customWidth="1"/>
    <col min="11" max="11" width="10.8984375" style="1"/>
    <col min="12" max="12" width="13.5" style="1" customWidth="1"/>
    <col min="13" max="16384" width="10.8984375" style="1"/>
  </cols>
  <sheetData>
    <row r="1" spans="1:13" ht="15.75" customHeight="1" x14ac:dyDescent="0.3">
      <c r="A1" s="5"/>
      <c r="B1" s="5"/>
      <c r="C1" s="4"/>
      <c r="D1" s="6"/>
    </row>
    <row r="2" spans="1:13" ht="15.75" customHeight="1" x14ac:dyDescent="0.3">
      <c r="A2" s="6"/>
      <c r="B2" s="6"/>
      <c r="C2" s="4"/>
      <c r="D2" s="6"/>
    </row>
    <row r="3" spans="1:13" ht="15.75" customHeight="1" x14ac:dyDescent="0.3">
      <c r="A3" s="6"/>
      <c r="B3" s="10" t="s">
        <v>39</v>
      </c>
      <c r="C3" s="4"/>
      <c r="D3" s="17" t="s">
        <v>124</v>
      </c>
    </row>
    <row r="4" spans="1:13" ht="15.75" customHeight="1" x14ac:dyDescent="0.3">
      <c r="A4" s="6"/>
      <c r="B4" s="4"/>
      <c r="C4" s="4"/>
      <c r="D4" s="18" t="s">
        <v>34</v>
      </c>
    </row>
    <row r="5" spans="1:13" ht="15.75" customHeight="1" x14ac:dyDescent="0.3">
      <c r="A5" s="7"/>
      <c r="B5" s="7"/>
      <c r="C5" s="21"/>
      <c r="D5" s="7"/>
      <c r="E5" s="48"/>
    </row>
    <row r="6" spans="1:13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66"/>
      <c r="F6" s="39" t="s">
        <v>22</v>
      </c>
      <c r="G6" s="40" t="s">
        <v>1</v>
      </c>
      <c r="H6" s="40" t="s">
        <v>2</v>
      </c>
      <c r="I6" s="69"/>
      <c r="J6" s="69"/>
      <c r="K6" s="8" t="s">
        <v>33</v>
      </c>
    </row>
    <row r="7" spans="1:13" s="8" customFormat="1" ht="18" customHeight="1" x14ac:dyDescent="0.3">
      <c r="A7" s="12"/>
      <c r="B7" s="14" t="s">
        <v>3</v>
      </c>
      <c r="C7" s="22"/>
      <c r="D7" s="12"/>
      <c r="E7" s="67" t="s">
        <v>23</v>
      </c>
      <c r="F7" s="62">
        <v>1</v>
      </c>
      <c r="G7" s="63">
        <f>D10</f>
        <v>4</v>
      </c>
      <c r="H7" s="64">
        <f>(G7*F7)</f>
        <v>4</v>
      </c>
      <c r="I7" s="69"/>
      <c r="J7" s="69"/>
      <c r="K7" s="50">
        <f>H7*8</f>
        <v>32</v>
      </c>
      <c r="L7" s="70"/>
    </row>
    <row r="8" spans="1:13" s="8" customFormat="1" ht="18" customHeight="1" x14ac:dyDescent="0.3">
      <c r="A8" s="11"/>
      <c r="B8" s="16" t="s">
        <v>90</v>
      </c>
      <c r="C8" s="19">
        <v>32</v>
      </c>
      <c r="D8" s="20">
        <f>C8/8</f>
        <v>4</v>
      </c>
      <c r="E8" s="67" t="s">
        <v>24</v>
      </c>
      <c r="F8" s="62">
        <v>1</v>
      </c>
      <c r="G8" s="63"/>
      <c r="H8" s="64">
        <f t="shared" ref="H8:H13" si="0">(G8*F8)</f>
        <v>0</v>
      </c>
      <c r="I8" s="86">
        <f>SUM(D12:D52)</f>
        <v>1</v>
      </c>
      <c r="J8" s="87">
        <f>SUM(H8:H9)</f>
        <v>0</v>
      </c>
      <c r="K8" s="50">
        <f t="shared" ref="K8:K9" si="1">H8*8</f>
        <v>0</v>
      </c>
      <c r="L8" s="91">
        <f>SUM(D12:D56)</f>
        <v>1</v>
      </c>
      <c r="M8" s="92">
        <f>SUM(G8:G9)</f>
        <v>0</v>
      </c>
    </row>
    <row r="9" spans="1:13" s="8" customFormat="1" ht="18" customHeight="1" x14ac:dyDescent="0.3">
      <c r="A9" s="11"/>
      <c r="B9" s="16" t="s">
        <v>6</v>
      </c>
      <c r="C9" s="20">
        <f>SUM(C12:C60)*0.1</f>
        <v>3.44</v>
      </c>
      <c r="D9" s="20">
        <f t="shared" ref="D9:D55" si="2">C9/8</f>
        <v>0.43</v>
      </c>
      <c r="E9" s="67" t="s">
        <v>25</v>
      </c>
      <c r="F9" s="62">
        <v>1</v>
      </c>
      <c r="G9" s="63"/>
      <c r="H9" s="64">
        <f t="shared" si="0"/>
        <v>0</v>
      </c>
      <c r="I9" s="86"/>
      <c r="J9" s="87"/>
      <c r="K9" s="50">
        <f t="shared" si="1"/>
        <v>0</v>
      </c>
      <c r="L9" s="91"/>
      <c r="M9" s="92"/>
    </row>
    <row r="10" spans="1:13" s="8" customFormat="1" ht="18" customHeight="1" x14ac:dyDescent="0.3">
      <c r="A10" s="20"/>
      <c r="B10" s="16" t="s">
        <v>38</v>
      </c>
      <c r="C10" s="20">
        <v>32</v>
      </c>
      <c r="D10" s="20">
        <f t="shared" si="2"/>
        <v>4</v>
      </c>
      <c r="E10" s="67" t="s">
        <v>26</v>
      </c>
      <c r="F10" s="62">
        <v>1</v>
      </c>
      <c r="G10" s="65">
        <f>D9</f>
        <v>0.43</v>
      </c>
      <c r="H10" s="64">
        <f t="shared" si="0"/>
        <v>0.43</v>
      </c>
      <c r="I10" s="86"/>
      <c r="J10" s="87"/>
      <c r="K10" s="50" t="e">
        <f>#REF!*8</f>
        <v>#REF!</v>
      </c>
      <c r="L10" s="70"/>
    </row>
    <row r="11" spans="1:13" s="9" customFormat="1" ht="18" customHeight="1" x14ac:dyDescent="0.3">
      <c r="A11" s="12"/>
      <c r="B11" s="14" t="s">
        <v>4</v>
      </c>
      <c r="C11" s="14"/>
      <c r="D11" s="14"/>
      <c r="E11" s="67" t="s">
        <v>27</v>
      </c>
      <c r="F11" s="62">
        <v>1</v>
      </c>
      <c r="G11" s="65">
        <f>D8</f>
        <v>4</v>
      </c>
      <c r="H11" s="64">
        <f t="shared" si="0"/>
        <v>4</v>
      </c>
      <c r="I11" s="69"/>
      <c r="J11" s="69"/>
      <c r="K11" s="50">
        <f>H10*8</f>
        <v>3.44</v>
      </c>
      <c r="L11" s="70"/>
    </row>
    <row r="12" spans="1:13" s="9" customFormat="1" ht="18" customHeight="1" x14ac:dyDescent="0.3">
      <c r="A12" s="20"/>
      <c r="B12" s="72" t="s">
        <v>35</v>
      </c>
      <c r="C12" s="20">
        <v>8</v>
      </c>
      <c r="D12" s="20">
        <f t="shared" si="2"/>
        <v>1</v>
      </c>
      <c r="E12" s="67" t="s">
        <v>32</v>
      </c>
      <c r="F12" s="62">
        <v>0</v>
      </c>
      <c r="G12" s="65">
        <v>0</v>
      </c>
      <c r="H12" s="64">
        <f t="shared" si="0"/>
        <v>0</v>
      </c>
      <c r="I12" s="69"/>
      <c r="J12" s="69"/>
      <c r="K12" s="50">
        <f>H11*8</f>
        <v>32</v>
      </c>
      <c r="L12" s="70"/>
    </row>
    <row r="13" spans="1:13" s="9" customFormat="1" ht="18" customHeight="1" x14ac:dyDescent="0.3">
      <c r="A13" s="30"/>
      <c r="B13" s="73" t="s">
        <v>40</v>
      </c>
      <c r="C13" s="30"/>
      <c r="D13" s="30"/>
      <c r="E13" s="67" t="s">
        <v>21</v>
      </c>
      <c r="F13" s="62">
        <v>2</v>
      </c>
      <c r="G13" s="63">
        <f>SUM(D57:D59)/2</f>
        <v>1.1499999999999999</v>
      </c>
      <c r="H13" s="64">
        <f t="shared" si="0"/>
        <v>2.2999999999999998</v>
      </c>
      <c r="I13" s="69"/>
      <c r="J13" s="69"/>
      <c r="K13" s="50">
        <f>H12*8</f>
        <v>0</v>
      </c>
      <c r="L13" s="70"/>
    </row>
    <row r="14" spans="1:13" s="9" customFormat="1" ht="18" customHeight="1" x14ac:dyDescent="0.3">
      <c r="A14" s="20"/>
      <c r="B14" s="16" t="s">
        <v>92</v>
      </c>
      <c r="C14" s="20"/>
      <c r="D14" s="20">
        <f t="shared" si="2"/>
        <v>0</v>
      </c>
      <c r="E14" s="68" t="s">
        <v>28</v>
      </c>
      <c r="F14" s="62"/>
      <c r="G14" s="62"/>
      <c r="H14" s="64">
        <f>SUM(H7:H13)</f>
        <v>10.73</v>
      </c>
      <c r="I14" s="69"/>
      <c r="J14" s="69"/>
      <c r="K14" s="50">
        <f>H13*8</f>
        <v>18.399999999999999</v>
      </c>
      <c r="L14" s="70"/>
    </row>
    <row r="15" spans="1:13" s="9" customFormat="1" ht="18" customHeight="1" x14ac:dyDescent="0.3">
      <c r="A15" s="20"/>
      <c r="B15" s="16" t="s">
        <v>91</v>
      </c>
      <c r="C15" s="20"/>
      <c r="D15" s="20">
        <f t="shared" si="2"/>
        <v>0</v>
      </c>
      <c r="E15" s="41"/>
      <c r="F15" s="42"/>
      <c r="G15" s="42"/>
      <c r="H15" s="43"/>
      <c r="I15" s="56"/>
      <c r="J15" s="8"/>
    </row>
    <row r="16" spans="1:13" s="9" customFormat="1" ht="18" customHeight="1" x14ac:dyDescent="0.3">
      <c r="A16" s="20"/>
      <c r="B16" s="16" t="s">
        <v>93</v>
      </c>
      <c r="C16" s="20"/>
      <c r="D16" s="20">
        <f t="shared" si="2"/>
        <v>0</v>
      </c>
      <c r="G16" s="8"/>
      <c r="H16" s="8"/>
      <c r="I16" s="8"/>
    </row>
    <row r="17" spans="1:9" s="9" customFormat="1" ht="18" customHeight="1" x14ac:dyDescent="0.3">
      <c r="A17" s="20"/>
      <c r="B17" s="16" t="s">
        <v>96</v>
      </c>
      <c r="C17" s="20"/>
      <c r="D17" s="20">
        <f t="shared" si="2"/>
        <v>0</v>
      </c>
      <c r="E17" s="44" t="s">
        <v>29</v>
      </c>
      <c r="F17" s="45">
        <f>SUM(G13,G7,G9)</f>
        <v>5.15</v>
      </c>
      <c r="G17" s="46"/>
      <c r="H17" s="47"/>
      <c r="I17" s="8"/>
    </row>
    <row r="18" spans="1:9" s="9" customFormat="1" ht="20.25" customHeight="1" x14ac:dyDescent="0.3">
      <c r="A18" s="20"/>
      <c r="B18" s="16" t="s">
        <v>94</v>
      </c>
      <c r="C18" s="20"/>
      <c r="D18" s="20">
        <f t="shared" si="2"/>
        <v>0</v>
      </c>
      <c r="E18" s="44" t="s">
        <v>2</v>
      </c>
      <c r="F18" s="45">
        <f>H14</f>
        <v>10.73</v>
      </c>
      <c r="G18" s="8" t="s">
        <v>30</v>
      </c>
      <c r="H18" s="8"/>
    </row>
    <row r="19" spans="1:9" s="9" customFormat="1" ht="18" customHeight="1" x14ac:dyDescent="0.3">
      <c r="A19" s="20"/>
      <c r="B19" s="16" t="s">
        <v>95</v>
      </c>
      <c r="C19" s="20"/>
      <c r="D19" s="20">
        <f t="shared" si="2"/>
        <v>0</v>
      </c>
    </row>
    <row r="20" spans="1:9" s="9" customFormat="1" ht="17.25" customHeight="1" x14ac:dyDescent="0.3">
      <c r="A20" s="20"/>
      <c r="B20" s="16" t="s">
        <v>97</v>
      </c>
      <c r="C20" s="20"/>
      <c r="D20" s="20">
        <f t="shared" si="2"/>
        <v>0</v>
      </c>
    </row>
    <row r="21" spans="1:9" s="9" customFormat="1" ht="21" customHeight="1" x14ac:dyDescent="0.3">
      <c r="A21" s="20"/>
      <c r="B21" s="16" t="s">
        <v>110</v>
      </c>
      <c r="C21" s="20"/>
      <c r="D21" s="20">
        <f t="shared" si="2"/>
        <v>0</v>
      </c>
    </row>
    <row r="22" spans="1:9" s="9" customFormat="1" ht="31.8" thickBot="1" x14ac:dyDescent="0.35">
      <c r="A22" s="20"/>
      <c r="B22" s="89" t="s">
        <v>104</v>
      </c>
      <c r="C22" s="20"/>
      <c r="D22" s="20">
        <f t="shared" si="2"/>
        <v>0</v>
      </c>
      <c r="E22" s="57" t="s">
        <v>31</v>
      </c>
    </row>
    <row r="23" spans="1:9" s="9" customFormat="1" ht="18" customHeight="1" thickBot="1" x14ac:dyDescent="0.35">
      <c r="A23" s="20"/>
      <c r="B23" s="16" t="s">
        <v>48</v>
      </c>
      <c r="C23" s="20"/>
      <c r="D23" s="20">
        <f t="shared" si="2"/>
        <v>0</v>
      </c>
      <c r="E23" s="32"/>
      <c r="F23" s="33"/>
      <c r="G23" s="33"/>
      <c r="H23" s="33"/>
    </row>
    <row r="24" spans="1:9" s="9" customFormat="1" ht="18" customHeight="1" thickBot="1" x14ac:dyDescent="0.35">
      <c r="A24" s="20"/>
      <c r="B24" s="16" t="s">
        <v>102</v>
      </c>
      <c r="C24" s="20"/>
      <c r="D24" s="20">
        <f t="shared" si="2"/>
        <v>0</v>
      </c>
      <c r="E24" s="34"/>
      <c r="F24" s="35"/>
      <c r="G24" s="35"/>
      <c r="H24" s="35"/>
    </row>
    <row r="25" spans="1:9" s="9" customFormat="1" ht="18.75" customHeight="1" thickBot="1" x14ac:dyDescent="0.35">
      <c r="A25" s="20"/>
      <c r="B25" s="16" t="s">
        <v>101</v>
      </c>
      <c r="C25" s="20"/>
      <c r="D25" s="20">
        <f t="shared" si="2"/>
        <v>0</v>
      </c>
      <c r="E25" s="51"/>
      <c r="F25" s="52"/>
      <c r="G25" s="52"/>
      <c r="H25" s="52"/>
    </row>
    <row r="26" spans="1:9" s="9" customFormat="1" ht="18.75" customHeight="1" thickBot="1" x14ac:dyDescent="0.35">
      <c r="A26" s="88"/>
      <c r="B26" s="89" t="s">
        <v>98</v>
      </c>
      <c r="C26" s="88"/>
      <c r="D26" s="88"/>
      <c r="E26" s="34"/>
      <c r="F26" s="35"/>
      <c r="G26" s="35"/>
      <c r="H26" s="35"/>
    </row>
    <row r="27" spans="1:9" s="9" customFormat="1" ht="18" customHeight="1" thickBot="1" x14ac:dyDescent="0.35">
      <c r="A27" s="20"/>
      <c r="B27" s="16" t="s">
        <v>99</v>
      </c>
      <c r="C27" s="20"/>
      <c r="D27" s="20">
        <f t="shared" si="2"/>
        <v>0</v>
      </c>
      <c r="E27" s="51"/>
      <c r="F27" s="52"/>
      <c r="G27" s="53"/>
      <c r="H27" s="53"/>
    </row>
    <row r="28" spans="1:9" s="9" customFormat="1" ht="24.75" customHeight="1" thickBot="1" x14ac:dyDescent="0.35">
      <c r="A28" s="20"/>
      <c r="B28" s="16" t="s">
        <v>100</v>
      </c>
      <c r="C28" s="20"/>
      <c r="D28" s="20">
        <f t="shared" si="2"/>
        <v>0</v>
      </c>
      <c r="E28" s="34"/>
      <c r="F28" s="35"/>
      <c r="G28" s="35"/>
      <c r="H28" s="35"/>
    </row>
    <row r="29" spans="1:9" s="9" customFormat="1" ht="24.75" customHeight="1" thickBot="1" x14ac:dyDescent="0.35">
      <c r="A29" s="20"/>
      <c r="B29" s="16" t="s">
        <v>106</v>
      </c>
      <c r="C29" s="20"/>
      <c r="D29" s="20">
        <f t="shared" si="2"/>
        <v>0</v>
      </c>
      <c r="E29" s="51"/>
      <c r="F29" s="52"/>
      <c r="G29" s="52"/>
      <c r="H29" s="52"/>
    </row>
    <row r="30" spans="1:9" s="9" customFormat="1" ht="24.75" customHeight="1" thickBot="1" x14ac:dyDescent="0.35">
      <c r="A30" s="30"/>
      <c r="B30" s="73" t="s">
        <v>123</v>
      </c>
      <c r="C30" s="30"/>
      <c r="D30" s="30">
        <f t="shared" si="2"/>
        <v>0</v>
      </c>
      <c r="E30" s="34"/>
      <c r="F30" s="35"/>
      <c r="G30" s="35"/>
      <c r="H30" s="35"/>
    </row>
    <row r="31" spans="1:9" s="9" customFormat="1" ht="18.75" customHeight="1" thickBot="1" x14ac:dyDescent="0.35">
      <c r="A31" s="88"/>
      <c r="B31" s="89" t="s">
        <v>107</v>
      </c>
      <c r="C31" s="88"/>
      <c r="D31" s="88"/>
      <c r="E31" s="36"/>
      <c r="F31" s="37"/>
      <c r="G31" s="37"/>
      <c r="H31" s="37"/>
    </row>
    <row r="32" spans="1:9" s="9" customFormat="1" ht="21" customHeight="1" thickBot="1" x14ac:dyDescent="0.35">
      <c r="A32" s="20"/>
      <c r="B32" s="16" t="s">
        <v>75</v>
      </c>
      <c r="C32" s="20"/>
      <c r="D32" s="20">
        <f t="shared" si="2"/>
        <v>0</v>
      </c>
      <c r="E32" s="34"/>
      <c r="F32" s="35"/>
      <c r="G32" s="35"/>
      <c r="H32" s="35"/>
    </row>
    <row r="33" spans="1:8" s="9" customFormat="1" ht="16.5" customHeight="1" thickBot="1" x14ac:dyDescent="0.35">
      <c r="A33" s="20"/>
      <c r="B33" s="16" t="s">
        <v>74</v>
      </c>
      <c r="C33" s="20"/>
      <c r="D33" s="20">
        <f t="shared" si="2"/>
        <v>0</v>
      </c>
      <c r="E33" s="51"/>
      <c r="F33" s="52"/>
      <c r="G33" s="52"/>
      <c r="H33" s="52"/>
    </row>
    <row r="34" spans="1:8" s="9" customFormat="1" ht="24.75" customHeight="1" thickBot="1" x14ac:dyDescent="0.35">
      <c r="A34" s="20"/>
      <c r="B34" s="16" t="s">
        <v>76</v>
      </c>
      <c r="C34" s="20"/>
      <c r="D34" s="20">
        <f t="shared" si="2"/>
        <v>0</v>
      </c>
      <c r="E34" s="54"/>
      <c r="F34" s="61"/>
      <c r="G34" s="55"/>
      <c r="H34" s="61"/>
    </row>
    <row r="35" spans="1:8" s="9" customFormat="1" ht="20.25" customHeight="1" x14ac:dyDescent="0.3">
      <c r="A35" s="20"/>
      <c r="B35" s="16" t="s">
        <v>108</v>
      </c>
      <c r="C35" s="20"/>
      <c r="D35" s="20">
        <f t="shared" si="2"/>
        <v>0</v>
      </c>
    </row>
    <row r="36" spans="1:8" s="9" customFormat="1" ht="23.25" customHeight="1" x14ac:dyDescent="0.3">
      <c r="A36" s="29"/>
      <c r="B36" s="73" t="s">
        <v>41</v>
      </c>
      <c r="C36" s="29"/>
      <c r="D36" s="29">
        <f t="shared" si="2"/>
        <v>0</v>
      </c>
      <c r="E36" s="49"/>
      <c r="F36" s="49"/>
    </row>
    <row r="37" spans="1:8" ht="18.75" customHeight="1" x14ac:dyDescent="0.3">
      <c r="A37" s="20"/>
      <c r="B37" s="16" t="s">
        <v>112</v>
      </c>
      <c r="C37" s="20"/>
      <c r="D37" s="20">
        <f t="shared" si="2"/>
        <v>0</v>
      </c>
      <c r="E37" s="9"/>
      <c r="F37" s="9"/>
      <c r="G37" s="9"/>
      <c r="H37" s="9"/>
    </row>
    <row r="38" spans="1:8" ht="21.75" customHeight="1" x14ac:dyDescent="0.3">
      <c r="A38" s="20"/>
      <c r="B38" s="16" t="s">
        <v>36</v>
      </c>
      <c r="C38" s="20"/>
      <c r="D38" s="20">
        <f t="shared" si="2"/>
        <v>0</v>
      </c>
      <c r="E38" s="49"/>
      <c r="F38" s="9"/>
      <c r="G38" s="9"/>
      <c r="H38" s="9"/>
    </row>
    <row r="39" spans="1:8" ht="16.5" customHeight="1" x14ac:dyDescent="0.3">
      <c r="A39" s="20"/>
      <c r="B39" s="16" t="s">
        <v>113</v>
      </c>
      <c r="C39" s="20"/>
      <c r="D39" s="20">
        <f t="shared" si="2"/>
        <v>0</v>
      </c>
      <c r="G39" s="2"/>
    </row>
    <row r="40" spans="1:8" ht="31.2" x14ac:dyDescent="0.3">
      <c r="A40" s="90"/>
      <c r="B40" s="89" t="s">
        <v>115</v>
      </c>
      <c r="C40" s="90"/>
      <c r="D40" s="90"/>
      <c r="E40" s="58"/>
      <c r="F40" s="59"/>
      <c r="G40" s="60"/>
    </row>
    <row r="41" spans="1:8" x14ac:dyDescent="0.3">
      <c r="A41" s="20"/>
      <c r="B41" s="16" t="s">
        <v>114</v>
      </c>
      <c r="C41" s="20"/>
      <c r="D41" s="20">
        <f t="shared" si="2"/>
        <v>0</v>
      </c>
      <c r="E41" s="59"/>
      <c r="F41" s="58"/>
      <c r="G41" s="60"/>
    </row>
    <row r="42" spans="1:8" ht="31.2" x14ac:dyDescent="0.3">
      <c r="A42" s="20"/>
      <c r="B42" s="89" t="s">
        <v>122</v>
      </c>
      <c r="C42" s="20"/>
      <c r="D42" s="20">
        <f t="shared" si="2"/>
        <v>0</v>
      </c>
      <c r="E42" s="58"/>
      <c r="F42" s="59"/>
      <c r="G42" s="60"/>
    </row>
    <row r="43" spans="1:8" ht="19.5" customHeight="1" x14ac:dyDescent="0.3">
      <c r="A43" s="20"/>
      <c r="B43" s="89" t="s">
        <v>118</v>
      </c>
      <c r="C43" s="20"/>
      <c r="D43" s="20">
        <f t="shared" si="2"/>
        <v>0</v>
      </c>
    </row>
    <row r="44" spans="1:8" ht="18.75" customHeight="1" x14ac:dyDescent="0.3">
      <c r="A44" s="20"/>
      <c r="B44" s="16" t="s">
        <v>116</v>
      </c>
      <c r="C44" s="20"/>
      <c r="D44" s="20">
        <f t="shared" si="2"/>
        <v>0</v>
      </c>
    </row>
    <row r="45" spans="1:8" ht="22.5" customHeight="1" x14ac:dyDescent="0.3">
      <c r="A45" s="20"/>
      <c r="B45" s="16" t="s">
        <v>117</v>
      </c>
      <c r="C45" s="20"/>
      <c r="D45" s="20"/>
      <c r="G45" s="71"/>
    </row>
    <row r="46" spans="1:8" x14ac:dyDescent="0.3">
      <c r="A46" s="20"/>
      <c r="B46" s="16" t="s">
        <v>120</v>
      </c>
      <c r="C46" s="20"/>
      <c r="D46" s="20"/>
      <c r="G46" s="71"/>
    </row>
    <row r="47" spans="1:8" x14ac:dyDescent="0.3">
      <c r="A47" s="29"/>
      <c r="B47" s="73" t="s">
        <v>17</v>
      </c>
      <c r="C47" s="29"/>
      <c r="D47" s="29"/>
    </row>
    <row r="48" spans="1:8" x14ac:dyDescent="0.3">
      <c r="A48" s="20"/>
      <c r="B48" s="38" t="s">
        <v>18</v>
      </c>
      <c r="C48" s="20"/>
      <c r="D48" s="20">
        <f t="shared" si="2"/>
        <v>0</v>
      </c>
    </row>
    <row r="49" spans="1:4" x14ac:dyDescent="0.3">
      <c r="A49" s="20"/>
      <c r="B49" s="38" t="s">
        <v>19</v>
      </c>
      <c r="C49" s="20"/>
      <c r="D49" s="20">
        <f t="shared" si="2"/>
        <v>0</v>
      </c>
    </row>
    <row r="50" spans="1:4" x14ac:dyDescent="0.3">
      <c r="A50" s="20"/>
      <c r="B50" s="38" t="s">
        <v>20</v>
      </c>
      <c r="C50" s="20"/>
      <c r="D50" s="20">
        <f t="shared" si="2"/>
        <v>0</v>
      </c>
    </row>
    <row r="51" spans="1:4" x14ac:dyDescent="0.3">
      <c r="A51" s="20"/>
      <c r="B51" s="38" t="s">
        <v>109</v>
      </c>
      <c r="C51" s="20"/>
      <c r="D51" s="20">
        <f t="shared" si="2"/>
        <v>0</v>
      </c>
    </row>
    <row r="52" spans="1:4" x14ac:dyDescent="0.3">
      <c r="A52" s="20"/>
      <c r="B52" s="38" t="s">
        <v>81</v>
      </c>
      <c r="C52" s="20"/>
      <c r="D52" s="20">
        <f t="shared" si="2"/>
        <v>0</v>
      </c>
    </row>
    <row r="53" spans="1:4" x14ac:dyDescent="0.3">
      <c r="A53" s="20"/>
      <c r="B53" s="38" t="s">
        <v>111</v>
      </c>
      <c r="C53" s="20"/>
      <c r="D53" s="20">
        <f t="shared" si="2"/>
        <v>0</v>
      </c>
    </row>
    <row r="54" spans="1:4" x14ac:dyDescent="0.3">
      <c r="A54" s="29"/>
      <c r="B54" s="73" t="s">
        <v>119</v>
      </c>
      <c r="C54" s="29"/>
      <c r="D54" s="29"/>
    </row>
    <row r="55" spans="1:4" x14ac:dyDescent="0.3">
      <c r="A55" s="20"/>
      <c r="B55" s="38" t="s">
        <v>121</v>
      </c>
      <c r="C55" s="20"/>
      <c r="D55" s="20">
        <f t="shared" si="2"/>
        <v>0</v>
      </c>
    </row>
    <row r="56" spans="1:4" x14ac:dyDescent="0.3">
      <c r="A56" s="20"/>
      <c r="B56" s="38" t="s">
        <v>80</v>
      </c>
      <c r="C56" s="20"/>
      <c r="D56" s="20"/>
    </row>
    <row r="57" spans="1:4" x14ac:dyDescent="0.3">
      <c r="A57" s="29"/>
      <c r="B57" s="28" t="s">
        <v>8</v>
      </c>
      <c r="C57" s="29"/>
      <c r="D57" s="29"/>
    </row>
    <row r="58" spans="1:4" x14ac:dyDescent="0.3">
      <c r="A58" s="20"/>
      <c r="B58" s="38" t="s">
        <v>9</v>
      </c>
      <c r="C58" s="20">
        <f>SUM(C12:C52)*0.3</f>
        <v>2.4</v>
      </c>
      <c r="D58" s="20">
        <f t="shared" ref="D58:D60" si="3">C58/8</f>
        <v>0.3</v>
      </c>
    </row>
    <row r="59" spans="1:4" ht="18" customHeight="1" x14ac:dyDescent="0.3">
      <c r="A59" s="20"/>
      <c r="B59" s="38" t="s">
        <v>5</v>
      </c>
      <c r="C59" s="20">
        <v>16</v>
      </c>
      <c r="D59" s="20">
        <f t="shared" si="3"/>
        <v>2</v>
      </c>
    </row>
    <row r="60" spans="1:4" x14ac:dyDescent="0.3">
      <c r="A60" s="20"/>
      <c r="B60" s="74" t="s">
        <v>37</v>
      </c>
      <c r="C60" s="20">
        <v>8</v>
      </c>
      <c r="D60" s="20">
        <f t="shared" si="3"/>
        <v>1</v>
      </c>
    </row>
    <row r="61" spans="1:4" x14ac:dyDescent="0.3">
      <c r="A61" s="26"/>
      <c r="B61" s="26" t="s">
        <v>2</v>
      </c>
      <c r="C61" s="31">
        <f>SUM(C8:C60)</f>
        <v>101.84</v>
      </c>
      <c r="D61" s="25">
        <f>SUM(D8:D60)</f>
        <v>12.73</v>
      </c>
    </row>
    <row r="62" spans="1:4" x14ac:dyDescent="0.3">
      <c r="A62" s="20"/>
    </row>
    <row r="63" spans="1:4" x14ac:dyDescent="0.3">
      <c r="A63" s="20"/>
    </row>
    <row r="64" spans="1:4" x14ac:dyDescent="0.3">
      <c r="A64" s="20"/>
      <c r="B64" s="1" t="s">
        <v>10</v>
      </c>
    </row>
    <row r="65" spans="1:2" x14ac:dyDescent="0.3">
      <c r="A65" s="20"/>
      <c r="B65" s="1" t="s">
        <v>16</v>
      </c>
    </row>
    <row r="66" spans="1:2" x14ac:dyDescent="0.3">
      <c r="A66" s="20"/>
    </row>
    <row r="67" spans="1:2" x14ac:dyDescent="0.3">
      <c r="A67" s="20"/>
      <c r="B67" s="1" t="s">
        <v>11</v>
      </c>
    </row>
    <row r="68" spans="1:2" x14ac:dyDescent="0.3">
      <c r="A68" s="20"/>
      <c r="B68" s="1" t="s">
        <v>12</v>
      </c>
    </row>
    <row r="69" spans="1:2" x14ac:dyDescent="0.3">
      <c r="A69" s="20"/>
      <c r="B69" s="1" t="s">
        <v>13</v>
      </c>
    </row>
    <row r="70" spans="1:2" x14ac:dyDescent="0.3">
      <c r="A70" s="20"/>
      <c r="B70" s="1" t="s">
        <v>14</v>
      </c>
    </row>
    <row r="71" spans="1:2" x14ac:dyDescent="0.3">
      <c r="A71" s="20"/>
      <c r="B71" s="1" t="s">
        <v>15</v>
      </c>
    </row>
    <row r="72" spans="1:2" x14ac:dyDescent="0.3">
      <c r="A72" s="29"/>
    </row>
    <row r="73" spans="1:2" x14ac:dyDescent="0.3">
      <c r="A73" s="20"/>
    </row>
    <row r="74" spans="1:2" x14ac:dyDescent="0.3">
      <c r="A74" s="20"/>
    </row>
    <row r="75" spans="1:2" x14ac:dyDescent="0.3">
      <c r="A75" s="20"/>
    </row>
    <row r="76" spans="1:2" x14ac:dyDescent="0.3">
      <c r="A76" s="20"/>
    </row>
    <row r="77" spans="1:2" x14ac:dyDescent="0.3">
      <c r="A77" s="29"/>
    </row>
    <row r="78" spans="1:2" x14ac:dyDescent="0.3">
      <c r="A78" s="20"/>
    </row>
    <row r="79" spans="1:2" x14ac:dyDescent="0.3">
      <c r="A79" s="20"/>
    </row>
    <row r="80" spans="1:2" x14ac:dyDescent="0.3">
      <c r="A80" s="20"/>
    </row>
    <row r="81" spans="1:1" x14ac:dyDescent="0.3">
      <c r="A81" s="20"/>
    </row>
    <row r="82" spans="1:1" x14ac:dyDescent="0.3">
      <c r="A82" s="20"/>
    </row>
    <row r="83" spans="1:1" x14ac:dyDescent="0.3">
      <c r="A83" s="20"/>
    </row>
    <row r="84" spans="1:1" x14ac:dyDescent="0.3">
      <c r="A84" s="20"/>
    </row>
    <row r="85" spans="1:1" x14ac:dyDescent="0.3">
      <c r="A85" s="20"/>
    </row>
    <row r="86" spans="1:1" x14ac:dyDescent="0.3">
      <c r="A86" s="20"/>
    </row>
    <row r="87" spans="1:1" x14ac:dyDescent="0.3">
      <c r="A87" s="29"/>
    </row>
    <row r="88" spans="1:1" x14ac:dyDescent="0.3">
      <c r="A88" s="20"/>
    </row>
    <row r="89" spans="1:1" x14ac:dyDescent="0.3">
      <c r="A89" s="11"/>
    </row>
    <row r="90" spans="1:1" x14ac:dyDescent="0.3">
      <c r="A90" s="20"/>
    </row>
    <row r="91" spans="1:1" x14ac:dyDescent="0.3">
      <c r="A91" s="20"/>
    </row>
    <row r="92" spans="1:1" x14ac:dyDescent="0.3">
      <c r="A92" s="23"/>
    </row>
    <row r="93" spans="1:1" x14ac:dyDescent="0.3">
      <c r="A93" s="20"/>
    </row>
    <row r="94" spans="1:1" x14ac:dyDescent="0.3">
      <c r="A94" s="11"/>
    </row>
    <row r="95" spans="1:1" x14ac:dyDescent="0.3">
      <c r="A95" s="11"/>
    </row>
    <row r="96" spans="1:1" x14ac:dyDescent="0.3">
      <c r="A96" s="20"/>
    </row>
    <row r="97" spans="1:1" x14ac:dyDescent="0.3">
      <c r="A97" s="23"/>
    </row>
    <row r="98" spans="1:1" x14ac:dyDescent="0.3">
      <c r="A98" s="20"/>
    </row>
    <row r="99" spans="1:1" x14ac:dyDescent="0.3">
      <c r="A99" s="20"/>
    </row>
    <row r="100" spans="1:1" x14ac:dyDescent="0.3">
      <c r="A100" s="20">
        <v>54</v>
      </c>
    </row>
    <row r="101" spans="1:1" x14ac:dyDescent="0.3">
      <c r="A101" s="23"/>
    </row>
    <row r="102" spans="1:1" x14ac:dyDescent="0.3">
      <c r="A102" s="20">
        <v>55</v>
      </c>
    </row>
    <row r="103" spans="1:1" x14ac:dyDescent="0.3">
      <c r="A103" s="20">
        <v>56</v>
      </c>
    </row>
    <row r="104" spans="1:1" x14ac:dyDescent="0.3">
      <c r="A104" s="20">
        <v>57</v>
      </c>
    </row>
    <row r="105" spans="1:1" x14ac:dyDescent="0.3">
      <c r="A105" s="23"/>
    </row>
    <row r="106" spans="1:1" x14ac:dyDescent="0.3">
      <c r="A106" s="20">
        <v>58</v>
      </c>
    </row>
    <row r="107" spans="1:1" x14ac:dyDescent="0.3">
      <c r="A107" s="20">
        <v>59</v>
      </c>
    </row>
    <row r="108" spans="1:1" x14ac:dyDescent="0.3">
      <c r="A108" s="20">
        <v>60</v>
      </c>
    </row>
    <row r="109" spans="1:1" x14ac:dyDescent="0.3">
      <c r="A109" s="20">
        <v>61</v>
      </c>
    </row>
    <row r="110" spans="1:1" x14ac:dyDescent="0.3">
      <c r="A110" s="23"/>
    </row>
    <row r="111" spans="1:1" x14ac:dyDescent="0.3">
      <c r="A111" s="20">
        <v>62</v>
      </c>
    </row>
    <row r="112" spans="1:1" x14ac:dyDescent="0.3">
      <c r="A112" s="20">
        <v>63</v>
      </c>
    </row>
    <row r="113" spans="1:1" x14ac:dyDescent="0.3">
      <c r="A113" s="20">
        <v>64</v>
      </c>
    </row>
    <row r="114" spans="1:1" x14ac:dyDescent="0.3">
      <c r="A114" s="20">
        <v>65</v>
      </c>
    </row>
    <row r="115" spans="1:1" x14ac:dyDescent="0.3">
      <c r="A115" s="20">
        <v>66</v>
      </c>
    </row>
    <row r="116" spans="1:1" x14ac:dyDescent="0.3">
      <c r="A116" s="23"/>
    </row>
    <row r="117" spans="1:1" x14ac:dyDescent="0.3">
      <c r="A117" s="20">
        <v>67</v>
      </c>
    </row>
    <row r="118" spans="1:1" x14ac:dyDescent="0.3">
      <c r="A118" s="20">
        <v>68</v>
      </c>
    </row>
    <row r="119" spans="1:1" x14ac:dyDescent="0.3">
      <c r="A119" s="20">
        <v>69</v>
      </c>
    </row>
    <row r="120" spans="1:1" x14ac:dyDescent="0.3">
      <c r="A120" s="20">
        <v>70</v>
      </c>
    </row>
    <row r="121" spans="1:1" x14ac:dyDescent="0.3">
      <c r="A121" s="23"/>
    </row>
    <row r="122" spans="1:1" x14ac:dyDescent="0.3">
      <c r="A122" s="20">
        <v>71</v>
      </c>
    </row>
    <row r="123" spans="1:1" x14ac:dyDescent="0.3">
      <c r="A123" s="23"/>
    </row>
    <row r="124" spans="1:1" x14ac:dyDescent="0.3">
      <c r="A124" s="20">
        <v>72</v>
      </c>
    </row>
    <row r="125" spans="1:1" x14ac:dyDescent="0.3">
      <c r="A125" s="20">
        <v>73</v>
      </c>
    </row>
    <row r="126" spans="1:1" x14ac:dyDescent="0.3">
      <c r="A126" s="20">
        <v>74</v>
      </c>
    </row>
    <row r="127" spans="1:1" x14ac:dyDescent="0.3">
      <c r="A127" s="20">
        <v>75</v>
      </c>
    </row>
    <row r="128" spans="1:1" x14ac:dyDescent="0.3">
      <c r="A128" s="20">
        <v>76</v>
      </c>
    </row>
    <row r="129" spans="1:1" x14ac:dyDescent="0.3">
      <c r="A129" s="20">
        <v>77</v>
      </c>
    </row>
    <row r="130" spans="1:1" x14ac:dyDescent="0.3">
      <c r="A130" s="20">
        <v>78</v>
      </c>
    </row>
    <row r="131" spans="1:1" x14ac:dyDescent="0.3">
      <c r="A131" s="24"/>
    </row>
    <row r="132" spans="1:1" x14ac:dyDescent="0.3">
      <c r="A132" s="20">
        <v>79</v>
      </c>
    </row>
    <row r="133" spans="1:1" x14ac:dyDescent="0.3">
      <c r="A133" s="20">
        <v>80</v>
      </c>
    </row>
    <row r="134" spans="1:1" x14ac:dyDescent="0.3">
      <c r="A134" s="20">
        <v>81</v>
      </c>
    </row>
    <row r="135" spans="1:1" x14ac:dyDescent="0.3">
      <c r="A135" s="20">
        <v>82</v>
      </c>
    </row>
    <row r="136" spans="1:1" x14ac:dyDescent="0.3">
      <c r="A136" s="20">
        <v>83</v>
      </c>
    </row>
    <row r="137" spans="1:1" x14ac:dyDescent="0.3">
      <c r="A137" s="20">
        <v>84</v>
      </c>
    </row>
    <row r="138" spans="1:1" x14ac:dyDescent="0.3">
      <c r="A138" s="20">
        <v>85</v>
      </c>
    </row>
    <row r="139" spans="1:1" x14ac:dyDescent="0.3">
      <c r="A139" s="20">
        <v>86</v>
      </c>
    </row>
    <row r="140" spans="1:1" x14ac:dyDescent="0.3">
      <c r="A140" s="20">
        <v>87</v>
      </c>
    </row>
    <row r="141" spans="1:1" x14ac:dyDescent="0.3">
      <c r="A141" s="24"/>
    </row>
    <row r="142" spans="1:1" x14ac:dyDescent="0.3">
      <c r="A142" s="20">
        <v>88</v>
      </c>
    </row>
    <row r="143" spans="1:1" x14ac:dyDescent="0.3">
      <c r="A143" s="20">
        <v>89</v>
      </c>
    </row>
    <row r="144" spans="1:1" x14ac:dyDescent="0.3">
      <c r="A144" s="20">
        <v>90</v>
      </c>
    </row>
    <row r="145" spans="1:1" x14ac:dyDescent="0.3">
      <c r="A145" s="20">
        <v>91</v>
      </c>
    </row>
    <row r="146" spans="1:1" x14ac:dyDescent="0.3">
      <c r="A146" s="20">
        <v>92</v>
      </c>
    </row>
    <row r="147" spans="1:1" x14ac:dyDescent="0.3">
      <c r="A147" s="20">
        <v>93</v>
      </c>
    </row>
    <row r="148" spans="1:1" x14ac:dyDescent="0.3">
      <c r="A148" s="20">
        <v>94</v>
      </c>
    </row>
    <row r="149" spans="1:1" x14ac:dyDescent="0.3">
      <c r="A149" s="20">
        <v>95</v>
      </c>
    </row>
    <row r="150" spans="1:1" x14ac:dyDescent="0.3">
      <c r="A150" s="20">
        <v>96</v>
      </c>
    </row>
    <row r="151" spans="1:1" x14ac:dyDescent="0.3">
      <c r="A151" s="20">
        <v>97</v>
      </c>
    </row>
    <row r="152" spans="1:1" x14ac:dyDescent="0.3">
      <c r="A152" s="20">
        <v>98</v>
      </c>
    </row>
    <row r="153" spans="1:1" x14ac:dyDescent="0.3">
      <c r="A153" s="20">
        <v>99</v>
      </c>
    </row>
    <row r="154" spans="1:1" x14ac:dyDescent="0.3">
      <c r="A154" s="20">
        <v>100</v>
      </c>
    </row>
    <row r="155" spans="1:1" x14ac:dyDescent="0.3">
      <c r="A155" s="20">
        <v>101</v>
      </c>
    </row>
    <row r="156" spans="1:1" x14ac:dyDescent="0.3">
      <c r="A156" s="23"/>
    </row>
    <row r="157" spans="1:1" x14ac:dyDescent="0.3">
      <c r="A157" s="20">
        <v>102</v>
      </c>
    </row>
    <row r="158" spans="1:1" x14ac:dyDescent="0.3">
      <c r="A158" s="20">
        <v>103</v>
      </c>
    </row>
    <row r="159" spans="1:1" x14ac:dyDescent="0.3">
      <c r="A159" s="20">
        <v>104</v>
      </c>
    </row>
    <row r="160" spans="1:1" x14ac:dyDescent="0.3">
      <c r="A160" s="20">
        <v>105</v>
      </c>
    </row>
    <row r="161" spans="1:1" x14ac:dyDescent="0.3">
      <c r="A161" s="20">
        <v>106</v>
      </c>
    </row>
    <row r="162" spans="1:1" x14ac:dyDescent="0.3">
      <c r="A162" s="20">
        <v>107</v>
      </c>
    </row>
    <row r="163" spans="1:1" x14ac:dyDescent="0.3">
      <c r="A163" s="20">
        <v>108</v>
      </c>
    </row>
    <row r="164" spans="1:1" x14ac:dyDescent="0.3">
      <c r="A164" s="20">
        <v>109</v>
      </c>
    </row>
    <row r="165" spans="1:1" x14ac:dyDescent="0.3">
      <c r="A165" s="20">
        <v>110</v>
      </c>
    </row>
    <row r="166" spans="1:1" x14ac:dyDescent="0.3">
      <c r="A166" s="20">
        <v>111</v>
      </c>
    </row>
    <row r="167" spans="1:1" x14ac:dyDescent="0.3">
      <c r="A167" s="20">
        <v>112</v>
      </c>
    </row>
    <row r="168" spans="1:1" x14ac:dyDescent="0.3">
      <c r="A168" s="20">
        <v>113</v>
      </c>
    </row>
    <row r="169" spans="1:1" ht="18" x14ac:dyDescent="0.3">
      <c r="A169" s="14"/>
    </row>
    <row r="170" spans="1:1" x14ac:dyDescent="0.3">
      <c r="A170" s="20">
        <v>114</v>
      </c>
    </row>
    <row r="171" spans="1:1" x14ac:dyDescent="0.3">
      <c r="A171" s="20">
        <v>115</v>
      </c>
    </row>
    <row r="172" spans="1:1" x14ac:dyDescent="0.3">
      <c r="A172" s="20">
        <v>116</v>
      </c>
    </row>
    <row r="173" spans="1:1" x14ac:dyDescent="0.3">
      <c r="A173" s="20">
        <v>117</v>
      </c>
    </row>
    <row r="174" spans="1:1" x14ac:dyDescent="0.3">
      <c r="A174" s="20">
        <v>118</v>
      </c>
    </row>
    <row r="175" spans="1:1" x14ac:dyDescent="0.3">
      <c r="A175" s="25"/>
    </row>
    <row r="176" spans="1:1" x14ac:dyDescent="0.3">
      <c r="A176" s="27"/>
    </row>
    <row r="177" spans="1:1" x14ac:dyDescent="0.3">
      <c r="A177" s="27"/>
    </row>
    <row r="178" spans="1:1" x14ac:dyDescent="0.3">
      <c r="A178" s="1"/>
    </row>
  </sheetData>
  <mergeCells count="4">
    <mergeCell ref="I8:I10"/>
    <mergeCell ref="J8:J10"/>
    <mergeCell ref="L8:L9"/>
    <mergeCell ref="M8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opLeftCell="A15" workbookViewId="0">
      <selection activeCell="D26" sqref="D26"/>
    </sheetView>
  </sheetViews>
  <sheetFormatPr defaultRowHeight="15.6" x14ac:dyDescent="0.3"/>
  <cols>
    <col min="1" max="1" width="35.09765625" customWidth="1"/>
    <col min="2" max="2" width="1.69921875" style="77" customWidth="1"/>
    <col min="3" max="3" width="19.09765625" customWidth="1"/>
    <col min="4" max="4" width="17.69921875" customWidth="1"/>
    <col min="5" max="5" width="2.09765625" style="77" customWidth="1"/>
    <col min="6" max="6" width="16.796875" bestFit="1" customWidth="1"/>
    <col min="7" max="7" width="2.3984375" style="77" customWidth="1"/>
    <col min="8" max="8" width="16.09765625" bestFit="1" customWidth="1"/>
    <col min="9" max="9" width="2.19921875" style="77" customWidth="1"/>
    <col min="10" max="10" width="18.69921875" customWidth="1"/>
  </cols>
  <sheetData>
    <row r="1" spans="1:10" x14ac:dyDescent="0.3">
      <c r="A1" s="78"/>
      <c r="B1" s="78"/>
      <c r="C1" s="78"/>
      <c r="D1" s="78"/>
      <c r="E1" s="78"/>
      <c r="F1" s="78"/>
      <c r="G1" s="78"/>
      <c r="H1" s="78"/>
      <c r="I1" s="78"/>
      <c r="J1" s="78"/>
    </row>
    <row r="2" spans="1:10" s="76" customFormat="1" x14ac:dyDescent="0.3">
      <c r="A2" s="79" t="s">
        <v>40</v>
      </c>
      <c r="B2" s="81"/>
      <c r="C2" s="80" t="s">
        <v>41</v>
      </c>
      <c r="D2" s="79"/>
      <c r="E2" s="81"/>
      <c r="F2" s="82" t="s">
        <v>44</v>
      </c>
      <c r="G2" s="81"/>
      <c r="H2" s="82" t="s">
        <v>47</v>
      </c>
      <c r="I2" s="81"/>
      <c r="J2" s="80" t="s">
        <v>79</v>
      </c>
    </row>
    <row r="3" spans="1:10" x14ac:dyDescent="0.3">
      <c r="A3" t="s">
        <v>89</v>
      </c>
      <c r="C3" t="s">
        <v>61</v>
      </c>
      <c r="F3" t="s">
        <v>81</v>
      </c>
      <c r="H3" t="s">
        <v>74</v>
      </c>
      <c r="J3" t="s">
        <v>61</v>
      </c>
    </row>
    <row r="4" spans="1:10" ht="46.8" x14ac:dyDescent="0.3">
      <c r="A4" s="75"/>
      <c r="C4" s="75" t="s">
        <v>42</v>
      </c>
      <c r="F4" t="s">
        <v>82</v>
      </c>
      <c r="H4" t="s">
        <v>75</v>
      </c>
      <c r="J4" s="75" t="s">
        <v>88</v>
      </c>
    </row>
    <row r="5" spans="1:10" ht="31.2" x14ac:dyDescent="0.3">
      <c r="A5" t="s">
        <v>45</v>
      </c>
      <c r="C5" s="84" t="s">
        <v>54</v>
      </c>
      <c r="F5" t="s">
        <v>87</v>
      </c>
      <c r="H5" t="s">
        <v>76</v>
      </c>
      <c r="J5" t="s">
        <v>80</v>
      </c>
    </row>
    <row r="6" spans="1:10" ht="31.2" x14ac:dyDescent="0.3">
      <c r="D6" s="83" t="s">
        <v>53</v>
      </c>
      <c r="H6" t="s">
        <v>77</v>
      </c>
    </row>
    <row r="7" spans="1:10" x14ac:dyDescent="0.3">
      <c r="A7" t="s">
        <v>43</v>
      </c>
      <c r="D7" s="83" t="s">
        <v>55</v>
      </c>
      <c r="H7" t="s">
        <v>78</v>
      </c>
    </row>
    <row r="8" spans="1:10" ht="93.6" x14ac:dyDescent="0.3">
      <c r="A8" s="75" t="s">
        <v>84</v>
      </c>
      <c r="D8" s="83" t="s">
        <v>56</v>
      </c>
      <c r="F8" t="s">
        <v>46</v>
      </c>
    </row>
    <row r="9" spans="1:10" ht="31.2" x14ac:dyDescent="0.3">
      <c r="A9" t="s">
        <v>48</v>
      </c>
      <c r="D9" s="83" t="s">
        <v>57</v>
      </c>
    </row>
    <row r="10" spans="1:10" ht="46.8" x14ac:dyDescent="0.3">
      <c r="A10" t="s">
        <v>49</v>
      </c>
      <c r="D10" s="83" t="s">
        <v>58</v>
      </c>
    </row>
    <row r="11" spans="1:10" ht="31.2" x14ac:dyDescent="0.3">
      <c r="A11" s="75" t="s">
        <v>50</v>
      </c>
      <c r="D11" s="85" t="s">
        <v>59</v>
      </c>
    </row>
    <row r="12" spans="1:10" x14ac:dyDescent="0.3">
      <c r="A12" t="s">
        <v>51</v>
      </c>
      <c r="D12" s="85" t="s">
        <v>60</v>
      </c>
    </row>
    <row r="13" spans="1:10" x14ac:dyDescent="0.3">
      <c r="A13" t="s">
        <v>52</v>
      </c>
      <c r="C13" t="s">
        <v>36</v>
      </c>
    </row>
    <row r="14" spans="1:10" ht="31.2" x14ac:dyDescent="0.3">
      <c r="A14" t="s">
        <v>100</v>
      </c>
      <c r="C14" s="84" t="s">
        <v>68</v>
      </c>
    </row>
    <row r="15" spans="1:10" x14ac:dyDescent="0.3">
      <c r="A15" t="s">
        <v>83</v>
      </c>
      <c r="D15" s="85" t="s">
        <v>62</v>
      </c>
    </row>
    <row r="16" spans="1:10" x14ac:dyDescent="0.3">
      <c r="A16" t="s">
        <v>85</v>
      </c>
      <c r="D16" s="85" t="s">
        <v>63</v>
      </c>
    </row>
    <row r="17" spans="1:4" ht="46.8" x14ac:dyDescent="0.3">
      <c r="A17" s="75" t="s">
        <v>86</v>
      </c>
      <c r="D17" s="85" t="s">
        <v>64</v>
      </c>
    </row>
    <row r="18" spans="1:4" x14ac:dyDescent="0.3">
      <c r="D18" s="85" t="s">
        <v>65</v>
      </c>
    </row>
    <row r="19" spans="1:4" x14ac:dyDescent="0.3">
      <c r="D19" s="85" t="s">
        <v>66</v>
      </c>
    </row>
    <row r="20" spans="1:4" ht="31.2" x14ac:dyDescent="0.3">
      <c r="D20" s="83" t="s">
        <v>67</v>
      </c>
    </row>
    <row r="21" spans="1:4" x14ac:dyDescent="0.3">
      <c r="C21" t="s">
        <v>69</v>
      </c>
    </row>
    <row r="22" spans="1:4" ht="31.2" x14ac:dyDescent="0.3">
      <c r="D22" s="75" t="s">
        <v>70</v>
      </c>
    </row>
    <row r="23" spans="1:4" x14ac:dyDescent="0.3">
      <c r="C23" t="s">
        <v>71</v>
      </c>
    </row>
    <row r="24" spans="1:4" x14ac:dyDescent="0.3">
      <c r="C24" t="s">
        <v>72</v>
      </c>
    </row>
    <row r="25" spans="1:4" x14ac:dyDescent="0.3">
      <c r="C25" t="s">
        <v>73</v>
      </c>
    </row>
    <row r="26" spans="1:4" ht="62.4" x14ac:dyDescent="0.3">
      <c r="C26" s="75" t="s">
        <v>105</v>
      </c>
    </row>
    <row r="27" spans="1:4" ht="46.8" x14ac:dyDescent="0.3">
      <c r="C27" s="75" t="s">
        <v>103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Ijet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2018-09-14T06:56:09Z</dcterms:modified>
</cp:coreProperties>
</file>