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OCD\"/>
    </mc:Choice>
  </mc:AlternateContent>
  <bookViews>
    <workbookView xWindow="0" yWindow="0" windowWidth="23040" windowHeight="9384" tabRatio="500"/>
  </bookViews>
  <sheets>
    <sheet name="Android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5" l="1"/>
  <c r="J8" i="5"/>
  <c r="D106" i="5"/>
  <c r="C105" i="5"/>
  <c r="H11" i="5"/>
  <c r="I11" i="5" s="1"/>
  <c r="H10" i="5"/>
  <c r="H7" i="5"/>
  <c r="I7" i="5" s="1"/>
  <c r="C7" i="5"/>
  <c r="I10" i="5"/>
  <c r="I9" i="5"/>
  <c r="I8" i="5"/>
  <c r="K8" i="5" l="1"/>
  <c r="D9" i="5" l="1"/>
  <c r="D8" i="5"/>
  <c r="D7" i="5"/>
  <c r="D43" i="5" l="1"/>
  <c r="D42" i="5"/>
  <c r="D89" i="5"/>
  <c r="D88" i="5"/>
  <c r="D86" i="5"/>
  <c r="D87" i="5"/>
  <c r="D103" i="5" l="1"/>
  <c r="D11" i="5"/>
  <c r="D101" i="5"/>
  <c r="D100" i="5"/>
  <c r="D98" i="5"/>
  <c r="D97" i="5"/>
  <c r="D96" i="5"/>
  <c r="D95" i="5"/>
  <c r="D94" i="5"/>
  <c r="D93" i="5"/>
  <c r="D92" i="5"/>
  <c r="D55" i="5"/>
  <c r="D54" i="5"/>
  <c r="D53" i="5"/>
  <c r="D52" i="5"/>
  <c r="D51" i="5"/>
  <c r="D50" i="5"/>
  <c r="D48" i="5"/>
  <c r="D49" i="5"/>
  <c r="D46" i="5"/>
  <c r="D45" i="5"/>
  <c r="D84" i="5"/>
  <c r="D83" i="5"/>
  <c r="D82" i="5"/>
  <c r="D81" i="5"/>
  <c r="D91" i="5"/>
  <c r="D99" i="5"/>
  <c r="D72" i="5"/>
  <c r="D71" i="5"/>
  <c r="D70" i="5"/>
  <c r="D69" i="5"/>
  <c r="D68" i="5"/>
  <c r="D67" i="5"/>
  <c r="D66" i="5"/>
  <c r="D65" i="5"/>
  <c r="D64" i="5"/>
  <c r="D61" i="5"/>
  <c r="D59" i="5"/>
  <c r="D58" i="5"/>
  <c r="D60" i="5"/>
  <c r="D62" i="5"/>
  <c r="D63" i="5"/>
  <c r="D57" i="5"/>
  <c r="D80" i="5"/>
  <c r="D79" i="5"/>
  <c r="D78" i="5"/>
  <c r="D85" i="5"/>
  <c r="D90" i="5"/>
  <c r="D74" i="5"/>
  <c r="D76" i="5"/>
  <c r="D75" i="5"/>
  <c r="D15" i="5"/>
  <c r="D16" i="5"/>
  <c r="D17" i="5"/>
  <c r="D18" i="5"/>
  <c r="D19" i="5"/>
  <c r="D20" i="5"/>
  <c r="D21" i="5"/>
  <c r="D22" i="5"/>
  <c r="D23" i="5"/>
  <c r="D24" i="5"/>
  <c r="D25" i="5"/>
  <c r="D40" i="5"/>
  <c r="D39" i="5"/>
  <c r="D38" i="5"/>
  <c r="D37" i="5"/>
  <c r="D36" i="5"/>
  <c r="D35" i="5"/>
  <c r="D33" i="5"/>
  <c r="D34" i="5"/>
  <c r="D32" i="5"/>
  <c r="D28" i="5"/>
  <c r="D29" i="5"/>
  <c r="D30" i="5"/>
  <c r="D27" i="5"/>
  <c r="D14" i="5" l="1"/>
  <c r="D26" i="5"/>
  <c r="D41" i="5"/>
  <c r="D47" i="5"/>
  <c r="D56" i="5"/>
  <c r="D77" i="5"/>
  <c r="D105" i="5" l="1"/>
  <c r="H12" i="5" s="1"/>
  <c r="I12" i="5" s="1"/>
  <c r="I13" i="5" s="1"/>
  <c r="G17" i="5" s="1"/>
  <c r="D13" i="5"/>
</calcChain>
</file>

<file path=xl/sharedStrings.xml><?xml version="1.0" encoding="utf-8"?>
<sst xmlns="http://schemas.openxmlformats.org/spreadsheetml/2006/main" count="122" uniqueCount="112">
  <si>
    <t>Module</t>
  </si>
  <si>
    <t>Man Days</t>
  </si>
  <si>
    <t>Development</t>
  </si>
  <si>
    <t>Hours</t>
  </si>
  <si>
    <t>Ui Design</t>
  </si>
  <si>
    <t>Api Integration</t>
  </si>
  <si>
    <t>Total effort</t>
  </si>
  <si>
    <t>Api integration</t>
  </si>
  <si>
    <t>#</t>
  </si>
  <si>
    <t>Basic Setup</t>
  </si>
  <si>
    <t>Login</t>
  </si>
  <si>
    <t>Home Screen</t>
  </si>
  <si>
    <t>Dashboard</t>
  </si>
  <si>
    <t>Page Design in XML</t>
  </si>
  <si>
    <t>Splash Screen</t>
  </si>
  <si>
    <t xml:space="preserve">Registration </t>
  </si>
  <si>
    <t>Forgot password</t>
  </si>
  <si>
    <t>AlSanaa</t>
  </si>
  <si>
    <t>Edaad APP</t>
  </si>
  <si>
    <t>Edkhar APP</t>
  </si>
  <si>
    <t>Medical agenda APP</t>
  </si>
  <si>
    <t>Kessas Ana Wa Akhi APP</t>
  </si>
  <si>
    <t>Kessas Ejtimaeiaa lel Atfal APP</t>
  </si>
  <si>
    <t>Kon Sadiqi magazine</t>
  </si>
  <si>
    <t>Tawasul APP</t>
  </si>
  <si>
    <t>MOCD APP</t>
  </si>
  <si>
    <t>Language selection page</t>
  </si>
  <si>
    <t>logout</t>
  </si>
  <si>
    <t>Profile add,edit</t>
  </si>
  <si>
    <t>Privacy policy</t>
  </si>
  <si>
    <t>Contact us</t>
  </si>
  <si>
    <t xml:space="preserve">  add child</t>
  </si>
  <si>
    <t xml:space="preserve"> Generate Qr code</t>
  </si>
  <si>
    <t>Child list page edit deleate</t>
  </si>
  <si>
    <t>Assesment page</t>
  </si>
  <si>
    <t xml:space="preserve"> Dash board</t>
  </si>
  <si>
    <t xml:space="preserve"> Search</t>
  </si>
  <si>
    <t>Search list</t>
  </si>
  <si>
    <t>Product detail page</t>
  </si>
  <si>
    <t>Cart</t>
  </si>
  <si>
    <t>Check out page</t>
  </si>
  <si>
    <t>Payment gateway</t>
  </si>
  <si>
    <t>Add address</t>
  </si>
  <si>
    <t>Bulk order</t>
  </si>
  <si>
    <t>Settings</t>
  </si>
  <si>
    <t xml:space="preserve">Suggestion </t>
  </si>
  <si>
    <t>home screen</t>
  </si>
  <si>
    <t>Detail page</t>
  </si>
  <si>
    <t>add appoinment</t>
  </si>
  <si>
    <t>add medicine</t>
  </si>
  <si>
    <t>Medicine list with search</t>
  </si>
  <si>
    <t>Appointment with search</t>
  </si>
  <si>
    <t xml:space="preserve">add social activity </t>
  </si>
  <si>
    <t>social activity list with search</t>
  </si>
  <si>
    <t>independant daily activity list with search</t>
  </si>
  <si>
    <t>add independant daily activity</t>
  </si>
  <si>
    <t>Notes list with search</t>
  </si>
  <si>
    <t>Add notes</t>
  </si>
  <si>
    <t>Back up to drop box</t>
  </si>
  <si>
    <t xml:space="preserve">Settings </t>
  </si>
  <si>
    <t xml:space="preserve">calender </t>
  </si>
  <si>
    <t>calender detail page</t>
  </si>
  <si>
    <t>Check list</t>
  </si>
  <si>
    <t>Report</t>
  </si>
  <si>
    <t>Kessas Ejtimaeiaa lel Atfal APP1</t>
  </si>
  <si>
    <t>Personal information</t>
  </si>
  <si>
    <t>Lecture list (View ,Download ,PDF,PPT)</t>
  </si>
  <si>
    <t>Dash board</t>
  </si>
  <si>
    <t>Add income</t>
  </si>
  <si>
    <t>Spending</t>
  </si>
  <si>
    <t>Add spending</t>
  </si>
  <si>
    <t>Add new target</t>
  </si>
  <si>
    <t>Reports</t>
  </si>
  <si>
    <t>Reminder list</t>
  </si>
  <si>
    <t>Add reminder</t>
  </si>
  <si>
    <t>Photo list</t>
  </si>
  <si>
    <t>Vedio list</t>
  </si>
  <si>
    <t>you tube integration</t>
  </si>
  <si>
    <t>Photo viewer</t>
  </si>
  <si>
    <t xml:space="preserve">News detail page </t>
  </si>
  <si>
    <t>Cutomer service directory</t>
  </si>
  <si>
    <t>Up coming events</t>
  </si>
  <si>
    <t>View location in google maps</t>
  </si>
  <si>
    <t>Most used services</t>
  </si>
  <si>
    <t>Right side menu and its page</t>
  </si>
  <si>
    <t>Assumptions</t>
  </si>
  <si>
    <t>This estimation is based on the asumption that device orientation is on portrait mode in phones.</t>
  </si>
  <si>
    <t>This estimation may vary based on additional functionalities and  is currently based on description from playstore/app store.</t>
  </si>
  <si>
    <t>In android it will work with kitkat and above and iOS 9.0+.</t>
  </si>
  <si>
    <t>Nomow APP</t>
  </si>
  <si>
    <t xml:space="preserve">                                         Ministry Of Community Development </t>
  </si>
  <si>
    <t>Home screen</t>
  </si>
  <si>
    <t>Print email,menu</t>
  </si>
  <si>
    <t>View change</t>
  </si>
  <si>
    <t>home Screen</t>
  </si>
  <si>
    <t>Category page</t>
  </si>
  <si>
    <t>Games are not considered in this estimation</t>
  </si>
  <si>
    <t>QA</t>
  </si>
  <si>
    <t>UAT + QA</t>
  </si>
  <si>
    <t>Project Management</t>
  </si>
  <si>
    <t>Business Analysis &amp; Documentation</t>
  </si>
  <si>
    <t>UI/UX</t>
  </si>
  <si>
    <t>No</t>
  </si>
  <si>
    <t>Total Effort</t>
  </si>
  <si>
    <t>Designer</t>
  </si>
  <si>
    <t>Android</t>
  </si>
  <si>
    <t>IOS</t>
  </si>
  <si>
    <t>PM</t>
  </si>
  <si>
    <t>BA</t>
  </si>
  <si>
    <t>Total</t>
  </si>
  <si>
    <t>Total Delivery days</t>
  </si>
  <si>
    <t>QA (IOS + Android)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</si>
</sst>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1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4" borderId="6" xfId="0" applyFont="1" applyFill="1" applyBorder="1"/>
    <xf numFmtId="0" fontId="0" fillId="4" borderId="0" xfId="0" applyFill="1"/>
    <xf numFmtId="0" fontId="0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4" borderId="8" xfId="0" applyFont="1" applyFill="1" applyBorder="1"/>
    <xf numFmtId="0" fontId="0" fillId="4" borderId="0" xfId="0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7" xfId="0" applyFont="1" applyFill="1" applyBorder="1"/>
    <xf numFmtId="0" fontId="6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Font="1"/>
    <xf numFmtId="0" fontId="1" fillId="0" borderId="0" xfId="0" applyFont="1"/>
    <xf numFmtId="0" fontId="7" fillId="2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10" fillId="5" borderId="9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9" xfId="0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1" fontId="6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indent="2"/>
    </xf>
    <xf numFmtId="0" fontId="13" fillId="0" borderId="10" xfId="0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</xdr:rowOff>
    </xdr:from>
    <xdr:to>
      <xdr:col>1</xdr:col>
      <xdr:colOff>1778982</xdr:colOff>
      <xdr:row>4</xdr:row>
      <xdr:rowOff>9526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00026"/>
          <a:ext cx="2417157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abSelected="1" topLeftCell="B88" workbookViewId="0">
      <selection activeCell="B98" sqref="B98"/>
    </sheetView>
  </sheetViews>
  <sheetFormatPr defaultRowHeight="15.6" x14ac:dyDescent="0.3"/>
  <cols>
    <col min="2" max="2" width="57" customWidth="1"/>
    <col min="3" max="3" width="15.59765625" customWidth="1"/>
    <col min="4" max="4" width="14.5" customWidth="1"/>
    <col min="6" max="6" width="19.296875" bestFit="1" customWidth="1"/>
    <col min="8" max="8" width="10.8984375" customWidth="1"/>
  </cols>
  <sheetData>
    <row r="1" spans="1:22" s="1" customFormat="1" ht="15.75" customHeight="1" x14ac:dyDescent="0.3">
      <c r="A1" s="3"/>
      <c r="B1" s="3"/>
      <c r="C1" s="2"/>
      <c r="D1" s="4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1" customFormat="1" ht="15.75" customHeight="1" x14ac:dyDescent="0.3">
      <c r="A2" s="4"/>
      <c r="B2" s="4"/>
      <c r="C2" s="2"/>
      <c r="D2" s="4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ht="15.75" customHeight="1" x14ac:dyDescent="0.3">
      <c r="A3" s="4"/>
      <c r="B3" s="30" t="s">
        <v>90</v>
      </c>
      <c r="C3" s="30"/>
      <c r="D3" s="9">
        <v>43364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s="1" customFormat="1" ht="15.75" customHeight="1" x14ac:dyDescent="0.3">
      <c r="A4" s="4"/>
      <c r="B4" s="2"/>
      <c r="C4" s="2"/>
      <c r="D4" s="10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" customFormat="1" ht="15.75" customHeight="1" x14ac:dyDescent="0.3">
      <c r="A5" s="5"/>
      <c r="B5" s="5"/>
      <c r="C5" s="11"/>
      <c r="D5" s="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3">
      <c r="A6" s="6" t="s">
        <v>8</v>
      </c>
      <c r="B6" s="7" t="s">
        <v>0</v>
      </c>
      <c r="C6" s="8" t="s">
        <v>3</v>
      </c>
      <c r="D6" s="8" t="s">
        <v>1</v>
      </c>
      <c r="F6" s="32"/>
      <c r="G6" s="33" t="s">
        <v>102</v>
      </c>
      <c r="H6" s="34" t="s">
        <v>1</v>
      </c>
      <c r="I6" s="34" t="s">
        <v>103</v>
      </c>
      <c r="J6" s="35"/>
      <c r="K6" s="35"/>
      <c r="L6" s="36"/>
      <c r="M6" s="36"/>
    </row>
    <row r="7" spans="1:22" x14ac:dyDescent="0.3">
      <c r="B7" t="s">
        <v>99</v>
      </c>
      <c r="C7" s="23">
        <f>SUM(C11:C103)*0.1</f>
        <v>65.600000000000009</v>
      </c>
      <c r="D7" s="15">
        <f>C7/8</f>
        <v>8.2000000000000011</v>
      </c>
      <c r="F7" s="37" t="s">
        <v>104</v>
      </c>
      <c r="G7" s="38">
        <v>1</v>
      </c>
      <c r="H7" s="39">
        <f>D9</f>
        <v>12</v>
      </c>
      <c r="I7" s="40">
        <f>(H7*G7)</f>
        <v>12</v>
      </c>
      <c r="J7" s="35"/>
      <c r="K7" s="35"/>
      <c r="L7" s="41"/>
      <c r="M7" s="42"/>
    </row>
    <row r="8" spans="1:22" x14ac:dyDescent="0.3">
      <c r="B8" t="s">
        <v>100</v>
      </c>
      <c r="C8" s="15">
        <v>40</v>
      </c>
      <c r="D8" s="15">
        <f>C8/8</f>
        <v>5</v>
      </c>
      <c r="F8" s="37" t="s">
        <v>105</v>
      </c>
      <c r="G8" s="38">
        <v>1.5</v>
      </c>
      <c r="H8" s="46">
        <v>55</v>
      </c>
      <c r="I8" s="40">
        <f>(H8*G8)</f>
        <v>82.5</v>
      </c>
      <c r="J8" s="58">
        <f>SUM(D11:D103)</f>
        <v>82</v>
      </c>
      <c r="K8" s="43">
        <f>SUM(I8:I8)</f>
        <v>82.5</v>
      </c>
      <c r="L8" s="44"/>
      <c r="M8" s="45"/>
    </row>
    <row r="9" spans="1:22" x14ac:dyDescent="0.3">
      <c r="B9" t="s">
        <v>101</v>
      </c>
      <c r="C9" s="15">
        <v>96</v>
      </c>
      <c r="D9" s="15">
        <f>C9/8</f>
        <v>12</v>
      </c>
      <c r="F9" s="37" t="s">
        <v>106</v>
      </c>
      <c r="G9" s="38">
        <v>1.5</v>
      </c>
      <c r="H9" s="46">
        <v>55</v>
      </c>
      <c r="I9" s="40">
        <f>(H9*G9)</f>
        <v>82.5</v>
      </c>
      <c r="J9" s="58"/>
      <c r="K9" s="43"/>
      <c r="L9" s="44"/>
      <c r="M9" s="45"/>
    </row>
    <row r="10" spans="1:22" x14ac:dyDescent="0.3">
      <c r="A10" s="12"/>
      <c r="B10" s="13" t="s">
        <v>4</v>
      </c>
      <c r="C10" s="13"/>
      <c r="D10" s="13"/>
      <c r="E10" s="14"/>
      <c r="F10" s="37" t="s">
        <v>107</v>
      </c>
      <c r="G10" s="38">
        <v>1</v>
      </c>
      <c r="H10" s="47">
        <f>D7</f>
        <v>8.2000000000000011</v>
      </c>
      <c r="I10" s="40">
        <f>(H10*G10)</f>
        <v>8.2000000000000011</v>
      </c>
      <c r="J10" s="58"/>
      <c r="K10" s="43"/>
      <c r="L10" s="41"/>
      <c r="M10" s="42"/>
    </row>
    <row r="11" spans="1:22" x14ac:dyDescent="0.3">
      <c r="B11" s="24" t="s">
        <v>13</v>
      </c>
      <c r="C11" s="14">
        <v>247</v>
      </c>
      <c r="D11" s="15">
        <f>SUM(C11/8)</f>
        <v>30.875</v>
      </c>
      <c r="E11" s="16"/>
      <c r="F11" s="37" t="s">
        <v>108</v>
      </c>
      <c r="G11" s="38">
        <v>1</v>
      </c>
      <c r="H11" s="47">
        <f>D8</f>
        <v>5</v>
      </c>
      <c r="I11" s="40">
        <f>(H11*G11)</f>
        <v>5</v>
      </c>
      <c r="J11" s="35"/>
      <c r="K11" s="35"/>
      <c r="L11" s="41"/>
      <c r="M11" s="42"/>
    </row>
    <row r="12" spans="1:22" x14ac:dyDescent="0.3">
      <c r="A12" s="12"/>
      <c r="B12" s="17" t="s">
        <v>2</v>
      </c>
      <c r="C12" s="13"/>
      <c r="D12" s="18"/>
      <c r="E12" s="16"/>
      <c r="F12" s="37" t="s">
        <v>111</v>
      </c>
      <c r="G12" s="38">
        <v>2</v>
      </c>
      <c r="H12" s="39">
        <f>D105/G12</f>
        <v>16.400000000000002</v>
      </c>
      <c r="I12" s="40">
        <f>(H12*G12)</f>
        <v>32.800000000000004</v>
      </c>
      <c r="J12" s="35"/>
      <c r="K12" s="35"/>
      <c r="L12" s="41"/>
      <c r="M12" s="42"/>
    </row>
    <row r="13" spans="1:22" x14ac:dyDescent="0.3">
      <c r="A13" s="15">
        <v>1</v>
      </c>
      <c r="B13" t="s">
        <v>9</v>
      </c>
      <c r="C13" s="23">
        <v>8</v>
      </c>
      <c r="D13" s="15">
        <f>SUM(C13/8)</f>
        <v>1</v>
      </c>
      <c r="F13" s="48" t="s">
        <v>109</v>
      </c>
      <c r="G13" s="38"/>
      <c r="H13" s="38"/>
      <c r="I13" s="40">
        <f>SUM(I7:I12)</f>
        <v>223</v>
      </c>
      <c r="J13" s="35"/>
      <c r="K13" s="35"/>
      <c r="L13" s="41"/>
      <c r="M13" s="42"/>
    </row>
    <row r="14" spans="1:22" x14ac:dyDescent="0.3">
      <c r="A14" s="15">
        <v>2</v>
      </c>
      <c r="B14" t="s">
        <v>14</v>
      </c>
      <c r="C14" s="23">
        <v>1</v>
      </c>
      <c r="D14" s="15">
        <f t="shared" ref="D14:D101" si="0">SUM(C14/8)</f>
        <v>0.125</v>
      </c>
      <c r="F14" s="51"/>
      <c r="G14" s="52"/>
      <c r="H14" s="52"/>
      <c r="I14" s="53"/>
      <c r="J14" s="35"/>
      <c r="K14" s="35"/>
      <c r="L14" s="41"/>
      <c r="M14" s="42"/>
    </row>
    <row r="15" spans="1:22" x14ac:dyDescent="0.3">
      <c r="A15" s="15">
        <v>3</v>
      </c>
      <c r="B15" t="s">
        <v>15</v>
      </c>
      <c r="C15" s="23">
        <v>2</v>
      </c>
      <c r="D15" s="15">
        <f t="shared" si="0"/>
        <v>0.25</v>
      </c>
      <c r="F15" s="50"/>
      <c r="G15" s="50"/>
      <c r="H15" s="36"/>
      <c r="I15" s="36"/>
      <c r="J15" s="49"/>
      <c r="K15" s="36"/>
      <c r="L15" s="50"/>
      <c r="M15" s="50"/>
    </row>
    <row r="16" spans="1:22" x14ac:dyDescent="0.3">
      <c r="A16" s="15">
        <v>4</v>
      </c>
      <c r="B16" t="s">
        <v>16</v>
      </c>
      <c r="C16" s="23">
        <v>1</v>
      </c>
      <c r="D16" s="15">
        <f t="shared" si="0"/>
        <v>0.125</v>
      </c>
      <c r="F16" s="54" t="s">
        <v>110</v>
      </c>
      <c r="G16" s="55">
        <f>SUM(H12,H7,H8)</f>
        <v>83.4</v>
      </c>
      <c r="H16" s="56"/>
      <c r="I16" s="57"/>
      <c r="J16" s="36"/>
      <c r="K16" s="50"/>
      <c r="L16" s="50"/>
      <c r="M16" s="50"/>
    </row>
    <row r="17" spans="1:13" x14ac:dyDescent="0.3">
      <c r="A17" s="15">
        <v>5</v>
      </c>
      <c r="B17" t="s">
        <v>10</v>
      </c>
      <c r="C17" s="23">
        <v>1</v>
      </c>
      <c r="D17" s="15">
        <f t="shared" si="0"/>
        <v>0.125</v>
      </c>
      <c r="F17" s="54" t="s">
        <v>103</v>
      </c>
      <c r="G17" s="55">
        <f>I13</f>
        <v>223</v>
      </c>
      <c r="H17" s="36"/>
      <c r="I17" s="36"/>
      <c r="J17" s="36"/>
      <c r="K17" s="50"/>
      <c r="L17" s="50"/>
      <c r="M17" s="50"/>
    </row>
    <row r="18" spans="1:13" x14ac:dyDescent="0.3">
      <c r="A18" s="15">
        <v>6</v>
      </c>
      <c r="B18" t="s">
        <v>11</v>
      </c>
      <c r="C18" s="23">
        <v>1</v>
      </c>
      <c r="D18" s="15">
        <f t="shared" si="0"/>
        <v>0.125</v>
      </c>
      <c r="F18" s="50"/>
      <c r="G18" s="50"/>
      <c r="H18" s="50"/>
      <c r="I18" s="50"/>
      <c r="J18" s="50"/>
      <c r="K18" s="50"/>
      <c r="L18" s="50"/>
      <c r="M18" s="50"/>
    </row>
    <row r="19" spans="1:13" x14ac:dyDescent="0.3">
      <c r="A19" s="15">
        <v>7</v>
      </c>
      <c r="B19" t="s">
        <v>27</v>
      </c>
      <c r="C19" s="23">
        <v>1</v>
      </c>
      <c r="D19" s="15">
        <f t="shared" si="0"/>
        <v>0.125</v>
      </c>
      <c r="G19" s="25"/>
      <c r="H19" s="25"/>
      <c r="J19" s="50"/>
      <c r="K19" s="50"/>
      <c r="L19" s="50"/>
      <c r="M19" s="50"/>
    </row>
    <row r="20" spans="1:13" x14ac:dyDescent="0.3">
      <c r="A20" s="15">
        <v>8</v>
      </c>
      <c r="B20" t="s">
        <v>26</v>
      </c>
      <c r="C20" s="23">
        <v>6</v>
      </c>
      <c r="D20" s="15">
        <f t="shared" si="0"/>
        <v>0.75</v>
      </c>
      <c r="G20" s="25"/>
      <c r="H20" s="25"/>
      <c r="J20" s="50"/>
      <c r="K20" s="50"/>
      <c r="L20" s="50"/>
      <c r="M20" s="50"/>
    </row>
    <row r="21" spans="1:13" x14ac:dyDescent="0.3">
      <c r="A21" s="15">
        <v>9</v>
      </c>
      <c r="B21" t="s">
        <v>28</v>
      </c>
      <c r="C21" s="23">
        <v>2</v>
      </c>
      <c r="D21" s="15">
        <f t="shared" si="0"/>
        <v>0.25</v>
      </c>
      <c r="G21" s="25"/>
      <c r="H21" s="25"/>
    </row>
    <row r="22" spans="1:13" x14ac:dyDescent="0.3">
      <c r="A22" s="15">
        <v>10</v>
      </c>
      <c r="B22" t="s">
        <v>29</v>
      </c>
      <c r="C22" s="23">
        <v>2</v>
      </c>
      <c r="D22" s="15">
        <f t="shared" si="0"/>
        <v>0.25</v>
      </c>
      <c r="G22" s="25"/>
      <c r="H22" s="25"/>
    </row>
    <row r="23" spans="1:13" x14ac:dyDescent="0.3">
      <c r="A23" s="15">
        <v>11</v>
      </c>
      <c r="B23" t="s">
        <v>30</v>
      </c>
      <c r="C23" s="23">
        <v>2</v>
      </c>
      <c r="D23" s="15">
        <f t="shared" si="0"/>
        <v>0.25</v>
      </c>
      <c r="G23" s="25"/>
      <c r="H23" s="25"/>
    </row>
    <row r="24" spans="1:13" x14ac:dyDescent="0.3">
      <c r="A24" s="15">
        <v>12</v>
      </c>
      <c r="B24" t="s">
        <v>44</v>
      </c>
      <c r="C24" s="23">
        <v>2</v>
      </c>
      <c r="D24" s="15">
        <f t="shared" si="0"/>
        <v>0.25</v>
      </c>
      <c r="G24" s="25"/>
      <c r="H24" s="25"/>
    </row>
    <row r="25" spans="1:13" x14ac:dyDescent="0.3">
      <c r="A25" s="15">
        <v>13</v>
      </c>
      <c r="B25" t="s">
        <v>45</v>
      </c>
      <c r="C25" s="23">
        <v>2</v>
      </c>
      <c r="D25" s="15">
        <f t="shared" si="0"/>
        <v>0.25</v>
      </c>
      <c r="G25" s="25"/>
      <c r="H25" s="25"/>
    </row>
    <row r="26" spans="1:13" x14ac:dyDescent="0.3">
      <c r="A26" s="15">
        <v>14</v>
      </c>
      <c r="B26" s="27" t="s">
        <v>89</v>
      </c>
      <c r="C26" s="23">
        <v>2</v>
      </c>
      <c r="D26" s="15">
        <f t="shared" si="0"/>
        <v>0.25</v>
      </c>
      <c r="G26" s="25"/>
      <c r="H26" s="25"/>
    </row>
    <row r="27" spans="1:13" x14ac:dyDescent="0.3">
      <c r="A27" s="15"/>
      <c r="B27" s="26" t="s">
        <v>31</v>
      </c>
      <c r="C27" s="23">
        <v>2</v>
      </c>
      <c r="D27" s="15">
        <f t="shared" si="0"/>
        <v>0.25</v>
      </c>
      <c r="G27" s="25"/>
      <c r="H27" s="25"/>
    </row>
    <row r="28" spans="1:13" x14ac:dyDescent="0.3">
      <c r="A28" s="15"/>
      <c r="B28" s="26" t="s">
        <v>32</v>
      </c>
      <c r="C28" s="23">
        <v>2</v>
      </c>
      <c r="D28" s="15">
        <f t="shared" si="0"/>
        <v>0.25</v>
      </c>
      <c r="G28" s="25"/>
      <c r="H28" s="25"/>
    </row>
    <row r="29" spans="1:13" x14ac:dyDescent="0.3">
      <c r="A29" s="15"/>
      <c r="B29" s="26" t="s">
        <v>33</v>
      </c>
      <c r="C29" s="23">
        <v>4</v>
      </c>
      <c r="D29" s="15">
        <f t="shared" si="0"/>
        <v>0.5</v>
      </c>
      <c r="G29" s="25"/>
      <c r="H29" s="25"/>
    </row>
    <row r="30" spans="1:13" x14ac:dyDescent="0.3">
      <c r="A30" s="15"/>
      <c r="B30" s="26" t="s">
        <v>34</v>
      </c>
      <c r="C30" s="23">
        <v>8</v>
      </c>
      <c r="D30" s="15">
        <f t="shared" si="0"/>
        <v>1</v>
      </c>
      <c r="G30" s="25"/>
      <c r="H30" s="25"/>
    </row>
    <row r="31" spans="1:13" x14ac:dyDescent="0.3">
      <c r="A31" s="15">
        <v>15</v>
      </c>
      <c r="B31" s="25" t="s">
        <v>17</v>
      </c>
      <c r="C31" s="23"/>
      <c r="D31" s="15"/>
      <c r="G31" s="25"/>
      <c r="H31" s="25"/>
    </row>
    <row r="32" spans="1:13" x14ac:dyDescent="0.3">
      <c r="A32" s="15"/>
      <c r="B32" s="26" t="s">
        <v>35</v>
      </c>
      <c r="C32" s="23">
        <v>6</v>
      </c>
      <c r="D32" s="15">
        <f t="shared" si="0"/>
        <v>0.75</v>
      </c>
      <c r="G32" s="25"/>
      <c r="H32" s="25"/>
    </row>
    <row r="33" spans="1:8" x14ac:dyDescent="0.3">
      <c r="A33" s="15"/>
      <c r="B33" s="26" t="s">
        <v>36</v>
      </c>
      <c r="C33" s="23">
        <v>2</v>
      </c>
      <c r="D33" s="15">
        <f t="shared" si="0"/>
        <v>0.25</v>
      </c>
      <c r="G33" s="25"/>
      <c r="H33" s="25"/>
    </row>
    <row r="34" spans="1:8" x14ac:dyDescent="0.3">
      <c r="A34" s="15"/>
      <c r="B34" s="26" t="s">
        <v>37</v>
      </c>
      <c r="C34" s="23">
        <v>1</v>
      </c>
      <c r="D34" s="15">
        <f t="shared" si="0"/>
        <v>0.125</v>
      </c>
      <c r="G34" s="25"/>
      <c r="H34" s="25"/>
    </row>
    <row r="35" spans="1:8" x14ac:dyDescent="0.3">
      <c r="A35" s="15"/>
      <c r="B35" s="26" t="s">
        <v>38</v>
      </c>
      <c r="C35" s="23">
        <v>6</v>
      </c>
      <c r="D35" s="15">
        <f t="shared" si="0"/>
        <v>0.75</v>
      </c>
      <c r="G35" s="25"/>
      <c r="H35" s="25"/>
    </row>
    <row r="36" spans="1:8" x14ac:dyDescent="0.3">
      <c r="A36" s="15"/>
      <c r="B36" s="26" t="s">
        <v>39</v>
      </c>
      <c r="C36" s="23">
        <v>6</v>
      </c>
      <c r="D36" s="15">
        <f t="shared" si="0"/>
        <v>0.75</v>
      </c>
      <c r="G36" s="25"/>
      <c r="H36" s="25"/>
    </row>
    <row r="37" spans="1:8" x14ac:dyDescent="0.3">
      <c r="A37" s="15"/>
      <c r="B37" s="26" t="s">
        <v>40</v>
      </c>
      <c r="C37" s="23">
        <v>4</v>
      </c>
      <c r="D37" s="15">
        <f t="shared" si="0"/>
        <v>0.5</v>
      </c>
      <c r="G37" s="25"/>
      <c r="H37" s="25"/>
    </row>
    <row r="38" spans="1:8" x14ac:dyDescent="0.3">
      <c r="A38" s="15"/>
      <c r="B38" s="26" t="s">
        <v>41</v>
      </c>
      <c r="C38" s="23">
        <v>24</v>
      </c>
      <c r="D38" s="15">
        <f t="shared" si="0"/>
        <v>3</v>
      </c>
      <c r="G38" s="25"/>
      <c r="H38" s="25"/>
    </row>
    <row r="39" spans="1:8" x14ac:dyDescent="0.3">
      <c r="A39" s="15"/>
      <c r="B39" s="26" t="s">
        <v>42</v>
      </c>
      <c r="C39" s="23">
        <v>1</v>
      </c>
      <c r="D39" s="15">
        <f t="shared" si="0"/>
        <v>0.125</v>
      </c>
    </row>
    <row r="40" spans="1:8" x14ac:dyDescent="0.3">
      <c r="A40" s="15"/>
      <c r="B40" s="26" t="s">
        <v>43</v>
      </c>
      <c r="C40" s="23">
        <v>1</v>
      </c>
      <c r="D40" s="15">
        <f t="shared" si="0"/>
        <v>0.125</v>
      </c>
    </row>
    <row r="41" spans="1:8" x14ac:dyDescent="0.3">
      <c r="A41" s="15">
        <v>16</v>
      </c>
      <c r="B41" s="25" t="s">
        <v>24</v>
      </c>
      <c r="C41" s="23"/>
      <c r="D41" s="15">
        <f t="shared" si="0"/>
        <v>0</v>
      </c>
    </row>
    <row r="42" spans="1:8" x14ac:dyDescent="0.3">
      <c r="A42" s="15"/>
      <c r="B42" s="28" t="s">
        <v>94</v>
      </c>
      <c r="C42" s="23">
        <v>16</v>
      </c>
      <c r="D42" s="15">
        <f t="shared" si="0"/>
        <v>2</v>
      </c>
    </row>
    <row r="43" spans="1:8" x14ac:dyDescent="0.3">
      <c r="A43" s="15"/>
      <c r="B43" s="29" t="s">
        <v>95</v>
      </c>
      <c r="C43" s="23">
        <v>6</v>
      </c>
      <c r="D43" s="15">
        <f t="shared" si="0"/>
        <v>0.75</v>
      </c>
    </row>
    <row r="44" spans="1:8" x14ac:dyDescent="0.3">
      <c r="A44" s="15">
        <v>17</v>
      </c>
      <c r="B44" s="25" t="s">
        <v>18</v>
      </c>
      <c r="C44" s="23"/>
      <c r="D44" s="15"/>
    </row>
    <row r="45" spans="1:8" x14ac:dyDescent="0.3">
      <c r="A45" s="15"/>
      <c r="B45" s="28" t="s">
        <v>65</v>
      </c>
      <c r="C45" s="23">
        <v>2</v>
      </c>
      <c r="D45" s="15">
        <f t="shared" si="0"/>
        <v>0.25</v>
      </c>
    </row>
    <row r="46" spans="1:8" x14ac:dyDescent="0.3">
      <c r="A46" s="15"/>
      <c r="B46" s="28" t="s">
        <v>66</v>
      </c>
      <c r="C46" s="23">
        <v>6</v>
      </c>
      <c r="D46" s="15">
        <f t="shared" si="0"/>
        <v>0.75</v>
      </c>
    </row>
    <row r="47" spans="1:8" x14ac:dyDescent="0.3">
      <c r="A47" s="15">
        <v>18</v>
      </c>
      <c r="B47" s="25" t="s">
        <v>19</v>
      </c>
      <c r="C47" s="23"/>
      <c r="D47" s="15">
        <f t="shared" si="0"/>
        <v>0</v>
      </c>
    </row>
    <row r="48" spans="1:8" x14ac:dyDescent="0.3">
      <c r="A48" s="15"/>
      <c r="B48" s="28" t="s">
        <v>67</v>
      </c>
      <c r="C48" s="23">
        <v>6</v>
      </c>
      <c r="D48" s="15">
        <f t="shared" si="0"/>
        <v>0.75</v>
      </c>
    </row>
    <row r="49" spans="1:4" x14ac:dyDescent="0.3">
      <c r="A49" s="15"/>
      <c r="B49" s="28" t="s">
        <v>68</v>
      </c>
      <c r="C49" s="23">
        <v>2</v>
      </c>
      <c r="D49" s="15">
        <f t="shared" si="0"/>
        <v>0.25</v>
      </c>
    </row>
    <row r="50" spans="1:4" x14ac:dyDescent="0.3">
      <c r="A50" s="15"/>
      <c r="B50" s="28" t="s">
        <v>69</v>
      </c>
      <c r="C50" s="23">
        <v>3</v>
      </c>
      <c r="D50" s="15">
        <f t="shared" si="0"/>
        <v>0.375</v>
      </c>
    </row>
    <row r="51" spans="1:4" x14ac:dyDescent="0.3">
      <c r="A51" s="15"/>
      <c r="B51" s="28" t="s">
        <v>70</v>
      </c>
      <c r="C51" s="23">
        <v>2</v>
      </c>
      <c r="D51" s="15">
        <f t="shared" si="0"/>
        <v>0.25</v>
      </c>
    </row>
    <row r="52" spans="1:4" x14ac:dyDescent="0.3">
      <c r="A52" s="15"/>
      <c r="B52" s="28" t="s">
        <v>71</v>
      </c>
      <c r="C52" s="23">
        <v>6</v>
      </c>
      <c r="D52" s="15">
        <f t="shared" si="0"/>
        <v>0.75</v>
      </c>
    </row>
    <row r="53" spans="1:4" x14ac:dyDescent="0.3">
      <c r="A53" s="15"/>
      <c r="B53" s="28" t="s">
        <v>72</v>
      </c>
      <c r="C53" s="23">
        <v>8</v>
      </c>
      <c r="D53" s="15">
        <f t="shared" si="0"/>
        <v>1</v>
      </c>
    </row>
    <row r="54" spans="1:4" x14ac:dyDescent="0.3">
      <c r="A54" s="15"/>
      <c r="B54" s="28" t="s">
        <v>73</v>
      </c>
      <c r="C54" s="23">
        <v>2</v>
      </c>
      <c r="D54" s="15">
        <f t="shared" si="0"/>
        <v>0.25</v>
      </c>
    </row>
    <row r="55" spans="1:4" x14ac:dyDescent="0.3">
      <c r="A55" s="15"/>
      <c r="B55" s="28" t="s">
        <v>74</v>
      </c>
      <c r="C55" s="23">
        <v>1</v>
      </c>
      <c r="D55" s="15">
        <f t="shared" si="0"/>
        <v>0.125</v>
      </c>
    </row>
    <row r="56" spans="1:4" x14ac:dyDescent="0.3">
      <c r="A56" s="15">
        <v>19</v>
      </c>
      <c r="B56" s="25" t="s">
        <v>20</v>
      </c>
      <c r="C56" s="23"/>
      <c r="D56" s="15">
        <f t="shared" si="0"/>
        <v>0</v>
      </c>
    </row>
    <row r="57" spans="1:4" x14ac:dyDescent="0.3">
      <c r="A57" s="15"/>
      <c r="B57" s="28" t="s">
        <v>51</v>
      </c>
      <c r="C57" s="23">
        <v>2</v>
      </c>
      <c r="D57" s="15">
        <f t="shared" si="0"/>
        <v>0.25</v>
      </c>
    </row>
    <row r="58" spans="1:4" x14ac:dyDescent="0.3">
      <c r="A58" s="15"/>
      <c r="B58" s="28" t="s">
        <v>48</v>
      </c>
      <c r="C58" s="23">
        <v>2</v>
      </c>
      <c r="D58" s="15">
        <f t="shared" si="0"/>
        <v>0.25</v>
      </c>
    </row>
    <row r="59" spans="1:4" x14ac:dyDescent="0.3">
      <c r="A59" s="15"/>
      <c r="B59" s="28" t="s">
        <v>50</v>
      </c>
      <c r="C59" s="23">
        <v>1</v>
      </c>
      <c r="D59" s="15">
        <f>SUM(C59/8)</f>
        <v>0.125</v>
      </c>
    </row>
    <row r="60" spans="1:4" x14ac:dyDescent="0.3">
      <c r="A60" s="15"/>
      <c r="B60" s="28" t="s">
        <v>49</v>
      </c>
      <c r="C60" s="23">
        <v>1</v>
      </c>
      <c r="D60" s="15">
        <f t="shared" si="0"/>
        <v>0.125</v>
      </c>
    </row>
    <row r="61" spans="1:4" x14ac:dyDescent="0.3">
      <c r="A61" s="15"/>
      <c r="B61" s="28" t="s">
        <v>53</v>
      </c>
      <c r="C61" s="23">
        <v>1</v>
      </c>
      <c r="D61" s="15">
        <f t="shared" si="0"/>
        <v>0.125</v>
      </c>
    </row>
    <row r="62" spans="1:4" x14ac:dyDescent="0.3">
      <c r="A62" s="15"/>
      <c r="B62" t="s">
        <v>52</v>
      </c>
      <c r="C62" s="23">
        <v>1</v>
      </c>
      <c r="D62" s="15">
        <f t="shared" si="0"/>
        <v>0.125</v>
      </c>
    </row>
    <row r="63" spans="1:4" x14ac:dyDescent="0.3">
      <c r="A63" s="15"/>
      <c r="B63" t="s">
        <v>54</v>
      </c>
      <c r="C63" s="23">
        <v>1</v>
      </c>
      <c r="D63" s="15">
        <f t="shared" si="0"/>
        <v>0.125</v>
      </c>
    </row>
    <row r="64" spans="1:4" x14ac:dyDescent="0.3">
      <c r="A64" s="15"/>
      <c r="B64" t="s">
        <v>55</v>
      </c>
      <c r="C64" s="23">
        <v>1</v>
      </c>
      <c r="D64" s="15">
        <f t="shared" si="0"/>
        <v>0.125</v>
      </c>
    </row>
    <row r="65" spans="1:4" x14ac:dyDescent="0.3">
      <c r="A65" s="15"/>
      <c r="B65" t="s">
        <v>56</v>
      </c>
      <c r="C65" s="23">
        <v>1</v>
      </c>
      <c r="D65" s="15">
        <f t="shared" si="0"/>
        <v>0.125</v>
      </c>
    </row>
    <row r="66" spans="1:4" x14ac:dyDescent="0.3">
      <c r="A66" s="15"/>
      <c r="B66" t="s">
        <v>57</v>
      </c>
      <c r="C66" s="23">
        <v>1</v>
      </c>
      <c r="D66" s="15">
        <f t="shared" si="0"/>
        <v>0.125</v>
      </c>
    </row>
    <row r="67" spans="1:4" x14ac:dyDescent="0.3">
      <c r="A67" s="15"/>
      <c r="B67" t="s">
        <v>58</v>
      </c>
      <c r="C67" s="23">
        <v>6</v>
      </c>
      <c r="D67" s="15">
        <f t="shared" si="0"/>
        <v>0.75</v>
      </c>
    </row>
    <row r="68" spans="1:4" x14ac:dyDescent="0.3">
      <c r="A68" s="15"/>
      <c r="B68" t="s">
        <v>59</v>
      </c>
      <c r="C68" s="23">
        <v>13</v>
      </c>
      <c r="D68" s="15">
        <f t="shared" si="0"/>
        <v>1.625</v>
      </c>
    </row>
    <row r="69" spans="1:4" x14ac:dyDescent="0.3">
      <c r="A69" s="15"/>
      <c r="B69" t="s">
        <v>60</v>
      </c>
      <c r="C69" s="23">
        <v>3</v>
      </c>
      <c r="D69" s="15">
        <f t="shared" si="0"/>
        <v>0.375</v>
      </c>
    </row>
    <row r="70" spans="1:4" x14ac:dyDescent="0.3">
      <c r="A70" s="15"/>
      <c r="B70" t="s">
        <v>61</v>
      </c>
      <c r="C70" s="23">
        <v>1</v>
      </c>
      <c r="D70" s="15">
        <f t="shared" si="0"/>
        <v>0.125</v>
      </c>
    </row>
    <row r="71" spans="1:4" x14ac:dyDescent="0.3">
      <c r="A71" s="15"/>
      <c r="B71" t="s">
        <v>62</v>
      </c>
      <c r="C71" s="23">
        <v>5</v>
      </c>
      <c r="D71" s="15">
        <f t="shared" si="0"/>
        <v>0.625</v>
      </c>
    </row>
    <row r="72" spans="1:4" x14ac:dyDescent="0.3">
      <c r="A72" s="15"/>
      <c r="B72" t="s">
        <v>63</v>
      </c>
      <c r="C72" s="23">
        <v>3</v>
      </c>
      <c r="D72" s="15">
        <f t="shared" si="0"/>
        <v>0.375</v>
      </c>
    </row>
    <row r="73" spans="1:4" x14ac:dyDescent="0.3">
      <c r="A73" s="15">
        <v>20</v>
      </c>
      <c r="B73" s="25" t="s">
        <v>21</v>
      </c>
      <c r="C73" s="23"/>
    </row>
    <row r="74" spans="1:4" x14ac:dyDescent="0.3">
      <c r="A74" s="15"/>
      <c r="B74" t="s">
        <v>12</v>
      </c>
      <c r="C74" s="23">
        <v>1</v>
      </c>
      <c r="D74" s="15">
        <f>SUM(C74/8)</f>
        <v>0.125</v>
      </c>
    </row>
    <row r="75" spans="1:4" x14ac:dyDescent="0.3">
      <c r="A75" s="15"/>
      <c r="B75" t="s">
        <v>46</v>
      </c>
      <c r="C75" s="23">
        <v>1</v>
      </c>
      <c r="D75" s="15">
        <f>SUM(C75/8)</f>
        <v>0.125</v>
      </c>
    </row>
    <row r="76" spans="1:4" x14ac:dyDescent="0.3">
      <c r="A76" s="15"/>
      <c r="B76" t="s">
        <v>47</v>
      </c>
      <c r="C76" s="23">
        <v>6</v>
      </c>
      <c r="D76" s="15">
        <f>SUM(C76/8)</f>
        <v>0.75</v>
      </c>
    </row>
    <row r="77" spans="1:4" x14ac:dyDescent="0.3">
      <c r="A77" s="15">
        <v>21</v>
      </c>
      <c r="B77" s="25" t="s">
        <v>22</v>
      </c>
      <c r="C77" s="23"/>
      <c r="D77" s="15">
        <f t="shared" si="0"/>
        <v>0</v>
      </c>
    </row>
    <row r="78" spans="1:4" x14ac:dyDescent="0.3">
      <c r="A78" s="15"/>
      <c r="B78" t="s">
        <v>12</v>
      </c>
      <c r="C78" s="23">
        <v>1</v>
      </c>
      <c r="D78" s="15">
        <f>SUM(C78/8)</f>
        <v>0.125</v>
      </c>
    </row>
    <row r="79" spans="1:4" x14ac:dyDescent="0.3">
      <c r="A79" s="15"/>
      <c r="B79" t="s">
        <v>46</v>
      </c>
      <c r="C79" s="23">
        <v>1</v>
      </c>
      <c r="D79" s="15">
        <f>SUM(C79/8)</f>
        <v>0.125</v>
      </c>
    </row>
    <row r="80" spans="1:4" x14ac:dyDescent="0.3">
      <c r="A80" s="15"/>
      <c r="B80" t="s">
        <v>47</v>
      </c>
      <c r="C80" s="23">
        <v>5</v>
      </c>
      <c r="D80" s="15">
        <f>SUM(C80/8)</f>
        <v>0.625</v>
      </c>
    </row>
    <row r="81" spans="1:4" x14ac:dyDescent="0.3">
      <c r="A81" s="15">
        <v>22</v>
      </c>
      <c r="B81" s="25" t="s">
        <v>64</v>
      </c>
      <c r="C81" s="23"/>
      <c r="D81" s="15">
        <f t="shared" ref="D81" si="1">SUM(C81/8)</f>
        <v>0</v>
      </c>
    </row>
    <row r="82" spans="1:4" x14ac:dyDescent="0.3">
      <c r="A82" s="15"/>
      <c r="B82" t="s">
        <v>12</v>
      </c>
      <c r="C82" s="23">
        <v>1</v>
      </c>
      <c r="D82" s="15">
        <f>SUM(C82/8)</f>
        <v>0.125</v>
      </c>
    </row>
    <row r="83" spans="1:4" x14ac:dyDescent="0.3">
      <c r="A83" s="15"/>
      <c r="B83" t="s">
        <v>46</v>
      </c>
      <c r="C83" s="23">
        <v>1</v>
      </c>
      <c r="D83" s="15">
        <f>SUM(C83/8)</f>
        <v>0.125</v>
      </c>
    </row>
    <row r="84" spans="1:4" x14ac:dyDescent="0.3">
      <c r="A84" s="15"/>
      <c r="B84" t="s">
        <v>47</v>
      </c>
      <c r="C84" s="23">
        <v>4</v>
      </c>
      <c r="D84" s="15">
        <f>SUM(C84/8)</f>
        <v>0.5</v>
      </c>
    </row>
    <row r="85" spans="1:4" x14ac:dyDescent="0.3">
      <c r="A85" s="15">
        <v>23</v>
      </c>
      <c r="B85" s="25" t="s">
        <v>23</v>
      </c>
      <c r="C85" s="23"/>
      <c r="D85" s="15">
        <f t="shared" si="0"/>
        <v>0</v>
      </c>
    </row>
    <row r="86" spans="1:4" x14ac:dyDescent="0.3">
      <c r="A86" s="15"/>
      <c r="B86" s="28" t="s">
        <v>12</v>
      </c>
      <c r="C86" s="23">
        <v>6</v>
      </c>
      <c r="D86" s="15">
        <f t="shared" si="0"/>
        <v>0.75</v>
      </c>
    </row>
    <row r="87" spans="1:4" x14ac:dyDescent="0.3">
      <c r="A87" s="15"/>
      <c r="B87" s="28" t="s">
        <v>91</v>
      </c>
      <c r="C87" s="23">
        <v>6</v>
      </c>
      <c r="D87" s="15">
        <f t="shared" si="0"/>
        <v>0.75</v>
      </c>
    </row>
    <row r="88" spans="1:4" x14ac:dyDescent="0.3">
      <c r="A88" s="15"/>
      <c r="B88" s="28" t="s">
        <v>92</v>
      </c>
      <c r="C88" s="23">
        <v>8</v>
      </c>
      <c r="D88" s="15">
        <f t="shared" si="0"/>
        <v>1</v>
      </c>
    </row>
    <row r="89" spans="1:4" x14ac:dyDescent="0.3">
      <c r="A89" s="15"/>
      <c r="B89" s="28" t="s">
        <v>93</v>
      </c>
      <c r="C89" s="23">
        <v>3</v>
      </c>
      <c r="D89" s="15">
        <f t="shared" si="0"/>
        <v>0.375</v>
      </c>
    </row>
    <row r="90" spans="1:4" x14ac:dyDescent="0.3">
      <c r="A90" s="15">
        <v>24</v>
      </c>
      <c r="B90" s="25" t="s">
        <v>25</v>
      </c>
      <c r="C90" s="23"/>
      <c r="D90" s="15">
        <f t="shared" si="0"/>
        <v>0</v>
      </c>
    </row>
    <row r="91" spans="1:4" x14ac:dyDescent="0.3">
      <c r="A91" s="15"/>
      <c r="B91" t="s">
        <v>12</v>
      </c>
      <c r="C91" s="23">
        <v>6</v>
      </c>
      <c r="D91" s="15">
        <f t="shared" si="0"/>
        <v>0.75</v>
      </c>
    </row>
    <row r="92" spans="1:4" x14ac:dyDescent="0.3">
      <c r="A92" s="15"/>
      <c r="B92" t="s">
        <v>75</v>
      </c>
      <c r="C92" s="23">
        <v>2</v>
      </c>
      <c r="D92" s="15">
        <f t="shared" si="0"/>
        <v>0.25</v>
      </c>
    </row>
    <row r="93" spans="1:4" x14ac:dyDescent="0.3">
      <c r="A93" s="15"/>
      <c r="B93" t="s">
        <v>76</v>
      </c>
      <c r="C93" s="23">
        <v>2</v>
      </c>
      <c r="D93" s="15">
        <f t="shared" si="0"/>
        <v>0.25</v>
      </c>
    </row>
    <row r="94" spans="1:4" x14ac:dyDescent="0.3">
      <c r="A94" s="15"/>
      <c r="B94" t="s">
        <v>77</v>
      </c>
      <c r="C94" s="23">
        <v>4</v>
      </c>
      <c r="D94" s="15">
        <f t="shared" si="0"/>
        <v>0.5</v>
      </c>
    </row>
    <row r="95" spans="1:4" x14ac:dyDescent="0.3">
      <c r="A95" s="15"/>
      <c r="B95" t="s">
        <v>78</v>
      </c>
      <c r="C95" s="23">
        <v>2</v>
      </c>
      <c r="D95" s="15">
        <f t="shared" si="0"/>
        <v>0.25</v>
      </c>
    </row>
    <row r="96" spans="1:4" x14ac:dyDescent="0.3">
      <c r="A96" s="15"/>
      <c r="B96" t="s">
        <v>79</v>
      </c>
      <c r="C96" s="23">
        <v>2</v>
      </c>
      <c r="D96" s="15">
        <f t="shared" si="0"/>
        <v>0.25</v>
      </c>
    </row>
    <row r="97" spans="1:4" x14ac:dyDescent="0.3">
      <c r="A97" s="15"/>
      <c r="B97" t="s">
        <v>80</v>
      </c>
      <c r="C97" s="23">
        <v>8</v>
      </c>
      <c r="D97" s="15">
        <f t="shared" si="0"/>
        <v>1</v>
      </c>
    </row>
    <row r="98" spans="1:4" x14ac:dyDescent="0.3">
      <c r="A98" s="15"/>
      <c r="B98" t="s">
        <v>81</v>
      </c>
      <c r="C98" s="23">
        <v>4</v>
      </c>
      <c r="D98" s="15">
        <f t="shared" si="0"/>
        <v>0.5</v>
      </c>
    </row>
    <row r="99" spans="1:4" x14ac:dyDescent="0.3">
      <c r="A99" s="15"/>
      <c r="B99" t="s">
        <v>82</v>
      </c>
      <c r="C99" s="23">
        <v>4</v>
      </c>
      <c r="D99" s="15">
        <f t="shared" si="0"/>
        <v>0.5</v>
      </c>
    </row>
    <row r="100" spans="1:4" x14ac:dyDescent="0.3">
      <c r="A100" s="15"/>
      <c r="B100" t="s">
        <v>83</v>
      </c>
      <c r="C100" s="23">
        <v>4</v>
      </c>
      <c r="D100" s="15">
        <f t="shared" si="0"/>
        <v>0.5</v>
      </c>
    </row>
    <row r="101" spans="1:4" x14ac:dyDescent="0.3">
      <c r="A101" s="15"/>
      <c r="B101" t="s">
        <v>84</v>
      </c>
      <c r="C101" s="23">
        <v>20</v>
      </c>
      <c r="D101" s="15">
        <f t="shared" si="0"/>
        <v>2.5</v>
      </c>
    </row>
    <row r="102" spans="1:4" x14ac:dyDescent="0.3">
      <c r="A102" s="12"/>
      <c r="B102" s="19" t="s">
        <v>5</v>
      </c>
      <c r="C102" s="18"/>
      <c r="D102" s="18"/>
    </row>
    <row r="103" spans="1:4" x14ac:dyDescent="0.3">
      <c r="B103" t="s">
        <v>7</v>
      </c>
      <c r="C103" s="23">
        <v>104</v>
      </c>
      <c r="D103" s="15">
        <f>SUM(C103/8)</f>
        <v>13</v>
      </c>
    </row>
    <row r="104" spans="1:4" x14ac:dyDescent="0.3">
      <c r="A104" s="20"/>
      <c r="B104" s="31" t="s">
        <v>97</v>
      </c>
      <c r="C104" s="18"/>
      <c r="D104" s="18"/>
    </row>
    <row r="105" spans="1:4" x14ac:dyDescent="0.3">
      <c r="B105" t="s">
        <v>98</v>
      </c>
      <c r="C105" s="23">
        <f>SUM(C11:C103)*0.4</f>
        <v>262.40000000000003</v>
      </c>
      <c r="D105" s="15">
        <f t="shared" ref="D105" si="2">SUM(C105/8)</f>
        <v>32.800000000000004</v>
      </c>
    </row>
    <row r="106" spans="1:4" x14ac:dyDescent="0.3">
      <c r="A106" s="21"/>
      <c r="B106" s="21" t="s">
        <v>6</v>
      </c>
      <c r="C106" s="22">
        <v>688</v>
      </c>
      <c r="D106" s="22">
        <f>SUM(D7:D105)</f>
        <v>140</v>
      </c>
    </row>
    <row r="110" spans="1:4" x14ac:dyDescent="0.3">
      <c r="B110" t="s">
        <v>85</v>
      </c>
    </row>
    <row r="111" spans="1:4" x14ac:dyDescent="0.3">
      <c r="B111" t="s">
        <v>96</v>
      </c>
    </row>
    <row r="112" spans="1:4" x14ac:dyDescent="0.3">
      <c r="B112" t="s">
        <v>86</v>
      </c>
    </row>
    <row r="113" spans="2:2" x14ac:dyDescent="0.3">
      <c r="B113" t="s">
        <v>87</v>
      </c>
    </row>
    <row r="114" spans="2:2" x14ac:dyDescent="0.3">
      <c r="B114" t="s">
        <v>88</v>
      </c>
    </row>
  </sheetData>
  <mergeCells count="5">
    <mergeCell ref="B3:C3"/>
    <mergeCell ref="J8:J10"/>
    <mergeCell ref="K8:K10"/>
    <mergeCell ref="L8:L9"/>
    <mergeCell ref="M8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2018-09-21T02:16:07Z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ecd9631c-4742-487d-a48c-377c1c1c7087</vt:lpwstr>
  </property>
</Properties>
</file>