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Obaid\"/>
    </mc:Choice>
  </mc:AlternateContent>
  <bookViews>
    <workbookView xWindow="0" yWindow="0" windowWidth="23040" windowHeight="9960" tabRatio="500"/>
  </bookViews>
  <sheets>
    <sheet name="Obaid" sheetId="4" r:id="rId1"/>
  </sheets>
  <definedNames>
    <definedName name="_xlnm._FilterDatabase" localSheetId="0" hidden="1">Obaid!$B$1:$B$160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K8" i="4"/>
  <c r="D26" i="4" l="1"/>
  <c r="D40" i="4"/>
  <c r="D39" i="4"/>
  <c r="D38" i="4"/>
  <c r="D19" i="4"/>
  <c r="C47" i="4"/>
  <c r="D37" i="4"/>
  <c r="D25" i="4"/>
  <c r="C9" i="4" l="1"/>
  <c r="D16" i="4" l="1"/>
  <c r="D17" i="4"/>
  <c r="D18" i="4"/>
  <c r="D20" i="4"/>
  <c r="D21" i="4"/>
  <c r="D22" i="4"/>
  <c r="D23" i="4"/>
  <c r="D24" i="4"/>
  <c r="D28" i="4"/>
  <c r="D29" i="4"/>
  <c r="D30" i="4"/>
  <c r="D31" i="4"/>
  <c r="D32" i="4"/>
  <c r="D33" i="4"/>
  <c r="D34" i="4"/>
  <c r="D35" i="4"/>
  <c r="D36" i="4"/>
  <c r="D42" i="4"/>
  <c r="D43" i="4"/>
  <c r="D44" i="4"/>
  <c r="D45" i="4"/>
  <c r="D15" i="4"/>
  <c r="C50" i="4" l="1"/>
  <c r="H12" i="4" l="1"/>
  <c r="D12" i="4" l="1"/>
  <c r="H9" i="4"/>
  <c r="H8" i="4"/>
  <c r="L8" i="4" s="1"/>
  <c r="J8" i="4" l="1"/>
  <c r="D10" i="4" l="1"/>
  <c r="G7" i="4" s="1"/>
  <c r="H7" i="4" s="1"/>
  <c r="D47" i="4"/>
  <c r="D48" i="4"/>
  <c r="D49" i="4"/>
  <c r="D8" i="4"/>
  <c r="G13" i="4" l="1"/>
  <c r="F17" i="4" s="1"/>
  <c r="G17" i="4" s="1"/>
  <c r="G11" i="4"/>
  <c r="H11" i="4" s="1"/>
  <c r="I8" i="4"/>
  <c r="H13" i="4" l="1"/>
  <c r="D9" i="4"/>
  <c r="G10" i="4" s="1"/>
  <c r="H10" i="4" s="1"/>
  <c r="D50" i="4"/>
  <c r="H14" i="4" l="1"/>
  <c r="F18" i="4" s="1"/>
</calcChain>
</file>

<file path=xl/sharedStrings.xml><?xml version="1.0" encoding="utf-8"?>
<sst xmlns="http://schemas.openxmlformats.org/spreadsheetml/2006/main" count="70" uniqueCount="67">
  <si>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</si>
  <si>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</si>
  <si>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</si>
  <si>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</si>
  <si>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</si>
  <si>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</si>
  <si>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</si>
  <si>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</si>
  <si>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</si>
  <si>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</si>
  <si>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</si>
  <si>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</si>
  <si>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</si>
  <si>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</si>
  <si>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</si>
  <si>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</si>
  <si>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</si>
  <si>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</si>
  <si>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</si>
  <si>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</si>
  <si>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</si>
  <si>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</si>
  <si>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</si>
  <si>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</si>
  <si>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</si>
  <si>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</si>
  <si>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>Design and Prototype</t>
  </si>
  <si>
    <t xml:space="preserve">Application Basic Setup </t>
  </si>
  <si>
    <t>Admin</t>
  </si>
  <si>
    <t>Obaid</t>
  </si>
  <si>
    <t>Thursday</t>
  </si>
  <si>
    <t>21/06/2018</t>
  </si>
  <si>
    <t>Set Up Main Item, Item &amp; Sub Item</t>
  </si>
  <si>
    <t>Set up Parent Company &amp; Subsidiary  (Suppliers)</t>
  </si>
  <si>
    <t>Sub Item Details  (Description, Measurement, Unit, Min Unit Price, Max Unit Price,  Avg Unit Price - Prices calculated based on supplier prices)</t>
  </si>
  <si>
    <t>Manage Suppliers</t>
  </si>
  <si>
    <t>Jobs (Plaster wall, Bulk Head Etc.)</t>
  </si>
  <si>
    <t>Job Types</t>
  </si>
  <si>
    <t>Project Types</t>
  </si>
  <si>
    <t>Project Sub Type</t>
  </si>
  <si>
    <t>Manage customers</t>
  </si>
  <si>
    <t>WorkSheets</t>
  </si>
  <si>
    <t>Create Project &amp; Add Customer</t>
  </si>
  <si>
    <t>Labour Group</t>
  </si>
  <si>
    <t>Common Project Data ( Length, Width, Room Iteration, Area, Drop Height, Furring Channel Span, Main Channel Span, Profit, Wasted Material, Over head, Labour Group,  No. Of Labourers,  Fin Labour Count, Days, Weeks)</t>
  </si>
  <si>
    <t>Select Project Type</t>
  </si>
  <si>
    <t>Add Items (Dynamic Templates for Levels)  X 3</t>
  </si>
  <si>
    <t>Item Details ( Name, Description, Measurement, Unit,  Qty Unit Price,  Cost)</t>
  </si>
  <si>
    <t xml:space="preserve">Calculated Fields (Material Cost,  Material Cost + Wasted Items, Labour Cost, Total Material Cost + Labour, Total Material Cost + Labour + Overhead,  CoG/MSQ, Lbr+mtrl + Cost+ovrhd+Prft, Price/msq, Rev., Profit, Profit/Day, Profit/msq
</t>
  </si>
  <si>
    <t>Select Project Levels (Dynamic Templates for  Project Types) X 3</t>
  </si>
  <si>
    <t>Cost based on variable profit percentages</t>
  </si>
  <si>
    <t>Page  customizations</t>
  </si>
  <si>
    <t xml:space="preserve">Reports &amp; Printable invoices,Quotes etc. (Optional 12 -48 hrs) </t>
  </si>
  <si>
    <t>Item Master</t>
  </si>
  <si>
    <t>Search and Historical lookups (8-32 hrs. depending on complexity and detail)</t>
  </si>
  <si>
    <t>Deployment</t>
  </si>
  <si>
    <t>Manage Prices</t>
  </si>
  <si>
    <t>Create Scenario and multiple scenarios (Single or clubbed together in a single quote)</t>
  </si>
  <si>
    <t>Create &amp; Manage Quotes (Ability to remove scenarios)</t>
  </si>
  <si>
    <t>Assumptions</t>
  </si>
  <si>
    <t>Does not manage Inventory</t>
  </si>
  <si>
    <t>Does not generate Purchase Order or Invoices</t>
  </si>
  <si>
    <t>Prices are managed per instance of the item</t>
  </si>
  <si>
    <t>Reports included limited to a maximum of 3</t>
  </si>
  <si>
    <t>Export to PDF and Excel</t>
  </si>
  <si>
    <t>Manage Application Users (Create, Update, Delete)</t>
  </si>
  <si>
    <t>Contingency: +/- 15%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</si>
</sst>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top" wrapText="1" inden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4"/>
  <sheetViews>
    <sheetView tabSelected="1" zoomScale="80" zoomScaleNormal="80" workbookViewId="0">
      <selection activeCell="H12" sqref="H12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29</v>
      </c>
      <c r="C3" s="4"/>
      <c r="D3" s="17" t="s">
        <v>31</v>
      </c>
    </row>
    <row r="4" spans="1:12" ht="15.75" customHeight="1" x14ac:dyDescent="0.3">
      <c r="A4" s="6"/>
      <c r="B4" s="4"/>
      <c r="C4" s="4"/>
      <c r="D4" s="18" t="s">
        <v>30</v>
      </c>
    </row>
    <row r="5" spans="1:12" ht="15.75" customHeight="1" x14ac:dyDescent="0.3">
      <c r="A5" s="7"/>
      <c r="B5" s="7"/>
      <c r="C5" s="21"/>
      <c r="D5" s="7"/>
      <c r="E5" s="30"/>
      <c r="F5" s="31"/>
      <c r="G5" s="31"/>
      <c r="H5" s="31"/>
      <c r="I5" s="31"/>
      <c r="J5" s="31"/>
      <c r="K5" s="31"/>
      <c r="L5" s="31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32"/>
      <c r="F6" s="33" t="s">
        <v>16</v>
      </c>
      <c r="G6" s="34" t="s">
        <v>1</v>
      </c>
      <c r="H6" s="34" t="s">
        <v>2</v>
      </c>
      <c r="I6" s="35"/>
      <c r="J6" s="35"/>
      <c r="K6" s="35"/>
      <c r="L6" s="35"/>
    </row>
    <row r="7" spans="1:12" s="8" customFormat="1" ht="18" customHeight="1" x14ac:dyDescent="0.3">
      <c r="A7" s="12"/>
      <c r="B7" s="14" t="s">
        <v>3</v>
      </c>
      <c r="C7" s="22"/>
      <c r="D7" s="12"/>
      <c r="E7" s="40" t="s">
        <v>17</v>
      </c>
      <c r="F7" s="41">
        <v>1</v>
      </c>
      <c r="G7" s="42">
        <f>D10</f>
        <v>3</v>
      </c>
      <c r="H7" s="43">
        <f>(G7*F7)</f>
        <v>3</v>
      </c>
      <c r="I7" s="35"/>
      <c r="J7" s="35"/>
      <c r="K7" s="36"/>
      <c r="L7" s="37"/>
    </row>
    <row r="8" spans="1:12" s="8" customFormat="1" ht="18" customHeight="1" x14ac:dyDescent="0.3">
      <c r="A8" s="11"/>
      <c r="B8" s="16" t="s">
        <v>15</v>
      </c>
      <c r="C8" s="19">
        <v>16</v>
      </c>
      <c r="D8" s="20">
        <f>C8/8</f>
        <v>2</v>
      </c>
      <c r="E8" s="40" t="s">
        <v>18</v>
      </c>
      <c r="F8" s="41">
        <v>1.5</v>
      </c>
      <c r="G8" s="42">
        <f>38/1.5</f>
        <v>25.333333333333332</v>
      </c>
      <c r="H8" s="43">
        <f t="shared" ref="H8:H13" si="0">(G8*F8)</f>
        <v>38</v>
      </c>
      <c r="I8" s="63">
        <f>SUM(D12:D44)</f>
        <v>33.25</v>
      </c>
      <c r="J8" s="64">
        <f>SUM(H8:H9)</f>
        <v>38</v>
      </c>
      <c r="K8" s="65">
        <f>SUM(D12:D45)</f>
        <v>38</v>
      </c>
      <c r="L8" s="66">
        <f>SUM(H8:H9)</f>
        <v>38</v>
      </c>
    </row>
    <row r="9" spans="1:12" s="8" customFormat="1" ht="18" customHeight="1" x14ac:dyDescent="0.3">
      <c r="A9" s="11"/>
      <c r="B9" s="16" t="s">
        <v>6</v>
      </c>
      <c r="C9" s="20">
        <f>SUM(C14:C45)*0.1</f>
        <v>30</v>
      </c>
      <c r="D9" s="20">
        <f t="shared" ref="D9:D12" si="1">C9/8</f>
        <v>3.75</v>
      </c>
      <c r="E9" s="40" t="s">
        <v>19</v>
      </c>
      <c r="F9" s="41"/>
      <c r="G9" s="42"/>
      <c r="H9" s="43">
        <f t="shared" si="0"/>
        <v>0</v>
      </c>
      <c r="I9" s="63"/>
      <c r="J9" s="64"/>
      <c r="K9" s="65"/>
      <c r="L9" s="66"/>
    </row>
    <row r="10" spans="1:12" s="8" customFormat="1" ht="18" customHeight="1" x14ac:dyDescent="0.3">
      <c r="A10" s="20"/>
      <c r="B10" s="16" t="s">
        <v>26</v>
      </c>
      <c r="C10" s="20">
        <v>24</v>
      </c>
      <c r="D10" s="20">
        <f t="shared" si="1"/>
        <v>3</v>
      </c>
      <c r="E10" s="40" t="s">
        <v>20</v>
      </c>
      <c r="F10" s="41">
        <v>1</v>
      </c>
      <c r="G10" s="44">
        <f>D9</f>
        <v>3.75</v>
      </c>
      <c r="H10" s="43">
        <f t="shared" si="0"/>
        <v>3.75</v>
      </c>
      <c r="I10" s="63"/>
      <c r="J10" s="64"/>
      <c r="K10" s="36"/>
      <c r="L10" s="37"/>
    </row>
    <row r="11" spans="1:12" s="9" customFormat="1" ht="18" customHeight="1" x14ac:dyDescent="0.3">
      <c r="A11" s="12"/>
      <c r="B11" s="14" t="s">
        <v>4</v>
      </c>
      <c r="C11" s="14"/>
      <c r="D11" s="14"/>
      <c r="E11" s="40" t="s">
        <v>21</v>
      </c>
      <c r="F11" s="41">
        <v>1</v>
      </c>
      <c r="G11" s="44">
        <f>D8</f>
        <v>2</v>
      </c>
      <c r="H11" s="43">
        <f t="shared" si="0"/>
        <v>2</v>
      </c>
      <c r="I11" s="35"/>
      <c r="J11" s="35"/>
      <c r="K11" s="36"/>
      <c r="L11" s="37"/>
    </row>
    <row r="12" spans="1:12" s="9" customFormat="1" ht="18" customHeight="1" x14ac:dyDescent="0.3">
      <c r="A12" s="20"/>
      <c r="B12" s="27" t="s">
        <v>27</v>
      </c>
      <c r="C12" s="20">
        <v>8</v>
      </c>
      <c r="D12" s="20">
        <f t="shared" si="1"/>
        <v>1</v>
      </c>
      <c r="E12" s="40" t="s">
        <v>25</v>
      </c>
      <c r="F12" s="41">
        <v>1</v>
      </c>
      <c r="G12" s="44">
        <v>2</v>
      </c>
      <c r="H12" s="43">
        <f t="shared" si="0"/>
        <v>2</v>
      </c>
      <c r="I12" s="35"/>
      <c r="J12" s="35"/>
      <c r="K12" s="36"/>
      <c r="L12" s="37"/>
    </row>
    <row r="13" spans="1:12" s="9" customFormat="1" ht="18" customHeight="1" x14ac:dyDescent="0.3">
      <c r="A13" s="25"/>
      <c r="B13" s="28" t="s">
        <v>28</v>
      </c>
      <c r="C13" s="25"/>
      <c r="D13" s="25"/>
      <c r="E13" s="40" t="s">
        <v>14</v>
      </c>
      <c r="F13" s="41">
        <v>1.5</v>
      </c>
      <c r="G13" s="42">
        <f>SUM(D46:D48)/1.5</f>
        <v>8.1666666666666661</v>
      </c>
      <c r="H13" s="43">
        <f t="shared" si="0"/>
        <v>12.25</v>
      </c>
      <c r="I13" s="35"/>
      <c r="J13" s="35"/>
      <c r="K13" s="36"/>
      <c r="L13" s="37"/>
    </row>
    <row r="14" spans="1:12" s="9" customFormat="1" ht="18" customHeight="1" x14ac:dyDescent="0.3">
      <c r="A14" s="20">
        <v>1</v>
      </c>
      <c r="B14" s="57" t="s">
        <v>33</v>
      </c>
      <c r="C14" s="20">
        <v>4</v>
      </c>
      <c r="D14" s="20"/>
      <c r="E14" s="45" t="s">
        <v>22</v>
      </c>
      <c r="F14" s="41"/>
      <c r="G14" s="41"/>
      <c r="H14" s="43">
        <f>SUM(H7:H13)</f>
        <v>61</v>
      </c>
      <c r="I14" s="35"/>
      <c r="J14" s="35"/>
      <c r="K14" s="36"/>
      <c r="L14" s="37"/>
    </row>
    <row r="15" spans="1:12" s="9" customFormat="1" ht="18" customHeight="1" x14ac:dyDescent="0.3">
      <c r="A15" s="20">
        <v>2</v>
      </c>
      <c r="B15" s="57" t="s">
        <v>32</v>
      </c>
      <c r="C15" s="20">
        <v>4</v>
      </c>
      <c r="D15" s="20">
        <f t="shared" ref="D15:D40" si="2">C15/8</f>
        <v>0.5</v>
      </c>
      <c r="E15" s="46"/>
      <c r="F15" s="47"/>
      <c r="G15" s="47"/>
      <c r="H15" s="48"/>
      <c r="I15" s="35"/>
      <c r="J15" s="35"/>
      <c r="K15" s="38"/>
      <c r="L15" s="38"/>
    </row>
    <row r="16" spans="1:12" s="9" customFormat="1" ht="36.6" customHeight="1" x14ac:dyDescent="0.3">
      <c r="A16" s="20">
        <v>3</v>
      </c>
      <c r="B16" s="58" t="s">
        <v>34</v>
      </c>
      <c r="C16" s="20">
        <v>12</v>
      </c>
      <c r="D16" s="20">
        <f t="shared" si="2"/>
        <v>1.5</v>
      </c>
      <c r="G16" s="8"/>
      <c r="H16" s="8"/>
      <c r="I16" s="35"/>
      <c r="J16" s="38"/>
      <c r="K16" s="38"/>
      <c r="L16" s="38"/>
    </row>
    <row r="17" spans="1:12" s="9" customFormat="1" x14ac:dyDescent="0.3">
      <c r="A17" s="20">
        <v>4</v>
      </c>
      <c r="B17" s="57" t="s">
        <v>53</v>
      </c>
      <c r="C17" s="20">
        <v>12</v>
      </c>
      <c r="D17" s="20">
        <f t="shared" si="2"/>
        <v>1.5</v>
      </c>
      <c r="E17" s="49" t="s">
        <v>23</v>
      </c>
      <c r="F17" s="50">
        <f>SUM(G13,G7,G8)</f>
        <v>36.5</v>
      </c>
      <c r="G17" s="51">
        <f>F17/5</f>
        <v>7.3</v>
      </c>
      <c r="H17" s="52"/>
      <c r="I17" s="35"/>
      <c r="J17" s="38"/>
      <c r="K17" s="38"/>
      <c r="L17" s="38"/>
    </row>
    <row r="18" spans="1:12" s="9" customFormat="1" ht="20.25" customHeight="1" x14ac:dyDescent="0.3">
      <c r="A18" s="20">
        <v>5</v>
      </c>
      <c r="B18" s="57" t="s">
        <v>35</v>
      </c>
      <c r="C18" s="20">
        <v>12</v>
      </c>
      <c r="D18" s="20">
        <f t="shared" si="2"/>
        <v>1.5</v>
      </c>
      <c r="E18" s="49" t="s">
        <v>2</v>
      </c>
      <c r="F18" s="50">
        <f>H14</f>
        <v>61</v>
      </c>
      <c r="G18" s="8" t="s">
        <v>24</v>
      </c>
      <c r="H18" s="8"/>
      <c r="I18" s="38"/>
      <c r="J18" s="38"/>
      <c r="K18" s="38"/>
      <c r="L18" s="38"/>
    </row>
    <row r="19" spans="1:12" s="9" customFormat="1" ht="18" customHeight="1" x14ac:dyDescent="0.3">
      <c r="A19" s="20">
        <v>6</v>
      </c>
      <c r="B19" s="57" t="s">
        <v>56</v>
      </c>
      <c r="C19" s="20">
        <v>16</v>
      </c>
      <c r="D19" s="20">
        <f t="shared" si="2"/>
        <v>2</v>
      </c>
      <c r="E19" s="53"/>
      <c r="F19" s="53"/>
      <c r="G19" s="38"/>
      <c r="H19" s="38"/>
      <c r="I19" s="38"/>
      <c r="J19" s="38"/>
      <c r="K19" s="38"/>
      <c r="L19" s="38"/>
    </row>
    <row r="20" spans="1:12" s="9" customFormat="1" ht="17.25" customHeight="1" x14ac:dyDescent="0.3">
      <c r="A20" s="20">
        <v>7</v>
      </c>
      <c r="B20" s="57" t="s">
        <v>36</v>
      </c>
      <c r="C20" s="20">
        <v>6</v>
      </c>
      <c r="D20" s="20">
        <f t="shared" si="2"/>
        <v>0.75</v>
      </c>
      <c r="E20" s="54"/>
      <c r="F20" s="55"/>
      <c r="G20" s="38"/>
      <c r="H20" s="38"/>
      <c r="I20" s="38"/>
      <c r="J20" s="38"/>
      <c r="K20" s="38"/>
      <c r="L20" s="38"/>
    </row>
    <row r="21" spans="1:12" s="9" customFormat="1" ht="21" customHeight="1" x14ac:dyDescent="0.3">
      <c r="A21" s="20">
        <v>8</v>
      </c>
      <c r="B21" s="57" t="s">
        <v>37</v>
      </c>
      <c r="C21" s="20">
        <v>6</v>
      </c>
      <c r="D21" s="20">
        <f t="shared" si="2"/>
        <v>0.75</v>
      </c>
      <c r="E21" s="54"/>
      <c r="F21" s="55"/>
      <c r="G21" s="39"/>
      <c r="H21" s="39"/>
      <c r="I21" s="38"/>
      <c r="J21" s="38"/>
      <c r="K21" s="38"/>
      <c r="L21" s="38"/>
    </row>
    <row r="22" spans="1:12" s="9" customFormat="1" ht="15.75" customHeight="1" x14ac:dyDescent="0.3">
      <c r="A22" s="20">
        <v>9</v>
      </c>
      <c r="B22" s="57" t="s">
        <v>38</v>
      </c>
      <c r="C22" s="20">
        <v>6</v>
      </c>
      <c r="D22" s="20">
        <f t="shared" si="2"/>
        <v>0.75</v>
      </c>
      <c r="E22" s="56" t="s">
        <v>66</v>
      </c>
      <c r="F22" s="55"/>
      <c r="G22" s="39"/>
      <c r="H22" s="39"/>
      <c r="I22" s="39"/>
      <c r="J22" s="39"/>
      <c r="K22" s="39"/>
      <c r="L22" s="38"/>
    </row>
    <row r="23" spans="1:12" s="9" customFormat="1" ht="18" customHeight="1" x14ac:dyDescent="0.3">
      <c r="A23" s="20">
        <v>10</v>
      </c>
      <c r="B23" s="57" t="s">
        <v>39</v>
      </c>
      <c r="C23" s="20">
        <v>6</v>
      </c>
      <c r="D23" s="20">
        <f t="shared" si="2"/>
        <v>0.75</v>
      </c>
      <c r="E23" s="56"/>
      <c r="F23" s="55"/>
      <c r="G23" s="39"/>
      <c r="H23" s="39"/>
      <c r="I23" s="39"/>
      <c r="J23" s="39"/>
      <c r="K23" s="39"/>
      <c r="L23" s="38"/>
    </row>
    <row r="24" spans="1:12" s="9" customFormat="1" ht="18" customHeight="1" x14ac:dyDescent="0.3">
      <c r="A24" s="20">
        <v>11</v>
      </c>
      <c r="B24" s="57" t="s">
        <v>40</v>
      </c>
      <c r="C24" s="20">
        <v>8</v>
      </c>
      <c r="D24" s="20">
        <f t="shared" si="2"/>
        <v>1</v>
      </c>
      <c r="E24"/>
      <c r="F24"/>
      <c r="G24"/>
      <c r="H24"/>
      <c r="I24" s="39"/>
      <c r="J24" s="39"/>
      <c r="K24" s="39"/>
      <c r="L24" s="38"/>
    </row>
    <row r="25" spans="1:12" s="9" customFormat="1" ht="18.75" customHeight="1" x14ac:dyDescent="0.3">
      <c r="A25" s="20">
        <v>12</v>
      </c>
      <c r="B25" s="57" t="s">
        <v>43</v>
      </c>
      <c r="C25" s="20">
        <v>6</v>
      </c>
      <c r="D25" s="20">
        <f t="shared" si="2"/>
        <v>0.75</v>
      </c>
      <c r="E25"/>
      <c r="F25"/>
      <c r="G25"/>
      <c r="H25"/>
      <c r="I25"/>
      <c r="J25"/>
      <c r="K25"/>
    </row>
    <row r="26" spans="1:12" s="9" customFormat="1" ht="18.75" customHeight="1" x14ac:dyDescent="0.3">
      <c r="A26" s="20">
        <v>13</v>
      </c>
      <c r="B26" s="57" t="s">
        <v>65</v>
      </c>
      <c r="C26" s="20">
        <v>6</v>
      </c>
      <c r="D26" s="20">
        <f t="shared" si="2"/>
        <v>0.75</v>
      </c>
      <c r="E26"/>
      <c r="F26"/>
      <c r="G26"/>
      <c r="H26"/>
      <c r="I26"/>
      <c r="J26"/>
      <c r="K26"/>
    </row>
    <row r="27" spans="1:12" s="9" customFormat="1" x14ac:dyDescent="0.3">
      <c r="A27" s="28"/>
      <c r="B27" s="28" t="s">
        <v>41</v>
      </c>
      <c r="C27" s="25"/>
      <c r="D27" s="25"/>
      <c r="E27"/>
      <c r="F27"/>
      <c r="G27"/>
      <c r="H27"/>
      <c r="I27"/>
      <c r="J27"/>
      <c r="K27"/>
    </row>
    <row r="28" spans="1:12" s="9" customFormat="1" x14ac:dyDescent="0.3">
      <c r="A28" s="20">
        <v>14</v>
      </c>
      <c r="B28" s="57" t="s">
        <v>42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2" s="9" customFormat="1" x14ac:dyDescent="0.3">
      <c r="A29" s="20">
        <v>15</v>
      </c>
      <c r="B29" s="57" t="s">
        <v>57</v>
      </c>
      <c r="C29" s="20">
        <v>16</v>
      </c>
      <c r="D29" s="20">
        <f t="shared" si="2"/>
        <v>2</v>
      </c>
      <c r="E29"/>
      <c r="F29"/>
      <c r="G29"/>
      <c r="H29"/>
      <c r="I29"/>
      <c r="J29"/>
      <c r="K29"/>
    </row>
    <row r="30" spans="1:12" s="9" customFormat="1" ht="46.8" x14ac:dyDescent="0.3">
      <c r="A30" s="20">
        <v>16</v>
      </c>
      <c r="B30" s="58" t="s">
        <v>44</v>
      </c>
      <c r="C30" s="20">
        <v>12</v>
      </c>
      <c r="D30" s="20">
        <f t="shared" si="2"/>
        <v>1.5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17</v>
      </c>
      <c r="B31" s="57" t="s">
        <v>45</v>
      </c>
      <c r="C31" s="20"/>
      <c r="D31" s="20">
        <f t="shared" si="2"/>
        <v>0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18</v>
      </c>
      <c r="B32" s="57" t="s">
        <v>49</v>
      </c>
      <c r="C32" s="20">
        <v>20</v>
      </c>
      <c r="D32" s="20">
        <f t="shared" si="2"/>
        <v>2.5</v>
      </c>
      <c r="E32"/>
      <c r="F32"/>
      <c r="G32"/>
      <c r="H32"/>
      <c r="I32"/>
      <c r="J32"/>
      <c r="K32"/>
    </row>
    <row r="33" spans="1:11" s="9" customFormat="1" ht="42" customHeight="1" x14ac:dyDescent="0.3">
      <c r="A33" s="20">
        <v>19</v>
      </c>
      <c r="B33" s="57" t="s">
        <v>46</v>
      </c>
      <c r="C33" s="20">
        <v>14</v>
      </c>
      <c r="D33" s="20">
        <f t="shared" si="2"/>
        <v>1.75</v>
      </c>
      <c r="E33"/>
      <c r="F33"/>
      <c r="G33"/>
      <c r="H33"/>
      <c r="I33"/>
      <c r="J33"/>
      <c r="K33"/>
    </row>
    <row r="34" spans="1:11" s="9" customFormat="1" x14ac:dyDescent="0.3">
      <c r="A34" s="20">
        <v>20</v>
      </c>
      <c r="B34" s="57" t="s">
        <v>47</v>
      </c>
      <c r="C34" s="20">
        <v>8</v>
      </c>
      <c r="D34" s="20">
        <f t="shared" si="2"/>
        <v>1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21</v>
      </c>
      <c r="B35" s="59" t="s">
        <v>48</v>
      </c>
      <c r="C35" s="20">
        <v>12</v>
      </c>
      <c r="D35" s="20">
        <f t="shared" si="2"/>
        <v>1.5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22</v>
      </c>
      <c r="B36" s="57" t="s">
        <v>50</v>
      </c>
      <c r="C36" s="20">
        <v>6</v>
      </c>
      <c r="D36" s="20">
        <f t="shared" si="2"/>
        <v>0.75</v>
      </c>
      <c r="E36"/>
      <c r="F36"/>
      <c r="G36"/>
      <c r="H36"/>
      <c r="I36"/>
      <c r="J36"/>
      <c r="K36"/>
    </row>
    <row r="37" spans="1:11" ht="18.75" customHeight="1" x14ac:dyDescent="0.3">
      <c r="A37" s="20">
        <v>23</v>
      </c>
      <c r="B37" s="57" t="s">
        <v>51</v>
      </c>
      <c r="C37" s="20">
        <v>8</v>
      </c>
      <c r="D37" s="20">
        <f t="shared" si="2"/>
        <v>1</v>
      </c>
      <c r="E37"/>
      <c r="F37"/>
      <c r="G37"/>
      <c r="H37"/>
      <c r="I37"/>
      <c r="J37"/>
      <c r="K37"/>
    </row>
    <row r="38" spans="1:11" ht="21.75" customHeight="1" x14ac:dyDescent="0.3">
      <c r="A38" s="20">
        <v>24</v>
      </c>
      <c r="B38" s="57" t="s">
        <v>58</v>
      </c>
      <c r="C38" s="20">
        <v>12</v>
      </c>
      <c r="D38" s="20">
        <f t="shared" si="2"/>
        <v>1.5</v>
      </c>
      <c r="E38"/>
      <c r="F38"/>
      <c r="G38"/>
      <c r="H38"/>
      <c r="I38"/>
      <c r="J38"/>
      <c r="K38"/>
    </row>
    <row r="39" spans="1:11" ht="16.5" customHeight="1" x14ac:dyDescent="0.3">
      <c r="A39" s="20">
        <v>25</v>
      </c>
      <c r="B39" s="57" t="s">
        <v>54</v>
      </c>
      <c r="C39" s="20">
        <v>12</v>
      </c>
      <c r="D39" s="20">
        <f t="shared" si="2"/>
        <v>1.5</v>
      </c>
      <c r="E39"/>
      <c r="F39"/>
      <c r="G39"/>
      <c r="H39"/>
      <c r="I39"/>
      <c r="J39"/>
      <c r="K39"/>
    </row>
    <row r="40" spans="1:11" x14ac:dyDescent="0.3">
      <c r="A40" s="20">
        <v>26</v>
      </c>
      <c r="B40" s="57" t="s">
        <v>64</v>
      </c>
      <c r="C40" s="20">
        <v>12</v>
      </c>
      <c r="D40" s="20">
        <f t="shared" si="2"/>
        <v>1.5</v>
      </c>
      <c r="E40"/>
      <c r="F40"/>
      <c r="G40"/>
      <c r="H40"/>
      <c r="I40"/>
      <c r="J40"/>
      <c r="K40"/>
    </row>
    <row r="41" spans="1:11" x14ac:dyDescent="0.3">
      <c r="A41" s="20"/>
      <c r="B41" s="28" t="s">
        <v>10</v>
      </c>
      <c r="C41" s="28"/>
      <c r="D41" s="28"/>
      <c r="E41"/>
      <c r="F41"/>
      <c r="G41"/>
      <c r="H41"/>
      <c r="I41"/>
      <c r="J41"/>
      <c r="K41"/>
    </row>
    <row r="42" spans="1:11" ht="18.75" customHeight="1" x14ac:dyDescent="0.3">
      <c r="A42" s="20">
        <v>27</v>
      </c>
      <c r="B42" s="61" t="s">
        <v>11</v>
      </c>
      <c r="C42" s="60">
        <v>6</v>
      </c>
      <c r="D42" s="20">
        <f t="shared" ref="D42:D45" si="3">C42/8</f>
        <v>0.75</v>
      </c>
      <c r="E42"/>
      <c r="F42"/>
      <c r="G42"/>
      <c r="H42"/>
      <c r="I42"/>
      <c r="J42"/>
      <c r="K42"/>
    </row>
    <row r="43" spans="1:11" ht="19.5" customHeight="1" x14ac:dyDescent="0.3">
      <c r="A43" s="20">
        <v>28</v>
      </c>
      <c r="B43" s="61" t="s">
        <v>12</v>
      </c>
      <c r="C43" s="60">
        <v>6</v>
      </c>
      <c r="D43" s="20">
        <f t="shared" si="3"/>
        <v>0.75</v>
      </c>
      <c r="E43"/>
      <c r="F43"/>
      <c r="G43"/>
      <c r="H43"/>
      <c r="I43"/>
      <c r="J43"/>
      <c r="K43"/>
    </row>
    <row r="44" spans="1:11" ht="18.75" customHeight="1" x14ac:dyDescent="0.3">
      <c r="A44" s="20">
        <v>29</v>
      </c>
      <c r="B44" s="61" t="s">
        <v>13</v>
      </c>
      <c r="C44" s="60">
        <v>6</v>
      </c>
      <c r="D44" s="20">
        <f t="shared" si="3"/>
        <v>0.75</v>
      </c>
      <c r="E44"/>
      <c r="F44"/>
      <c r="G44"/>
      <c r="H44"/>
      <c r="I44"/>
      <c r="J44"/>
      <c r="K44"/>
    </row>
    <row r="45" spans="1:11" ht="22.5" customHeight="1" x14ac:dyDescent="0.3">
      <c r="A45" s="20">
        <v>30</v>
      </c>
      <c r="B45" s="61" t="s">
        <v>52</v>
      </c>
      <c r="C45" s="29">
        <v>38</v>
      </c>
      <c r="D45" s="20">
        <f t="shared" si="3"/>
        <v>4.75</v>
      </c>
      <c r="E45"/>
      <c r="F45"/>
      <c r="G45"/>
      <c r="H45"/>
      <c r="I45"/>
      <c r="J45"/>
      <c r="K45"/>
    </row>
    <row r="46" spans="1:11" x14ac:dyDescent="0.3">
      <c r="A46" s="20"/>
      <c r="B46" s="62" t="s">
        <v>8</v>
      </c>
      <c r="C46" s="24"/>
      <c r="D46" s="24"/>
      <c r="E46"/>
      <c r="F46"/>
      <c r="G46"/>
      <c r="H46"/>
      <c r="I46"/>
      <c r="J46"/>
      <c r="K46"/>
    </row>
    <row r="47" spans="1:11" x14ac:dyDescent="0.3">
      <c r="A47" s="20">
        <v>31</v>
      </c>
      <c r="B47" s="16" t="s">
        <v>9</v>
      </c>
      <c r="C47" s="20">
        <f>SUM(C14:C45)*0.3</f>
        <v>90</v>
      </c>
      <c r="D47" s="20">
        <f t="shared" ref="D47:D50" si="4">C47/8</f>
        <v>11.25</v>
      </c>
      <c r="I47"/>
      <c r="J47"/>
      <c r="K47"/>
    </row>
    <row r="48" spans="1:11" x14ac:dyDescent="0.3">
      <c r="A48" s="20">
        <v>32</v>
      </c>
      <c r="B48" s="16" t="s">
        <v>5</v>
      </c>
      <c r="C48" s="20">
        <v>8</v>
      </c>
      <c r="D48" s="20">
        <f t="shared" si="4"/>
        <v>1</v>
      </c>
    </row>
    <row r="49" spans="1:4" x14ac:dyDescent="0.3">
      <c r="A49" s="20">
        <v>33</v>
      </c>
      <c r="B49" s="16" t="s">
        <v>55</v>
      </c>
      <c r="C49" s="20">
        <v>8</v>
      </c>
      <c r="D49" s="20">
        <f t="shared" si="4"/>
        <v>1</v>
      </c>
    </row>
    <row r="50" spans="1:4" x14ac:dyDescent="0.3">
      <c r="A50" s="20"/>
      <c r="B50" s="23" t="s">
        <v>2</v>
      </c>
      <c r="C50" s="26">
        <f>SUM(C8:C49)</f>
        <v>484</v>
      </c>
      <c r="D50" s="26">
        <f t="shared" si="4"/>
        <v>60.5</v>
      </c>
    </row>
    <row r="51" spans="1:4" x14ac:dyDescent="0.3">
      <c r="A51" s="20"/>
    </row>
    <row r="52" spans="1:4" x14ac:dyDescent="0.3">
      <c r="A52" s="20"/>
    </row>
    <row r="53" spans="1:4" x14ac:dyDescent="0.3">
      <c r="A53" s="20"/>
      <c r="B53" s="1" t="s">
        <v>59</v>
      </c>
    </row>
    <row r="54" spans="1:4" x14ac:dyDescent="0.3">
      <c r="A54" s="20"/>
      <c r="B54" s="1" t="s">
        <v>60</v>
      </c>
    </row>
    <row r="55" spans="1:4" x14ac:dyDescent="0.3">
      <c r="A55" s="20"/>
      <c r="B55" s="1" t="s">
        <v>61</v>
      </c>
    </row>
    <row r="56" spans="1:4" x14ac:dyDescent="0.3">
      <c r="A56" s="20"/>
      <c r="B56" s="1" t="s">
        <v>62</v>
      </c>
    </row>
    <row r="57" spans="1:4" x14ac:dyDescent="0.3">
      <c r="A57" s="20"/>
      <c r="B57" s="1" t="s">
        <v>63</v>
      </c>
    </row>
    <row r="58" spans="1:4" x14ac:dyDescent="0.3">
      <c r="A58" s="20"/>
    </row>
    <row r="59" spans="1:4" x14ac:dyDescent="0.3">
      <c r="A59" s="20"/>
    </row>
    <row r="60" spans="1:4" x14ac:dyDescent="0.3">
      <c r="A60" s="20"/>
    </row>
    <row r="61" spans="1:4" x14ac:dyDescent="0.3">
      <c r="A61" s="20"/>
    </row>
    <row r="62" spans="1:4" x14ac:dyDescent="0.3">
      <c r="A62" s="20"/>
    </row>
    <row r="63" spans="1:4" x14ac:dyDescent="0.3">
      <c r="A63" s="20"/>
    </row>
    <row r="64" spans="1:4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ht="18" customHeight="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</sheetData>
  <autoFilter ref="B1:B160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2018-06-25T05:25:39Z</dcterms:modified>
</cp:coreProperties>
</file>