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OnlineDoctor\"/>
    </mc:Choice>
  </mc:AlternateContent>
  <bookViews>
    <workbookView xWindow="0" yWindow="0" windowWidth="20490" windowHeight="7755" tabRatio="500"/>
  </bookViews>
  <sheets>
    <sheet name="Virtual Appointment App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G11" i="4" s="1"/>
  <c r="H11" i="4" s="1"/>
  <c r="C46" i="4"/>
  <c r="C45" i="4"/>
  <c r="C44" i="4"/>
  <c r="C33" i="4"/>
  <c r="C36" i="4"/>
  <c r="C30" i="4"/>
  <c r="C40" i="4"/>
  <c r="B62" i="4"/>
  <c r="B10" i="4"/>
  <c r="F12" i="4" s="1"/>
  <c r="C59" i="4"/>
  <c r="C60" i="4"/>
  <c r="C53" i="4"/>
  <c r="C54" i="4"/>
  <c r="C55" i="4"/>
  <c r="C56" i="4"/>
  <c r="C57" i="4"/>
  <c r="C58" i="4"/>
  <c r="C27" i="4"/>
  <c r="C16" i="4"/>
  <c r="C17" i="4"/>
  <c r="C19" i="4"/>
  <c r="C21" i="4"/>
  <c r="C22" i="4"/>
  <c r="C31" i="4"/>
  <c r="C23" i="4"/>
  <c r="C24" i="4"/>
  <c r="C32" i="4"/>
  <c r="C26" i="4"/>
  <c r="C25" i="4"/>
  <c r="C34" i="4"/>
  <c r="C28" i="4"/>
  <c r="C35" i="4"/>
  <c r="C38" i="4"/>
  <c r="C39" i="4"/>
  <c r="C41" i="4"/>
  <c r="C42" i="4"/>
  <c r="C43" i="4"/>
  <c r="C48" i="4"/>
  <c r="C49" i="4"/>
  <c r="C50" i="4"/>
  <c r="C51" i="4"/>
  <c r="I9" i="4" l="1"/>
  <c r="C62" i="4"/>
  <c r="F8" i="4"/>
  <c r="G10" i="4"/>
  <c r="G9" i="4"/>
  <c r="C64" i="4"/>
  <c r="C63" i="4"/>
  <c r="C11" i="4"/>
  <c r="C8" i="4"/>
  <c r="C9" i="4"/>
  <c r="C13" i="4"/>
  <c r="C12" i="4"/>
  <c r="G13" i="4" l="1"/>
  <c r="F13" i="4"/>
  <c r="B65" i="4"/>
  <c r="C10" i="4"/>
  <c r="C65" i="4" s="1"/>
  <c r="H10" i="4"/>
  <c r="H9" i="4"/>
  <c r="J9" i="4" l="1"/>
  <c r="G12" i="4"/>
  <c r="H12" i="4" s="1"/>
  <c r="G8" i="4"/>
  <c r="E16" i="4" s="1"/>
  <c r="H8" i="4" l="1"/>
  <c r="H13" i="4" l="1"/>
  <c r="H14" i="4" l="1"/>
  <c r="E17" i="4" s="1"/>
  <c r="F14" i="4"/>
  <c r="I13" i="4" l="1"/>
</calcChain>
</file>

<file path=xl/sharedStrings.xml><?xml version="1.0" encoding="utf-8"?>
<sst xmlns="http://schemas.openxmlformats.org/spreadsheetml/2006/main" count="85" uniqueCount="83">
  <si>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</si>
  <si>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</si>
  <si>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</si>
  <si>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</si>
  <si>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</si>
  <si>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</si>
  <si>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</si>
  <si>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</si>
  <si>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</si>
  <si>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</si>
  <si>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</si>
  <si>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</si>
  <si>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</si>
  <si>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</si>
  <si>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</si>
  <si>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</si>
  <si>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</si>
  <si>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</si>
  <si>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</si>
  <si>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</si>
  <si>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</si>
  <si>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Working Prototype</t>
  </si>
  <si>
    <t>Sr.Developer</t>
  </si>
  <si>
    <t>Assumptions</t>
  </si>
  <si>
    <t>Friday</t>
  </si>
  <si>
    <t>Solutioning</t>
  </si>
  <si>
    <t>Installation &amp; training</t>
  </si>
  <si>
    <t>Registration (web)</t>
  </si>
  <si>
    <t>Patient registration</t>
  </si>
  <si>
    <t>Doctor Registration (degrees, references, rating, affiliated hospitals)</t>
  </si>
  <si>
    <t>Authentication, authorization, password hashing and salting</t>
  </si>
  <si>
    <t>Search Doctor by speciality and symptom (based on loc)</t>
  </si>
  <si>
    <t>Request appointment</t>
  </si>
  <si>
    <t>Doctor accepts appointment</t>
  </si>
  <si>
    <t>Patient  makes one time payment</t>
  </si>
  <si>
    <t>Consult By Chat or video</t>
  </si>
  <si>
    <t>Upload Relevant documents</t>
  </si>
  <si>
    <t>Doctor receives payment</t>
  </si>
  <si>
    <t>System Functions</t>
  </si>
  <si>
    <t>Manage Prescription templates for docor (medical and leave prescription)</t>
  </si>
  <si>
    <t>SMS , OTP</t>
  </si>
  <si>
    <t>Patient Document management (prescriptions, uploaded documents)</t>
  </si>
  <si>
    <t>Verify Doctors</t>
  </si>
  <si>
    <t>Admin (web)</t>
  </si>
  <si>
    <t>Manage Users</t>
  </si>
  <si>
    <t>Dashboard for Management (various)</t>
  </si>
  <si>
    <t>Mobile API</t>
  </si>
  <si>
    <t>search results</t>
  </si>
  <si>
    <t>Make appointments</t>
  </si>
  <si>
    <t>save documents</t>
  </si>
  <si>
    <t>request appointments</t>
  </si>
  <si>
    <t>Accept/reject appointments</t>
  </si>
  <si>
    <t>Serve prescriptions</t>
  </si>
  <si>
    <t>rate doctor</t>
  </si>
  <si>
    <t>Save appointments for patient and doc</t>
  </si>
  <si>
    <t>Manage Health Categories</t>
  </si>
  <si>
    <t>Auditing and logging</t>
  </si>
  <si>
    <t>Mobile App (Design + Development)</t>
  </si>
  <si>
    <t>UI/UX (Web + Mobile)</t>
  </si>
  <si>
    <t>Android mobile App +  Responsive Web App</t>
  </si>
  <si>
    <t>IOS not included</t>
  </si>
  <si>
    <t>WebApp for admin &amp; registrations</t>
  </si>
  <si>
    <t>Android store registrations and developer account provided by client</t>
  </si>
  <si>
    <t>Deployment  (Android + Web)</t>
  </si>
  <si>
    <t>Virtual Appointments &amp; Prescriptions</t>
  </si>
  <si>
    <t>Aug 19 2017</t>
  </si>
  <si>
    <t>VideoChat API procurement by client</t>
  </si>
  <si>
    <t>Android Developer</t>
  </si>
  <si>
    <t>Doctor</t>
  </si>
  <si>
    <t>Patient</t>
  </si>
  <si>
    <t>Payment Processing (patient)</t>
  </si>
  <si>
    <t>Credit payments for doctor</t>
  </si>
  <si>
    <t>Commisions for App</t>
  </si>
  <si>
    <t>Login, Forgot password (doctor and patient)</t>
  </si>
  <si>
    <t>Patient receives appt confirmation from doc</t>
  </si>
  <si>
    <t>Patient receives prescription (medical or leave of absence)</t>
  </si>
  <si>
    <t>Patient rates doctor with comments</t>
  </si>
  <si>
    <t>View Appointments (req and confirmed)</t>
  </si>
  <si>
    <t>Doctor and patient notified of the appointment (SMS, Email)</t>
  </si>
  <si>
    <t>Doctor makes prescription (medical or leave of absence)</t>
  </si>
  <si>
    <t>Respond to comments</t>
  </si>
  <si>
    <t>Access patient documents and online consultation</t>
  </si>
  <si>
    <t>Patient consultation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</si>
</sst>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indent="2"/>
    </xf>
    <xf numFmtId="0" fontId="12" fillId="0" borderId="0" xfId="0" applyFont="1" applyAlignment="1">
      <alignment horizontal="left" wrapText="1" indent="2"/>
    </xf>
    <xf numFmtId="0" fontId="0" fillId="2" borderId="1" xfId="0" applyFont="1" applyFill="1" applyBorder="1" applyAlignment="1">
      <alignment horizontal="left" wrapText="1" indent="1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wrapText="1" indent="1"/>
    </xf>
    <xf numFmtId="0" fontId="0" fillId="0" borderId="0" xfId="0" applyFont="1" applyAlignment="1">
      <alignment horizontal="left" vertical="center" indent="2"/>
    </xf>
    <xf numFmtId="0" fontId="3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12" zoomScale="80" zoomScaleNormal="80" zoomScalePageLayoutView="90" workbookViewId="0">
      <selection activeCell="E34" sqref="E34"/>
    </sheetView>
  </sheetViews>
  <sheetFormatPr defaultColWidth="10.875" defaultRowHeight="15.75" x14ac:dyDescent="0.25"/>
  <cols>
    <col min="1" max="1" width="74.5" style="1" customWidth="1"/>
    <col min="2" max="2" width="15.75" style="1" customWidth="1"/>
    <col min="3" max="3" width="15.25" style="35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8.375" style="1" customWidth="1"/>
    <col min="10" max="10" width="7.5" style="1" customWidth="1"/>
    <col min="11" max="16384" width="10.875" style="1"/>
  </cols>
  <sheetData>
    <row r="1" spans="1:11" ht="15.75" customHeight="1" x14ac:dyDescent="0.25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64</v>
      </c>
      <c r="B3" s="6" t="s">
        <v>65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24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5" t="s">
        <v>18</v>
      </c>
      <c r="C6" s="34" t="s">
        <v>1</v>
      </c>
    </row>
    <row r="7" spans="1:11" s="8" customFormat="1" ht="18" customHeight="1" x14ac:dyDescent="0.25">
      <c r="A7" s="14" t="s">
        <v>8</v>
      </c>
      <c r="B7" s="14"/>
      <c r="C7" s="30"/>
      <c r="D7" s="21"/>
      <c r="E7" s="18" t="s">
        <v>3</v>
      </c>
      <c r="F7" s="26" t="s">
        <v>19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9</v>
      </c>
      <c r="B8" s="11">
        <v>24</v>
      </c>
      <c r="C8" s="36">
        <f t="shared" ref="C8:C11" si="0">B8/8</f>
        <v>3</v>
      </c>
      <c r="D8" s="22" t="s">
        <v>6</v>
      </c>
      <c r="E8" s="15">
        <v>1</v>
      </c>
      <c r="F8" s="15">
        <f>SUM(B12:B13)</f>
        <v>32</v>
      </c>
      <c r="G8" s="39">
        <f>SUM(C12:C13)</f>
        <v>4</v>
      </c>
      <c r="H8" s="16">
        <f>E8*G8</f>
        <v>4</v>
      </c>
    </row>
    <row r="9" spans="1:11" s="8" customFormat="1" ht="18" customHeight="1" x14ac:dyDescent="0.25">
      <c r="A9" s="12" t="s">
        <v>10</v>
      </c>
      <c r="B9" s="11">
        <v>0</v>
      </c>
      <c r="C9" s="36">
        <f t="shared" si="0"/>
        <v>0</v>
      </c>
      <c r="D9" s="22" t="s">
        <v>22</v>
      </c>
      <c r="E9" s="15">
        <v>1</v>
      </c>
      <c r="F9" s="15">
        <v>88</v>
      </c>
      <c r="G9" s="39">
        <f>F9/8</f>
        <v>11</v>
      </c>
      <c r="H9" s="16">
        <f t="shared" ref="H9:H12" si="1">E9*G9</f>
        <v>11</v>
      </c>
      <c r="I9" s="60">
        <f>SUM(C16:C60)</f>
        <v>44.5</v>
      </c>
      <c r="J9" s="62">
        <f>SUM(H9:H11)</f>
        <v>44.5</v>
      </c>
    </row>
    <row r="10" spans="1:11" s="8" customFormat="1" ht="18" customHeight="1" x14ac:dyDescent="0.25">
      <c r="A10" s="12" t="s">
        <v>17</v>
      </c>
      <c r="B10" s="11">
        <f>SUM(B16:B60)*0.1</f>
        <v>35.6</v>
      </c>
      <c r="C10" s="36">
        <f t="shared" si="0"/>
        <v>4.45</v>
      </c>
      <c r="D10" s="22" t="s">
        <v>13</v>
      </c>
      <c r="E10" s="15">
        <v>1</v>
      </c>
      <c r="F10" s="15">
        <v>96</v>
      </c>
      <c r="G10" s="39">
        <f>F10/8</f>
        <v>12</v>
      </c>
      <c r="H10" s="16">
        <f t="shared" si="1"/>
        <v>12</v>
      </c>
      <c r="I10" s="61"/>
      <c r="J10" s="62"/>
    </row>
    <row r="11" spans="1:11" s="9" customFormat="1" ht="18" customHeight="1" x14ac:dyDescent="0.25">
      <c r="A11" s="12" t="s">
        <v>25</v>
      </c>
      <c r="B11" s="11">
        <v>0</v>
      </c>
      <c r="C11" s="36">
        <f t="shared" si="0"/>
        <v>0</v>
      </c>
      <c r="D11" s="22" t="s">
        <v>67</v>
      </c>
      <c r="E11" s="15">
        <v>1</v>
      </c>
      <c r="F11" s="59">
        <f>SUM(B19:B36)</f>
        <v>172</v>
      </c>
      <c r="G11" s="39">
        <f>F11/8</f>
        <v>21.5</v>
      </c>
      <c r="H11" s="16">
        <f t="shared" si="1"/>
        <v>21.5</v>
      </c>
      <c r="I11" s="8"/>
      <c r="J11" s="27"/>
      <c r="K11" s="8"/>
    </row>
    <row r="12" spans="1:11" s="9" customFormat="1" ht="18" customHeight="1" x14ac:dyDescent="0.25">
      <c r="A12" s="12" t="s">
        <v>58</v>
      </c>
      <c r="B12" s="11">
        <v>16</v>
      </c>
      <c r="C12" s="36">
        <f>B12/8</f>
        <v>2</v>
      </c>
      <c r="D12" s="22" t="s">
        <v>12</v>
      </c>
      <c r="E12" s="15">
        <v>1</v>
      </c>
      <c r="F12" s="15">
        <f>SUM(B8:B11)</f>
        <v>59.6</v>
      </c>
      <c r="G12" s="40">
        <f>SUM(C8:C11)</f>
        <v>7.45</v>
      </c>
      <c r="H12" s="16">
        <f t="shared" si="1"/>
        <v>7.45</v>
      </c>
      <c r="I12" s="8"/>
      <c r="J12" s="27"/>
      <c r="K12" s="8"/>
    </row>
    <row r="13" spans="1:11" s="9" customFormat="1" ht="18" customHeight="1" x14ac:dyDescent="0.25">
      <c r="A13" s="12" t="s">
        <v>21</v>
      </c>
      <c r="B13" s="11">
        <v>16</v>
      </c>
      <c r="C13" s="36">
        <f>B13/8</f>
        <v>2</v>
      </c>
      <c r="D13" s="22" t="s">
        <v>5</v>
      </c>
      <c r="E13" s="15">
        <v>2</v>
      </c>
      <c r="F13" s="15">
        <f>SUM(B62:B63)/2</f>
        <v>57.4</v>
      </c>
      <c r="G13" s="39">
        <f>SUM(C62:C63)/2</f>
        <v>7.1749999999999998</v>
      </c>
      <c r="H13" s="39">
        <f>E13*G13</f>
        <v>14.35</v>
      </c>
      <c r="I13" s="27">
        <f>H14*8</f>
        <v>562.4</v>
      </c>
      <c r="J13" s="27"/>
      <c r="K13" s="8"/>
    </row>
    <row r="14" spans="1:11" s="9" customFormat="1" ht="18" customHeight="1" x14ac:dyDescent="0.25">
      <c r="A14" s="14" t="s">
        <v>14</v>
      </c>
      <c r="B14" s="14"/>
      <c r="C14" s="14"/>
      <c r="D14" s="23" t="s">
        <v>4</v>
      </c>
      <c r="E14" s="15"/>
      <c r="F14" s="29">
        <f>SUM(F8:F13)</f>
        <v>505</v>
      </c>
      <c r="G14" s="17"/>
      <c r="H14" s="28">
        <f>SUM(H8:H13)</f>
        <v>70.3</v>
      </c>
      <c r="I14" s="8"/>
      <c r="J14" s="8"/>
      <c r="K14" s="8"/>
    </row>
    <row r="15" spans="1:11" s="9" customFormat="1" ht="18" customHeight="1" x14ac:dyDescent="0.25">
      <c r="A15" s="24" t="s">
        <v>27</v>
      </c>
      <c r="B15" s="24"/>
      <c r="C15" s="24"/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25">
      <c r="A16" s="52" t="s">
        <v>29</v>
      </c>
      <c r="B16" s="11">
        <v>16</v>
      </c>
      <c r="C16" s="36">
        <f t="shared" ref="C14:C60" si="2">B16/8</f>
        <v>2</v>
      </c>
      <c r="D16" s="8" t="s">
        <v>7</v>
      </c>
      <c r="E16" s="38">
        <f>SUM(G13,G8,G11)</f>
        <v>32.674999999999997</v>
      </c>
      <c r="F16" s="37"/>
      <c r="G16" s="8"/>
      <c r="H16" s="8"/>
      <c r="I16" s="8"/>
      <c r="J16" s="8"/>
      <c r="K16" s="8"/>
    </row>
    <row r="17" spans="1:12" s="9" customFormat="1" ht="18" customHeight="1" x14ac:dyDescent="0.25">
      <c r="A17" s="52" t="s">
        <v>28</v>
      </c>
      <c r="B17" s="11">
        <v>8</v>
      </c>
      <c r="C17" s="36">
        <f t="shared" si="2"/>
        <v>1</v>
      </c>
      <c r="D17" s="8" t="s">
        <v>20</v>
      </c>
      <c r="E17" s="38">
        <f>H14</f>
        <v>70.3</v>
      </c>
      <c r="G17" s="8"/>
      <c r="H17" s="8"/>
      <c r="I17" s="8"/>
      <c r="J17" s="8"/>
      <c r="K17" s="8"/>
    </row>
    <row r="18" spans="1:12" s="9" customFormat="1" ht="18" customHeight="1" x14ac:dyDescent="0.25">
      <c r="A18" s="24" t="s">
        <v>57</v>
      </c>
      <c r="B18" s="24"/>
      <c r="C18" s="24"/>
      <c r="D18" s="8" t="s">
        <v>26</v>
      </c>
      <c r="E18" s="8">
        <v>1</v>
      </c>
      <c r="G18" s="8"/>
      <c r="H18" s="8"/>
      <c r="I18" s="8"/>
      <c r="J18" s="8"/>
      <c r="K18" s="8"/>
      <c r="L18" s="8"/>
    </row>
    <row r="19" spans="1:12" s="9" customFormat="1" ht="18" customHeight="1" x14ac:dyDescent="0.25">
      <c r="A19" s="49" t="s">
        <v>73</v>
      </c>
      <c r="B19" s="11">
        <v>8</v>
      </c>
      <c r="C19" s="36">
        <f t="shared" si="2"/>
        <v>1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s="9" customFormat="1" ht="18" customHeight="1" x14ac:dyDescent="0.25">
      <c r="A20" s="54" t="s">
        <v>69</v>
      </c>
      <c r="B20" s="11"/>
      <c r="C20" s="36"/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 x14ac:dyDescent="0.25">
      <c r="A21" s="55" t="s">
        <v>31</v>
      </c>
      <c r="B21" s="11">
        <v>16</v>
      </c>
      <c r="C21" s="36">
        <f t="shared" si="2"/>
        <v>2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20.25" customHeight="1" x14ac:dyDescent="0.25">
      <c r="A22" s="47" t="s">
        <v>32</v>
      </c>
      <c r="B22" s="11">
        <v>8</v>
      </c>
      <c r="C22" s="36">
        <f t="shared" si="2"/>
        <v>1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 x14ac:dyDescent="0.25">
      <c r="A23" s="47" t="s">
        <v>74</v>
      </c>
      <c r="B23" s="11">
        <v>8</v>
      </c>
      <c r="C23" s="36">
        <f t="shared" ref="C23:C28" si="3">B23/8</f>
        <v>1</v>
      </c>
      <c r="D23" s="8"/>
      <c r="E23" s="8"/>
      <c r="F23" s="8"/>
      <c r="G23" s="8"/>
      <c r="I23" s="8"/>
      <c r="J23" s="8"/>
      <c r="K23" s="8"/>
      <c r="L23" s="8"/>
    </row>
    <row r="24" spans="1:12" s="9" customFormat="1" ht="18" customHeight="1" x14ac:dyDescent="0.25">
      <c r="A24" s="48" t="s">
        <v>34</v>
      </c>
      <c r="B24" s="11">
        <v>8</v>
      </c>
      <c r="C24" s="36">
        <f t="shared" si="3"/>
        <v>1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48" t="s">
        <v>36</v>
      </c>
      <c r="B25" s="11">
        <v>8</v>
      </c>
      <c r="C25" s="36">
        <f t="shared" si="3"/>
        <v>1</v>
      </c>
      <c r="D25" s="8"/>
      <c r="E25" s="8"/>
      <c r="F25" s="8"/>
      <c r="G25" s="8"/>
      <c r="H25" s="8"/>
      <c r="I25" s="8"/>
      <c r="J25" s="8"/>
      <c r="K25" s="8"/>
      <c r="L25" s="8"/>
    </row>
    <row r="26" spans="1:12" ht="16.5" customHeight="1" x14ac:dyDescent="0.25">
      <c r="A26" s="48" t="s">
        <v>35</v>
      </c>
      <c r="B26" s="11">
        <v>16</v>
      </c>
      <c r="C26" s="36">
        <f t="shared" si="3"/>
        <v>2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48" t="s">
        <v>75</v>
      </c>
      <c r="B27" s="11">
        <v>8</v>
      </c>
      <c r="C27" s="36">
        <f t="shared" si="3"/>
        <v>1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48" t="s">
        <v>76</v>
      </c>
      <c r="B28" s="11">
        <v>8</v>
      </c>
      <c r="C28" s="36">
        <f t="shared" si="3"/>
        <v>1</v>
      </c>
      <c r="D28" s="8"/>
      <c r="E28" s="8"/>
      <c r="F28" s="8"/>
      <c r="G28" s="8"/>
      <c r="H28" s="8"/>
    </row>
    <row r="29" spans="1:12" x14ac:dyDescent="0.25">
      <c r="A29" s="56" t="s">
        <v>68</v>
      </c>
      <c r="D29" s="8"/>
      <c r="E29" s="8"/>
      <c r="F29" s="8"/>
      <c r="G29" s="8"/>
      <c r="H29" s="8"/>
    </row>
    <row r="30" spans="1:12" x14ac:dyDescent="0.25">
      <c r="A30" s="47" t="s">
        <v>77</v>
      </c>
      <c r="B30" s="11">
        <v>16</v>
      </c>
      <c r="C30" s="36">
        <f t="shared" ref="C30:C36" si="4">B30/8</f>
        <v>2</v>
      </c>
      <c r="D30" s="8"/>
      <c r="E30" s="8"/>
      <c r="F30" s="8"/>
      <c r="G30" s="8"/>
      <c r="H30" s="8"/>
    </row>
    <row r="31" spans="1:12" x14ac:dyDescent="0.25">
      <c r="A31" s="47" t="s">
        <v>33</v>
      </c>
      <c r="B31" s="11">
        <v>8</v>
      </c>
      <c r="C31" s="36">
        <f t="shared" si="4"/>
        <v>1</v>
      </c>
      <c r="D31" s="8"/>
      <c r="E31" s="8"/>
      <c r="F31" s="8"/>
      <c r="G31" s="8"/>
      <c r="H31" s="8"/>
    </row>
    <row r="32" spans="1:12" x14ac:dyDescent="0.25">
      <c r="A32" s="48" t="s">
        <v>78</v>
      </c>
      <c r="B32" s="11">
        <v>8</v>
      </c>
      <c r="C32" s="36">
        <f t="shared" si="4"/>
        <v>1</v>
      </c>
      <c r="D32"/>
    </row>
    <row r="33" spans="1:10" x14ac:dyDescent="0.25">
      <c r="A33" s="47" t="s">
        <v>81</v>
      </c>
      <c r="B33" s="57">
        <v>16</v>
      </c>
      <c r="C33" s="58">
        <f t="shared" si="4"/>
        <v>2</v>
      </c>
      <c r="D33"/>
    </row>
    <row r="34" spans="1:10" x14ac:dyDescent="0.25">
      <c r="A34" s="48" t="s">
        <v>79</v>
      </c>
      <c r="B34" s="11">
        <v>20</v>
      </c>
      <c r="C34" s="36">
        <f t="shared" si="4"/>
        <v>2.5</v>
      </c>
      <c r="D34"/>
    </row>
    <row r="35" spans="1:10" x14ac:dyDescent="0.25">
      <c r="A35" s="48" t="s">
        <v>37</v>
      </c>
      <c r="B35" s="11">
        <v>8</v>
      </c>
      <c r="C35" s="36">
        <f t="shared" si="4"/>
        <v>1</v>
      </c>
      <c r="D35"/>
    </row>
    <row r="36" spans="1:10" x14ac:dyDescent="0.25">
      <c r="A36" s="47" t="s">
        <v>80</v>
      </c>
      <c r="B36" s="11">
        <v>8</v>
      </c>
      <c r="C36" s="36">
        <f t="shared" si="4"/>
        <v>1</v>
      </c>
      <c r="D36"/>
    </row>
    <row r="37" spans="1:10" ht="18.75" x14ac:dyDescent="0.25">
      <c r="A37" s="24" t="s">
        <v>38</v>
      </c>
      <c r="B37" s="24"/>
      <c r="C37" s="24"/>
      <c r="D37"/>
    </row>
    <row r="38" spans="1:10" x14ac:dyDescent="0.25">
      <c r="A38" s="41" t="s">
        <v>39</v>
      </c>
      <c r="B38" s="11">
        <v>16</v>
      </c>
      <c r="C38" s="36">
        <f t="shared" si="2"/>
        <v>2</v>
      </c>
    </row>
    <row r="39" spans="1:10" x14ac:dyDescent="0.25">
      <c r="A39" s="52" t="s">
        <v>30</v>
      </c>
      <c r="B39" s="11">
        <v>8</v>
      </c>
      <c r="C39" s="36">
        <f t="shared" si="2"/>
        <v>1</v>
      </c>
    </row>
    <row r="40" spans="1:10" x14ac:dyDescent="0.25">
      <c r="A40" s="52" t="s">
        <v>56</v>
      </c>
      <c r="B40" s="11">
        <v>8</v>
      </c>
      <c r="C40" s="36">
        <f t="shared" si="2"/>
        <v>1</v>
      </c>
    </row>
    <row r="41" spans="1:10" x14ac:dyDescent="0.25">
      <c r="A41" s="52" t="s">
        <v>40</v>
      </c>
      <c r="B41" s="11">
        <v>8</v>
      </c>
      <c r="C41" s="36">
        <f t="shared" si="2"/>
        <v>1</v>
      </c>
    </row>
    <row r="42" spans="1:10" x14ac:dyDescent="0.25">
      <c r="A42" s="41" t="s">
        <v>41</v>
      </c>
      <c r="B42" s="11">
        <v>16</v>
      </c>
      <c r="C42" s="36">
        <f t="shared" si="2"/>
        <v>2</v>
      </c>
    </row>
    <row r="43" spans="1:10" x14ac:dyDescent="0.25">
      <c r="A43" s="41" t="s">
        <v>82</v>
      </c>
      <c r="B43" s="11">
        <v>8</v>
      </c>
      <c r="C43" s="36">
        <f t="shared" si="2"/>
        <v>1</v>
      </c>
    </row>
    <row r="44" spans="1:10" ht="16.5" x14ac:dyDescent="0.3">
      <c r="A44" s="53" t="s">
        <v>70</v>
      </c>
      <c r="B44" s="11">
        <v>16</v>
      </c>
      <c r="C44" s="36">
        <f t="shared" si="2"/>
        <v>2</v>
      </c>
      <c r="J44" s="46"/>
    </row>
    <row r="45" spans="1:10" ht="16.5" x14ac:dyDescent="0.3">
      <c r="A45" s="53" t="s">
        <v>71</v>
      </c>
      <c r="B45" s="11">
        <v>8</v>
      </c>
      <c r="C45" s="36">
        <f t="shared" si="2"/>
        <v>1</v>
      </c>
      <c r="J45" s="46"/>
    </row>
    <row r="46" spans="1:10" ht="16.5" x14ac:dyDescent="0.3">
      <c r="A46" s="53" t="s">
        <v>72</v>
      </c>
      <c r="B46" s="11">
        <v>8</v>
      </c>
      <c r="C46" s="36">
        <f t="shared" si="2"/>
        <v>1</v>
      </c>
      <c r="J46" s="46"/>
    </row>
    <row r="47" spans="1:10" ht="18.75" x14ac:dyDescent="0.3">
      <c r="A47" s="24" t="s">
        <v>43</v>
      </c>
      <c r="B47" s="24"/>
      <c r="C47" s="24"/>
      <c r="J47" s="46"/>
    </row>
    <row r="48" spans="1:10" ht="16.5" x14ac:dyDescent="0.3">
      <c r="A48" s="41" t="s">
        <v>42</v>
      </c>
      <c r="B48" s="11">
        <v>6</v>
      </c>
      <c r="C48" s="36">
        <f t="shared" si="2"/>
        <v>0.75</v>
      </c>
      <c r="J48" s="46"/>
    </row>
    <row r="49" spans="1:3" x14ac:dyDescent="0.25">
      <c r="A49" s="52" t="s">
        <v>44</v>
      </c>
      <c r="B49" s="11">
        <v>4</v>
      </c>
      <c r="C49" s="36">
        <f t="shared" si="2"/>
        <v>0.5</v>
      </c>
    </row>
    <row r="50" spans="1:3" x14ac:dyDescent="0.25">
      <c r="A50" s="52" t="s">
        <v>45</v>
      </c>
      <c r="B50" s="11">
        <v>16</v>
      </c>
      <c r="C50" s="36">
        <f t="shared" si="2"/>
        <v>2</v>
      </c>
    </row>
    <row r="51" spans="1:3" x14ac:dyDescent="0.25">
      <c r="A51" s="52" t="s">
        <v>55</v>
      </c>
      <c r="B51" s="11">
        <v>6</v>
      </c>
      <c r="C51" s="36">
        <f t="shared" si="2"/>
        <v>0.75</v>
      </c>
    </row>
    <row r="52" spans="1:3" ht="18.75" x14ac:dyDescent="0.25">
      <c r="A52" s="24" t="s">
        <v>46</v>
      </c>
      <c r="B52" s="24"/>
      <c r="C52" s="24"/>
    </row>
    <row r="53" spans="1:3" x14ac:dyDescent="0.25">
      <c r="A53" s="52" t="s">
        <v>47</v>
      </c>
      <c r="B53" s="11">
        <v>4</v>
      </c>
      <c r="C53" s="36">
        <f t="shared" si="2"/>
        <v>0.5</v>
      </c>
    </row>
    <row r="54" spans="1:3" x14ac:dyDescent="0.25">
      <c r="A54" s="52" t="s">
        <v>50</v>
      </c>
      <c r="B54" s="11">
        <v>4</v>
      </c>
      <c r="C54" s="36">
        <f t="shared" si="2"/>
        <v>0.5</v>
      </c>
    </row>
    <row r="55" spans="1:3" x14ac:dyDescent="0.25">
      <c r="A55" s="52" t="s">
        <v>51</v>
      </c>
      <c r="B55" s="11">
        <v>4</v>
      </c>
      <c r="C55" s="36">
        <f t="shared" si="2"/>
        <v>0.5</v>
      </c>
    </row>
    <row r="56" spans="1:3" x14ac:dyDescent="0.25">
      <c r="A56" s="52" t="s">
        <v>48</v>
      </c>
      <c r="B56" s="11">
        <v>4</v>
      </c>
      <c r="C56" s="36">
        <f t="shared" si="2"/>
        <v>0.5</v>
      </c>
    </row>
    <row r="57" spans="1:3" x14ac:dyDescent="0.25">
      <c r="A57" s="52" t="s">
        <v>54</v>
      </c>
      <c r="B57" s="11">
        <v>4</v>
      </c>
      <c r="C57" s="36">
        <f t="shared" si="2"/>
        <v>0.5</v>
      </c>
    </row>
    <row r="58" spans="1:3" x14ac:dyDescent="0.25">
      <c r="A58" s="52" t="s">
        <v>49</v>
      </c>
      <c r="B58" s="11">
        <v>4</v>
      </c>
      <c r="C58" s="36">
        <f t="shared" si="2"/>
        <v>0.5</v>
      </c>
    </row>
    <row r="59" spans="1:3" x14ac:dyDescent="0.25">
      <c r="A59" s="52" t="s">
        <v>52</v>
      </c>
      <c r="B59" s="11">
        <v>4</v>
      </c>
      <c r="C59" s="36">
        <f t="shared" si="2"/>
        <v>0.5</v>
      </c>
    </row>
    <row r="60" spans="1:3" x14ac:dyDescent="0.25">
      <c r="A60" s="52" t="s">
        <v>53</v>
      </c>
      <c r="B60" s="11">
        <v>4</v>
      </c>
      <c r="C60" s="36">
        <f t="shared" si="2"/>
        <v>0.5</v>
      </c>
    </row>
    <row r="61" spans="1:3" ht="18.75" x14ac:dyDescent="0.25">
      <c r="A61" s="14" t="s">
        <v>16</v>
      </c>
      <c r="B61" s="14"/>
      <c r="C61" s="14"/>
    </row>
    <row r="62" spans="1:3" x14ac:dyDescent="0.25">
      <c r="A62" s="20" t="s">
        <v>11</v>
      </c>
      <c r="B62" s="11">
        <f>SUM(B15:B60)*0.3</f>
        <v>106.8</v>
      </c>
      <c r="C62" s="36">
        <f t="shared" ref="C62:C64" si="5">B62/8</f>
        <v>13.35</v>
      </c>
    </row>
    <row r="63" spans="1:3" x14ac:dyDescent="0.25">
      <c r="A63" s="20" t="s">
        <v>15</v>
      </c>
      <c r="B63" s="11">
        <v>8</v>
      </c>
      <c r="C63" s="36">
        <f t="shared" si="5"/>
        <v>1</v>
      </c>
    </row>
    <row r="64" spans="1:3" x14ac:dyDescent="0.25">
      <c r="A64" s="20" t="s">
        <v>63</v>
      </c>
      <c r="B64" s="11">
        <v>8</v>
      </c>
      <c r="C64" s="36">
        <f t="shared" si="5"/>
        <v>1</v>
      </c>
    </row>
    <row r="65" spans="1:3" x14ac:dyDescent="0.25">
      <c r="A65" s="31" t="s">
        <v>2</v>
      </c>
      <c r="B65" s="50">
        <f>SUM(B8:B64)</f>
        <v>570.4</v>
      </c>
      <c r="C65" s="51">
        <f>SUM(C8:C64)</f>
        <v>71.3</v>
      </c>
    </row>
    <row r="66" spans="1:3" x14ac:dyDescent="0.25">
      <c r="A66" s="42"/>
    </row>
    <row r="67" spans="1:3" x14ac:dyDescent="0.25">
      <c r="A67" s="44" t="s">
        <v>23</v>
      </c>
    </row>
    <row r="68" spans="1:3" x14ac:dyDescent="0.25">
      <c r="A68" s="1" t="s">
        <v>59</v>
      </c>
    </row>
    <row r="69" spans="1:3" x14ac:dyDescent="0.25">
      <c r="A69" s="1" t="s">
        <v>60</v>
      </c>
      <c r="B69" s="44"/>
      <c r="C69" s="45"/>
    </row>
    <row r="70" spans="1:3" x14ac:dyDescent="0.25">
      <c r="A70" s="1" t="s">
        <v>61</v>
      </c>
    </row>
    <row r="71" spans="1:3" x14ac:dyDescent="0.25">
      <c r="A71" s="1" t="s">
        <v>62</v>
      </c>
    </row>
    <row r="72" spans="1:3" x14ac:dyDescent="0.25">
      <c r="A72" s="1" t="s">
        <v>66</v>
      </c>
    </row>
    <row r="73" spans="1:3" x14ac:dyDescent="0.25">
      <c r="A73" s="43"/>
    </row>
    <row r="74" spans="1:3" x14ac:dyDescent="0.25">
      <c r="A74" s="43"/>
    </row>
  </sheetData>
  <mergeCells count="2">
    <mergeCell ref="I9:I10"/>
    <mergeCell ref="J9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 Appointment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2017-08-19T12:48:20Z</dcterms:modified>
</cp:coreProperties>
</file>