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mportant_DIR\prashanth\proposal\Origlio\"/>
    </mc:Choice>
  </mc:AlternateContent>
  <bookViews>
    <workbookView xWindow="0" yWindow="0" windowWidth="20490" windowHeight="7755" activeTab="1"/>
  </bookViews>
  <sheets>
    <sheet name="September -17" sheetId="1" r:id="rId1"/>
    <sheet name="all" sheetId="4" r:id="rId2"/>
    <sheet name="Sheet2" sheetId="5" r:id="rId3"/>
    <sheet name="August -17" sheetId="2" r:id="rId4"/>
    <sheet name="July -17" sheetId="3" r:id="rId5"/>
  </sheets>
  <calcPr calcId="152511"/>
</workbook>
</file>

<file path=xl/calcChain.xml><?xml version="1.0" encoding="utf-8"?>
<calcChain xmlns="http://schemas.openxmlformats.org/spreadsheetml/2006/main">
  <c r="C119" i="4" l="1"/>
  <c r="C114" i="4"/>
  <c r="C109" i="4"/>
  <c r="C103" i="4"/>
  <c r="C92" i="4"/>
  <c r="C83" i="4"/>
  <c r="D1" i="5"/>
  <c r="D11" i="1"/>
  <c r="B48" i="4"/>
  <c r="B29" i="4"/>
  <c r="E11" i="1"/>
  <c r="E10" i="2"/>
  <c r="E7" i="3"/>
  <c r="D67" i="4"/>
  <c r="D68" i="4"/>
  <c r="D69" i="4"/>
  <c r="D70" i="4"/>
  <c r="D71" i="4"/>
  <c r="D72" i="4"/>
  <c r="D73" i="4"/>
  <c r="D66" i="4"/>
  <c r="D65" i="4"/>
  <c r="B75" i="4"/>
  <c r="D64" i="4"/>
  <c r="D74" i="4"/>
  <c r="D57" i="4"/>
  <c r="D55" i="4"/>
  <c r="D47" i="4"/>
  <c r="D45" i="4"/>
  <c r="D39" i="4"/>
  <c r="D37" i="4"/>
  <c r="D11" i="4"/>
  <c r="D9" i="4"/>
  <c r="D29" i="4" l="1"/>
  <c r="D48" i="4"/>
  <c r="D75" i="4"/>
</calcChain>
</file>

<file path=xl/sharedStrings.xml><?xml version="1.0" encoding="utf-8"?>
<sst xmlns="http://schemas.openxmlformats.org/spreadsheetml/2006/main" count="279" uniqueCount="148">
  <si>
    <t>No</t>
  </si>
  <si>
    <t>Ticket No</t>
  </si>
  <si>
    <t>Task</t>
  </si>
  <si>
    <t>Description</t>
  </si>
  <si>
    <t>Time Taken</t>
  </si>
  <si>
    <t>Resolved</t>
  </si>
  <si>
    <t>Fintech Addition to the website</t>
  </si>
  <si>
    <t>Setup fintech as listed in the document</t>
  </si>
  <si>
    <t>Yes</t>
  </si>
  <si>
    <t xml:space="preserve"> Rethinking Retail on Origlio Website</t>
  </si>
  <si>
    <t>add a tab under "Retailer Resources" that reads "Rethinking Retail"
On this tab we're hoping to include text and pictures as well as a media player for a short podcast we've produced. Is this possible to set up?</t>
  </si>
  <si>
    <t>google analytics on Origlio.com</t>
  </si>
  <si>
    <t>Events page</t>
  </si>
  <si>
    <t>(move from Origlio to Draught Lines)</t>
  </si>
  <si>
    <t>Tab Name Change</t>
  </si>
  <si>
    <t xml:space="preserve">We changed the name of the tab "Behind the Suds" to "Pre Game" and now none of the posts are showing up. </t>
  </si>
  <si>
    <t>Add share buttons on articles/products</t>
  </si>
  <si>
    <t>Add share buttons on articles/products
Can you please add buttons on Origlio.com to share the articles and products on social media? See screenshot attached.</t>
  </si>
  <si>
    <t>Employee Spotlights on Origlio.com</t>
  </si>
  <si>
    <t>Are you able to make the employee spotlight carousel on the homepage automatically rotate?</t>
  </si>
  <si>
    <t>Add new issue of Draught Lines to website</t>
  </si>
  <si>
    <t xml:space="preserve">Can you please add the newest edition (attached) to the "current issue" tab and move the old one to past issues? </t>
  </si>
  <si>
    <t>The plugin has an issue that needs to be re-installed, team is working on the same</t>
  </si>
  <si>
    <t>commas after counties</t>
  </si>
  <si>
    <t>comma/spacing issue in "counties sold in" on product pages? There needs to be a space before Philadelphia and Northampton.</t>
  </si>
  <si>
    <t xml:space="preserve"> have a question regarding some google analytics results on Origlio.com</t>
  </si>
  <si>
    <t>Did some research on the issue , but could not list this as an issue</t>
  </si>
  <si>
    <t>Search function on Origlio.com</t>
  </si>
  <si>
    <t>90,94</t>
  </si>
  <si>
    <t>Website Popup</t>
  </si>
  <si>
    <t xml:space="preserve">When you're not logged in to Origlio.com - there is a scroll bar that appears under the Are You 21 or Older and it causes the box to be off centered when looking at it
</t>
  </si>
  <si>
    <t>Working on the mobile version for the search function</t>
  </si>
  <si>
    <t>91, 93</t>
  </si>
  <si>
    <t>Also, when not logged in to Origlio.com, the pop up box for Fintech shows up oddly (see left column)</t>
  </si>
  <si>
    <t>Employee Spotlight Carousel</t>
  </si>
  <si>
    <t>Adding  new set of images and text</t>
  </si>
  <si>
    <t>There seems to be a problem with the links from individual beverage pages to the brewery page. Normally, when you click the brewery name on the page (circled in red), it takes you to a page with all of the other products from the brewery, however the pages are now coming up blank and I'm not sure how to fix it.</t>
  </si>
  <si>
    <t>Website hacked?</t>
  </si>
  <si>
    <t>Security issues shown in the GA pages</t>
  </si>
  <si>
    <t>Edit function is not working</t>
  </si>
  <si>
    <t>Working on this request</t>
  </si>
  <si>
    <t>Non Ticketed Requests</t>
  </si>
  <si>
    <t xml:space="preserve">Website Changes including new page creations </t>
  </si>
  <si>
    <t>As per the website meeting notes 7/26/17</t>
  </si>
  <si>
    <t>Estimated hours is 255</t>
  </si>
  <si>
    <t>Shelf takers PDF creation</t>
  </si>
  <si>
    <t xml:space="preserve">Creating Shelf Takers by the software </t>
  </si>
  <si>
    <t>Estimated hours is 600</t>
  </si>
  <si>
    <t>Sell Sheets Creation</t>
  </si>
  <si>
    <t>Creating Sell Sheets</t>
  </si>
  <si>
    <t>Estimated hours is 200</t>
  </si>
  <si>
    <t xml:space="preserve">The magazines on the home page have not been made “flippable”. Is it still possible (via a link) to show flippable versions? </t>
  </si>
  <si>
    <t xml:space="preserve">Project </t>
  </si>
  <si>
    <t>Team size</t>
  </si>
  <si>
    <t>Activity</t>
  </si>
  <si>
    <t>Development of HTML /CMS</t>
  </si>
  <si>
    <t>Layout and Design</t>
  </si>
  <si>
    <t>Comments</t>
  </si>
  <si>
    <t xml:space="preserve">Client </t>
  </si>
  <si>
    <t>AllStarDistributing</t>
  </si>
  <si>
    <t>Draughtlines</t>
  </si>
  <si>
    <t>Total Hours (D &amp;D)</t>
  </si>
  <si>
    <t>Total Hourse (D&amp;D)</t>
  </si>
  <si>
    <t>Creation of Magazines to flippable format</t>
  </si>
  <si>
    <t>Issues + Enhancements</t>
  </si>
  <si>
    <t>Origlio</t>
  </si>
  <si>
    <t xml:space="preserve">Layout and Design </t>
  </si>
  <si>
    <t>Development of CMS</t>
  </si>
  <si>
    <t>Software to create Shelftalkers</t>
  </si>
  <si>
    <t>Origlio- Ongoing Tasks</t>
  </si>
  <si>
    <t xml:space="preserve">Beers page needs filter option - 75 hours </t>
  </si>
  <si>
    <t>New pages to be added</t>
  </si>
  <si>
    <t>Menu needs rearrangement + Drop down added to the ment</t>
  </si>
  <si>
    <t>Beer Detail page will have Shelf talker button and Sell sheet button to upload</t>
  </si>
  <si>
    <t>Heady time section in the home page to be rebuilt</t>
  </si>
  <si>
    <t>Headytimes needs to have flippable version</t>
  </si>
  <si>
    <t xml:space="preserve">Creation of Shelf talkers and Sell sheets - ( 300 are remaining ) - 125 hours </t>
  </si>
  <si>
    <t>Upload of Sell sheets and Shelf talkers</t>
  </si>
  <si>
    <t>Start &amp; End Date</t>
  </si>
  <si>
    <t>June - July</t>
  </si>
  <si>
    <t>Web Site Design and Development</t>
  </si>
  <si>
    <t>Hours</t>
  </si>
  <si>
    <t>Resources</t>
  </si>
  <si>
    <t>Dec - Ongoing</t>
  </si>
  <si>
    <t>Was there any work in Aug?</t>
  </si>
  <si>
    <t>Who were the other developers involved on an activity wise basis</t>
  </si>
  <si>
    <t>Days</t>
  </si>
  <si>
    <t>Total Effort in days</t>
  </si>
  <si>
    <t>Total Del Days</t>
  </si>
  <si>
    <t>Aug - Nov</t>
  </si>
  <si>
    <t>Wireframes, Photoshop Designs and Jpegs</t>
  </si>
  <si>
    <t>Approved Design to HTML5 &amp; CSS</t>
  </si>
  <si>
    <t>Responsive Design</t>
  </si>
  <si>
    <t>Video Header Section</t>
  </si>
  <si>
    <t>Create Video  for header section</t>
  </si>
  <si>
    <t>Convert Design to WP CMS</t>
  </si>
  <si>
    <t>Installed Woo Commerce</t>
  </si>
  <si>
    <t>Development</t>
  </si>
  <si>
    <t>HTML / CSS</t>
  </si>
  <si>
    <t>Added fields which was not there in woocommerce plugin to match the requirements</t>
  </si>
  <si>
    <t>Uploaded 600+ products to the woocommerce system</t>
  </si>
  <si>
    <t>Cropped images to upload to the system</t>
  </si>
  <si>
    <t>Created training materials to upload / maintain the site</t>
  </si>
  <si>
    <t>Design changes as per requirements</t>
  </si>
  <si>
    <t>Testing</t>
  </si>
  <si>
    <t>Usability testing</t>
  </si>
  <si>
    <t>Functionality testing</t>
  </si>
  <si>
    <t>Responsive testing</t>
  </si>
  <si>
    <t>Managing the articles as posts</t>
  </si>
  <si>
    <t xml:space="preserve">Created the categories as per the requirements </t>
  </si>
  <si>
    <t>Added magazines from 2014 to the system as articles</t>
  </si>
  <si>
    <t>Created magazines from 2014 to flippable format</t>
  </si>
  <si>
    <t>Create the site in wordpress CMS</t>
  </si>
  <si>
    <t>Revisions on the finalisation on the categories and its placements</t>
  </si>
  <si>
    <t>Updated the beer sections with new counties</t>
  </si>
  <si>
    <t xml:space="preserve">Added employee spotlight carousel </t>
  </si>
  <si>
    <t>Added fintech section</t>
  </si>
  <si>
    <t>Added New pages</t>
  </si>
  <si>
    <t>Added shelf taker and sell sheets option</t>
  </si>
  <si>
    <t>Video pages added to CMS</t>
  </si>
  <si>
    <t>Issue Description</t>
  </si>
  <si>
    <t>Ticket</t>
  </si>
  <si>
    <t>Employee Spotlight Carousel: Adding  new set of images and text</t>
  </si>
  <si>
    <t>Website hacked? Security issues shown in the GA pages</t>
  </si>
  <si>
    <t>Employee Spotlights on Origlio.com : Edit function is not working</t>
  </si>
  <si>
    <t>Employee Spotlights on Origlio.com:Adding  new set of images and text</t>
  </si>
  <si>
    <t xml:space="preserve">Tab Name Change. We changed the name of the tab "Behind the Suds" to "Pre Game" and now none of the posts are showing up. </t>
  </si>
  <si>
    <t>Add share buttons on articles/products. Add share buttons on articles/products. Can you please add buttons on Origlio.com to share the articles and products on social media? Based on screenshot provided</t>
  </si>
  <si>
    <t>Employee Spotlights on Origlio.com. Are you able to make the employee spotlight carousel on the homepage automatically rotate?</t>
  </si>
  <si>
    <t xml:space="preserve">Add new issue of Draught Lines to website. Can you please add the newest edition (attached) to the "current issue" tab and move the old one to past issues? </t>
  </si>
  <si>
    <t>Fintech Addition to the website. Setup fintech as listed in the document</t>
  </si>
  <si>
    <t>commas after counties. comma/spacing issue in "counties sold in" on product pages? There needs to be a space before Philadelphia and Northampton.</t>
  </si>
  <si>
    <t>Events page. (move from Origlio to Draught Lines)</t>
  </si>
  <si>
    <t xml:space="preserve">Issues + Enhancements </t>
  </si>
  <si>
    <t>Issues &amp; Enhancements</t>
  </si>
  <si>
    <t>Total Effort In Days</t>
  </si>
  <si>
    <t>Ticket #</t>
  </si>
  <si>
    <t xml:space="preserve"> Rethinking Retail on Origlio Website. add a tab under "Retailer Resources" that reads "Rethinking Retail"
On this tab we're hoping to include text and pictures as well as a media player for a short podcast we've produced. Is this possible to set up?</t>
  </si>
  <si>
    <t xml:space="preserve"> </t>
  </si>
  <si>
    <t>google analytics on Origlio.com. Resolve question regarding some google analytics results on Origlio.com</t>
  </si>
  <si>
    <t xml:space="preserve">
</t>
  </si>
  <si>
    <t>Website Popup. When you're not logged in to Origlio.com - there is a scroll bar that appears under the Are You 21 or Older and it causes the box to be off centered when looking at it</t>
  </si>
  <si>
    <t>Website Popup. Also, when not logged in to Origlio.com, the pop up box for Fintech shows up oddly (see left column)</t>
  </si>
  <si>
    <t>91,93</t>
  </si>
  <si>
    <t>Brewery Link on Beverage Pages. There seems to be a problem with the links from individual beverage pages to the brewery page. Normally, when you click the brewery name on the page (circled in red), it takes you to a page with all of the other products from the brewery, however the pages are now coming up blank and I'm not sure how to fix it.</t>
  </si>
  <si>
    <t xml:space="preserve">Origlio.com.  The magazines on the home page have not been made “flippable”. Is it still possible (via a link) to show flippable versions? </t>
  </si>
  <si>
    <t>Website Changes including new page creations .As per the website meeting notes 7/26/17</t>
  </si>
  <si>
    <t xml:space="preserve">Shelf takers PDF creation. Creating Shelf Takers by the software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</si>
</sst>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</font>
    <font>
      <b/>
      <sz val="10"/>
      <name val="Proxima Nova"/>
    </font>
    <font>
      <sz val="10"/>
      <name val="Proxima Nova"/>
    </font>
    <font>
      <u/>
      <sz val="10"/>
      <color rgb="FF0000FF"/>
      <name val="Proxima Nova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2"/>
      <name val="Arial"/>
      <family val="2"/>
    </font>
    <font>
      <b/>
      <sz val="10"/>
      <color theme="2"/>
      <name val="Arial"/>
      <family val="2"/>
    </font>
    <font>
      <b/>
      <sz val="10"/>
      <color theme="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 style="medium">
        <color rgb="FF002060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/>
      <top style="medium">
        <color rgb="FF002060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/>
      <top/>
      <bottom/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medium">
        <color rgb="FF002060"/>
      </right>
      <top/>
      <bottom/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1" fillId="3" borderId="0" xfId="0" applyFont="1" applyFill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0" fillId="0" borderId="1" xfId="0" applyFont="1" applyBorder="1" applyAlignment="1"/>
    <xf numFmtId="0" fontId="0" fillId="0" borderId="0" xfId="0" applyFont="1" applyBorder="1" applyAlignment="1"/>
    <xf numFmtId="0" fontId="0" fillId="0" borderId="3" xfId="0" applyFont="1" applyBorder="1" applyAlignment="1"/>
    <xf numFmtId="0" fontId="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7" borderId="0" xfId="0" applyFont="1" applyFill="1" applyAlignment="1"/>
    <xf numFmtId="0" fontId="4" fillId="8" borderId="0" xfId="0" applyFont="1" applyFill="1" applyAlignment="1"/>
    <xf numFmtId="0" fontId="0" fillId="8" borderId="0" xfId="0" applyFont="1" applyFill="1" applyAlignment="1"/>
    <xf numFmtId="0" fontId="4" fillId="6" borderId="1" xfId="0" applyFont="1" applyFill="1" applyBorder="1" applyAlignment="1"/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 applyAlignment="1"/>
    <xf numFmtId="0" fontId="0" fillId="0" borderId="4" xfId="0" applyFont="1" applyBorder="1" applyAlignment="1"/>
    <xf numFmtId="0" fontId="4" fillId="6" borderId="4" xfId="0" applyFont="1" applyFill="1" applyBorder="1" applyAlignment="1"/>
    <xf numFmtId="0" fontId="5" fillId="0" borderId="1" xfId="0" applyFont="1" applyBorder="1" applyAlignment="1">
      <alignment horizontal="left" indent="1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indent="1"/>
    </xf>
    <xf numFmtId="0" fontId="6" fillId="0" borderId="1" xfId="0" applyFont="1" applyBorder="1" applyAlignment="1"/>
    <xf numFmtId="0" fontId="6" fillId="0" borderId="2" xfId="0" applyFont="1" applyBorder="1" applyAlignment="1"/>
    <xf numFmtId="0" fontId="0" fillId="0" borderId="4" xfId="0" applyFont="1" applyBorder="1" applyAlignment="1">
      <alignment horizontal="left"/>
    </xf>
    <xf numFmtId="0" fontId="6" fillId="0" borderId="0" xfId="0" applyFont="1" applyBorder="1" applyAlignment="1"/>
    <xf numFmtId="0" fontId="4" fillId="8" borderId="0" xfId="0" applyFont="1" applyFill="1" applyBorder="1" applyAlignment="1">
      <alignment horizontal="center" wrapText="1"/>
    </xf>
    <xf numFmtId="0" fontId="4" fillId="4" borderId="6" xfId="0" applyFont="1" applyFill="1" applyBorder="1" applyAlignment="1"/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0" borderId="8" xfId="0" applyFont="1" applyBorder="1" applyAlignment="1"/>
    <xf numFmtId="0" fontId="0" fillId="0" borderId="9" xfId="0" applyFont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/>
    <xf numFmtId="0" fontId="0" fillId="0" borderId="14" xfId="0" applyFont="1" applyBorder="1" applyAlignment="1"/>
    <xf numFmtId="0" fontId="0" fillId="0" borderId="15" xfId="0" applyFont="1" applyBorder="1" applyAlignment="1">
      <alignment horizontal="left"/>
    </xf>
    <xf numFmtId="0" fontId="7" fillId="6" borderId="14" xfId="0" applyFont="1" applyFill="1" applyBorder="1" applyAlignment="1"/>
    <xf numFmtId="0" fontId="6" fillId="0" borderId="14" xfId="0" applyFont="1" applyBorder="1" applyAlignment="1"/>
    <xf numFmtId="0" fontId="0" fillId="0" borderId="15" xfId="0" applyFont="1" applyBorder="1" applyAlignment="1"/>
    <xf numFmtId="0" fontId="5" fillId="0" borderId="14" xfId="0" applyFont="1" applyBorder="1" applyAlignment="1">
      <alignment horizontal="left" indent="1"/>
    </xf>
    <xf numFmtId="0" fontId="6" fillId="0" borderId="14" xfId="0" applyFont="1" applyBorder="1" applyAlignment="1">
      <alignment horizontal="left" indent="1"/>
    </xf>
    <xf numFmtId="0" fontId="0" fillId="0" borderId="14" xfId="0" applyFont="1" applyFill="1" applyBorder="1" applyAlignment="1">
      <alignment horizontal="left" indent="2"/>
    </xf>
    <xf numFmtId="0" fontId="5" fillId="0" borderId="14" xfId="0" applyFont="1" applyBorder="1" applyAlignment="1">
      <alignment horizontal="left" indent="2"/>
    </xf>
    <xf numFmtId="0" fontId="5" fillId="0" borderId="14" xfId="0" applyFont="1" applyFill="1" applyBorder="1" applyAlignment="1">
      <alignment horizontal="left" indent="2"/>
    </xf>
    <xf numFmtId="0" fontId="6" fillId="0" borderId="14" xfId="0" applyFont="1" applyFill="1" applyBorder="1" applyAlignment="1">
      <alignment horizontal="left" indent="1"/>
    </xf>
    <xf numFmtId="0" fontId="4" fillId="7" borderId="16" xfId="0" applyFont="1" applyFill="1" applyBorder="1" applyAlignment="1"/>
    <xf numFmtId="0" fontId="4" fillId="7" borderId="17" xfId="0" applyFont="1" applyFill="1" applyBorder="1" applyAlignment="1"/>
    <xf numFmtId="0" fontId="4" fillId="6" borderId="19" xfId="0" applyFont="1" applyFill="1" applyBorder="1" applyAlignment="1"/>
    <xf numFmtId="0" fontId="0" fillId="0" borderId="20" xfId="0" applyFont="1" applyBorder="1" applyAlignment="1"/>
    <xf numFmtId="2" fontId="0" fillId="0" borderId="20" xfId="0" applyNumberFormat="1" applyFont="1" applyBorder="1" applyAlignment="1"/>
    <xf numFmtId="0" fontId="8" fillId="7" borderId="17" xfId="0" applyFont="1" applyFill="1" applyBorder="1" applyAlignment="1"/>
    <xf numFmtId="0" fontId="8" fillId="7" borderId="21" xfId="0" applyFont="1" applyFill="1" applyBorder="1" applyAlignment="1"/>
    <xf numFmtId="0" fontId="4" fillId="4" borderId="11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22" xfId="0" applyFont="1" applyFill="1" applyBorder="1" applyAlignment="1">
      <alignment horizontal="left"/>
    </xf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>
      <alignment horizontal="left" indent="2"/>
    </xf>
    <xf numFmtId="0" fontId="6" fillId="0" borderId="1" xfId="0" applyFont="1" applyBorder="1" applyAlignment="1">
      <alignment horizontal="left"/>
    </xf>
    <xf numFmtId="0" fontId="0" fillId="0" borderId="16" xfId="0" applyFont="1" applyBorder="1" applyAlignment="1"/>
    <xf numFmtId="0" fontId="0" fillId="0" borderId="23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8" fillId="7" borderId="0" xfId="0" applyFont="1" applyFill="1" applyBorder="1" applyAlignment="1"/>
    <xf numFmtId="0" fontId="8" fillId="7" borderId="20" xfId="0" applyFont="1" applyFill="1" applyBorder="1" applyAlignment="1"/>
    <xf numFmtId="0" fontId="0" fillId="6" borderId="6" xfId="0" applyFont="1" applyFill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9" fillId="7" borderId="0" xfId="0" applyFont="1" applyFill="1" applyAlignment="1"/>
    <xf numFmtId="0" fontId="9" fillId="7" borderId="4" xfId="0" applyFont="1" applyFill="1" applyBorder="1" applyAlignment="1"/>
    <xf numFmtId="0" fontId="10" fillId="5" borderId="0" xfId="0" applyFont="1" applyFill="1" applyBorder="1" applyAlignment="1"/>
    <xf numFmtId="0" fontId="0" fillId="5" borderId="0" xfId="0" applyFont="1" applyFill="1" applyBorder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left" wrapText="1" indent="1"/>
    </xf>
    <xf numFmtId="0" fontId="0" fillId="0" borderId="0" xfId="0" applyFont="1" applyFill="1" applyBorder="1" applyAlignment="1"/>
    <xf numFmtId="0" fontId="4" fillId="9" borderId="24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 wrapText="1" indent="1"/>
    </xf>
    <xf numFmtId="0" fontId="0" fillId="0" borderId="2" xfId="0" applyFont="1" applyBorder="1" applyAlignment="1">
      <alignment horizontal="left" wrapText="1" indent="1"/>
    </xf>
    <xf numFmtId="17" fontId="4" fillId="0" borderId="0" xfId="0" applyNumberFormat="1" applyFont="1" applyAlignment="1">
      <alignment horizontal="left"/>
    </xf>
    <xf numFmtId="0" fontId="4" fillId="0" borderId="0" xfId="0" applyFont="1" applyFill="1" applyBorder="1" applyAlignment="1">
      <alignment horizontal="right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right"/>
    </xf>
    <xf numFmtId="0" fontId="4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rigli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>
      <selection activeCell="E16" sqref="E16:E18"/>
    </sheetView>
  </sheetViews>
  <sheetFormatPr defaultColWidth="14.42578125" defaultRowHeight="15.75" customHeight="1"/>
  <cols>
    <col min="1" max="1" width="4" customWidth="1"/>
    <col min="2" max="2" width="9.7109375" customWidth="1"/>
    <col min="3" max="3" width="41.7109375" bestFit="1" customWidth="1"/>
    <col min="4" max="4" width="36.28515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1</v>
      </c>
      <c r="B2" s="3">
        <v>82</v>
      </c>
      <c r="C2" s="5" t="s">
        <v>6</v>
      </c>
      <c r="D2" s="5" t="s">
        <v>7</v>
      </c>
      <c r="E2" s="3">
        <v>15</v>
      </c>
      <c r="F2" s="3" t="s">
        <v>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3">
        <v>2</v>
      </c>
      <c r="B3" s="3">
        <v>87</v>
      </c>
      <c r="C3" s="5" t="s">
        <v>9</v>
      </c>
      <c r="D3" s="5" t="s">
        <v>10</v>
      </c>
      <c r="E3" s="3">
        <v>42</v>
      </c>
      <c r="F3" s="3" t="s">
        <v>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3">
        <v>3</v>
      </c>
      <c r="B4" s="3">
        <v>88</v>
      </c>
      <c r="C4" s="5" t="s">
        <v>11</v>
      </c>
      <c r="D4" s="5" t="s">
        <v>25</v>
      </c>
      <c r="E4" s="3">
        <v>5</v>
      </c>
      <c r="F4" s="3" t="s">
        <v>0</v>
      </c>
      <c r="G4" s="5" t="s">
        <v>26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3">
        <v>4</v>
      </c>
      <c r="B5" s="3">
        <v>89</v>
      </c>
      <c r="C5" s="5" t="s">
        <v>27</v>
      </c>
      <c r="D5" s="5" t="s">
        <v>27</v>
      </c>
      <c r="E5" s="3">
        <v>19</v>
      </c>
      <c r="F5" s="3" t="s">
        <v>8</v>
      </c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3">
        <v>5</v>
      </c>
      <c r="B6" s="11" t="s">
        <v>28</v>
      </c>
      <c r="C6" s="5" t="s">
        <v>29</v>
      </c>
      <c r="D6" s="5" t="s">
        <v>30</v>
      </c>
      <c r="E6" s="3">
        <v>8</v>
      </c>
      <c r="F6" s="3" t="s">
        <v>0</v>
      </c>
      <c r="G6" s="5" t="s">
        <v>31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3">
        <v>6</v>
      </c>
      <c r="B7" s="12" t="s">
        <v>32</v>
      </c>
      <c r="C7" s="5" t="s">
        <v>142</v>
      </c>
      <c r="D7" s="5" t="s">
        <v>33</v>
      </c>
      <c r="E7" s="5">
        <v>6</v>
      </c>
      <c r="F7" s="3" t="s">
        <v>8</v>
      </c>
      <c r="G7" s="5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3">
        <v>7</v>
      </c>
      <c r="B8" s="3">
        <v>92</v>
      </c>
      <c r="C8" s="5" t="s">
        <v>144</v>
      </c>
      <c r="D8" s="5" t="s">
        <v>36</v>
      </c>
      <c r="E8" s="3">
        <v>16</v>
      </c>
      <c r="F8" s="3" t="s">
        <v>8</v>
      </c>
      <c r="G8" s="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3">
        <v>8</v>
      </c>
      <c r="B9" s="3">
        <v>95</v>
      </c>
      <c r="C9" s="6" t="s">
        <v>145</v>
      </c>
      <c r="D9" s="5" t="s">
        <v>51</v>
      </c>
      <c r="E9" s="3">
        <v>10</v>
      </c>
      <c r="F9" s="3" t="s">
        <v>0</v>
      </c>
      <c r="G9" s="5" t="s">
        <v>40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3">
        <v>9</v>
      </c>
      <c r="B10" s="3">
        <v>96</v>
      </c>
      <c r="C10" s="5" t="s">
        <v>16</v>
      </c>
      <c r="D10" s="5" t="s">
        <v>16</v>
      </c>
      <c r="E10" s="3">
        <v>15</v>
      </c>
      <c r="F10" s="3" t="s">
        <v>8</v>
      </c>
      <c r="G10" s="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4"/>
      <c r="B11" s="4"/>
      <c r="C11" s="4"/>
      <c r="D11" s="4">
        <f>SUM(E2:E10)</f>
        <v>136</v>
      </c>
      <c r="E11" s="4">
        <f>SUM(E2:E10)/8</f>
        <v>17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8" t="s">
        <v>41</v>
      </c>
      <c r="B14" s="9"/>
      <c r="C14" s="9"/>
      <c r="D14" s="9"/>
      <c r="E14" s="9"/>
      <c r="F14" s="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3">
        <v>1</v>
      </c>
      <c r="B16" s="4"/>
      <c r="C16" s="5" t="s">
        <v>42</v>
      </c>
      <c r="D16" s="5" t="s">
        <v>43</v>
      </c>
      <c r="E16" s="3">
        <v>95</v>
      </c>
      <c r="F16" s="3" t="s">
        <v>0</v>
      </c>
      <c r="G16" s="3" t="s">
        <v>44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3">
        <v>2</v>
      </c>
      <c r="B17" s="4"/>
      <c r="C17" s="5" t="s">
        <v>45</v>
      </c>
      <c r="D17" s="5" t="s">
        <v>46</v>
      </c>
      <c r="E17" s="3">
        <v>168</v>
      </c>
      <c r="F17" s="3" t="s">
        <v>0</v>
      </c>
      <c r="G17" s="3" t="s">
        <v>47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3">
        <v>3</v>
      </c>
      <c r="B18" s="4"/>
      <c r="C18" s="5" t="s">
        <v>48</v>
      </c>
      <c r="D18" s="5" t="s">
        <v>49</v>
      </c>
      <c r="E18" s="3">
        <v>125</v>
      </c>
      <c r="F18" s="3" t="s">
        <v>0</v>
      </c>
      <c r="G18" s="3" t="s">
        <v>50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1">
    <mergeCell ref="A14:F14"/>
  </mergeCells>
  <dataValidations count="1">
    <dataValidation type="list" allowBlank="1" sqref="F2:F10 F16:F18">
      <formula1>"Yes,No"</formula1>
    </dataValidation>
  </dataValidations>
  <hyperlinks>
    <hyperlink ref="C9" r:id="rId1" display="Origlio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9"/>
  <sheetViews>
    <sheetView tabSelected="1" topLeftCell="A102" workbookViewId="0">
      <selection activeCell="E116" sqref="E116"/>
    </sheetView>
  </sheetViews>
  <sheetFormatPr defaultRowHeight="12.75"/>
  <cols>
    <col min="1" max="1" width="47.5703125" bestFit="1" customWidth="1"/>
    <col min="2" max="2" width="15" customWidth="1"/>
    <col min="3" max="3" width="14.140625" bestFit="1" customWidth="1"/>
    <col min="4" max="4" width="6" customWidth="1"/>
  </cols>
  <sheetData>
    <row r="2" spans="1:5" ht="13.5" customHeight="1">
      <c r="A2" s="21" t="s">
        <v>52</v>
      </c>
      <c r="B2" s="35" t="s">
        <v>80</v>
      </c>
      <c r="C2" s="35"/>
      <c r="D2" s="22"/>
      <c r="E2" s="13" t="s">
        <v>57</v>
      </c>
    </row>
    <row r="3" spans="1:5" ht="13.5" thickBot="1">
      <c r="A3" s="85"/>
      <c r="B3" s="85"/>
      <c r="C3" s="85"/>
      <c r="D3" s="85"/>
      <c r="E3" s="14" t="s">
        <v>85</v>
      </c>
    </row>
    <row r="4" spans="1:5">
      <c r="A4" s="41" t="s">
        <v>58</v>
      </c>
      <c r="B4" s="63" t="s">
        <v>59</v>
      </c>
      <c r="C4" s="64"/>
      <c r="D4" s="65"/>
      <c r="E4" s="14" t="s">
        <v>84</v>
      </c>
    </row>
    <row r="5" spans="1:5">
      <c r="A5" s="45" t="s">
        <v>78</v>
      </c>
      <c r="B5" s="33" t="s">
        <v>79</v>
      </c>
      <c r="C5" s="33"/>
      <c r="D5" s="46"/>
    </row>
    <row r="6" spans="1:5">
      <c r="A6" s="45" t="s">
        <v>53</v>
      </c>
      <c r="B6" s="33">
        <v>3</v>
      </c>
      <c r="C6" s="33"/>
      <c r="D6" s="46"/>
    </row>
    <row r="7" spans="1:5" ht="13.5" thickBot="1">
      <c r="A7" s="69" t="s">
        <v>61</v>
      </c>
      <c r="B7" s="70">
        <v>480</v>
      </c>
      <c r="C7" s="70"/>
      <c r="D7" s="71"/>
    </row>
    <row r="8" spans="1:5" ht="15">
      <c r="A8" s="47" t="s">
        <v>54</v>
      </c>
      <c r="B8" s="24" t="s">
        <v>81</v>
      </c>
      <c r="C8" s="25" t="s">
        <v>82</v>
      </c>
      <c r="D8" s="58" t="s">
        <v>86</v>
      </c>
    </row>
    <row r="9" spans="1:5">
      <c r="A9" s="48" t="s">
        <v>56</v>
      </c>
      <c r="B9" s="16">
        <v>130</v>
      </c>
      <c r="C9" s="16">
        <v>1</v>
      </c>
      <c r="D9" s="59">
        <f>B9/8</f>
        <v>16.25</v>
      </c>
    </row>
    <row r="10" spans="1:5">
      <c r="A10" s="50" t="s">
        <v>90</v>
      </c>
      <c r="B10" s="16"/>
      <c r="C10" s="16"/>
      <c r="D10" s="59"/>
    </row>
    <row r="11" spans="1:5">
      <c r="A11" s="48" t="s">
        <v>55</v>
      </c>
      <c r="B11" s="16">
        <v>350</v>
      </c>
      <c r="C11" s="16">
        <v>3</v>
      </c>
      <c r="D11" s="60">
        <f>350/(8*3)</f>
        <v>14.583333333333334</v>
      </c>
    </row>
    <row r="12" spans="1:5">
      <c r="A12" s="51" t="s">
        <v>98</v>
      </c>
      <c r="B12" s="16"/>
      <c r="C12" s="16"/>
      <c r="D12" s="60"/>
    </row>
    <row r="13" spans="1:5">
      <c r="A13" s="52" t="s">
        <v>91</v>
      </c>
      <c r="B13" s="16"/>
      <c r="C13" s="16"/>
      <c r="D13" s="60"/>
    </row>
    <row r="14" spans="1:5">
      <c r="A14" s="53" t="s">
        <v>92</v>
      </c>
      <c r="B14" s="16"/>
      <c r="C14" s="16"/>
      <c r="D14" s="60"/>
    </row>
    <row r="15" spans="1:5">
      <c r="A15" s="54" t="s">
        <v>93</v>
      </c>
      <c r="B15" s="16"/>
      <c r="C15" s="16"/>
      <c r="D15" s="60"/>
    </row>
    <row r="16" spans="1:5">
      <c r="A16" s="54" t="s">
        <v>94</v>
      </c>
      <c r="B16" s="16"/>
      <c r="C16" s="16"/>
      <c r="D16" s="60"/>
    </row>
    <row r="17" spans="1:9">
      <c r="A17" s="54" t="s">
        <v>95</v>
      </c>
      <c r="B17" s="16"/>
      <c r="C17" s="16"/>
      <c r="D17" s="60"/>
    </row>
    <row r="18" spans="1:9">
      <c r="A18" s="54" t="s">
        <v>96</v>
      </c>
      <c r="B18" s="16"/>
      <c r="C18" s="16"/>
      <c r="D18" s="60"/>
    </row>
    <row r="19" spans="1:9">
      <c r="A19" s="55" t="s">
        <v>97</v>
      </c>
      <c r="B19" s="16"/>
      <c r="C19" s="16"/>
      <c r="D19" s="60"/>
    </row>
    <row r="20" spans="1:9">
      <c r="A20" s="54" t="s">
        <v>99</v>
      </c>
      <c r="B20" s="16"/>
      <c r="C20" s="16"/>
      <c r="D20" s="60"/>
    </row>
    <row r="21" spans="1:9">
      <c r="A21" s="54" t="s">
        <v>100</v>
      </c>
      <c r="B21" s="16"/>
      <c r="C21" s="16"/>
      <c r="D21" s="60"/>
    </row>
    <row r="22" spans="1:9">
      <c r="A22" s="54" t="s">
        <v>101</v>
      </c>
      <c r="B22" s="16"/>
      <c r="C22" s="16"/>
      <c r="D22" s="60"/>
      <c r="G22" s="39"/>
      <c r="I22" s="40"/>
    </row>
    <row r="23" spans="1:9">
      <c r="A23" s="54" t="s">
        <v>102</v>
      </c>
      <c r="B23" s="16"/>
      <c r="C23" s="16"/>
      <c r="D23" s="60"/>
    </row>
    <row r="24" spans="1:9">
      <c r="A24" s="54" t="s">
        <v>103</v>
      </c>
      <c r="B24" s="16"/>
      <c r="C24" s="16"/>
      <c r="D24" s="60"/>
    </row>
    <row r="25" spans="1:9">
      <c r="A25" s="55" t="s">
        <v>104</v>
      </c>
      <c r="B25" s="16"/>
      <c r="C25" s="16"/>
      <c r="D25" s="60"/>
    </row>
    <row r="26" spans="1:9">
      <c r="A26" s="54" t="s">
        <v>105</v>
      </c>
      <c r="B26" s="16"/>
      <c r="C26" s="16"/>
      <c r="D26" s="60"/>
    </row>
    <row r="27" spans="1:9">
      <c r="A27" s="54" t="s">
        <v>106</v>
      </c>
      <c r="B27" s="16"/>
      <c r="C27" s="16"/>
      <c r="D27" s="60"/>
    </row>
    <row r="28" spans="1:9">
      <c r="A28" s="54" t="s">
        <v>107</v>
      </c>
      <c r="B28" s="16"/>
      <c r="C28" s="16"/>
      <c r="D28" s="60"/>
    </row>
    <row r="29" spans="1:9" ht="13.5" thickBot="1">
      <c r="A29" s="56" t="s">
        <v>87</v>
      </c>
      <c r="B29" s="57">
        <f>SUM(B9:B28)/8</f>
        <v>60</v>
      </c>
      <c r="C29" s="61" t="s">
        <v>88</v>
      </c>
      <c r="D29" s="62">
        <f>SUM(D9:D11)</f>
        <v>30.833333333333336</v>
      </c>
    </row>
    <row r="30" spans="1:9">
      <c r="A30" s="84"/>
      <c r="B30" s="84"/>
      <c r="C30" s="84"/>
      <c r="D30" s="84"/>
    </row>
    <row r="31" spans="1:9">
      <c r="A31" s="36" t="s">
        <v>58</v>
      </c>
      <c r="B31" s="37" t="s">
        <v>60</v>
      </c>
      <c r="C31" s="38"/>
      <c r="D31" s="36"/>
    </row>
    <row r="32" spans="1:9">
      <c r="A32" s="15" t="s">
        <v>78</v>
      </c>
      <c r="B32" s="19" t="s">
        <v>89</v>
      </c>
      <c r="C32" s="16"/>
      <c r="D32" s="26"/>
    </row>
    <row r="33" spans="1:4">
      <c r="A33" s="15" t="s">
        <v>53</v>
      </c>
      <c r="B33" s="16">
        <v>4</v>
      </c>
      <c r="C33" s="16"/>
      <c r="D33" s="26"/>
    </row>
    <row r="34" spans="1:4">
      <c r="A34" s="15" t="s">
        <v>61</v>
      </c>
      <c r="B34" s="16">
        <v>360</v>
      </c>
      <c r="C34" s="16"/>
      <c r="D34" s="26"/>
    </row>
    <row r="35" spans="1:4">
      <c r="A35" s="15" t="s">
        <v>64</v>
      </c>
      <c r="B35" s="16">
        <v>120</v>
      </c>
      <c r="C35" s="16"/>
      <c r="D35" s="26"/>
    </row>
    <row r="36" spans="1:4">
      <c r="A36" s="23" t="s">
        <v>54</v>
      </c>
      <c r="B36" s="24" t="s">
        <v>81</v>
      </c>
      <c r="C36" s="25" t="s">
        <v>82</v>
      </c>
      <c r="D36" s="27"/>
    </row>
    <row r="37" spans="1:4">
      <c r="A37" s="68" t="s">
        <v>56</v>
      </c>
      <c r="B37" s="16">
        <v>80</v>
      </c>
      <c r="C37" s="16">
        <v>1</v>
      </c>
      <c r="D37" s="26">
        <f>B37/8</f>
        <v>10</v>
      </c>
    </row>
    <row r="38" spans="1:4">
      <c r="A38" s="50" t="s">
        <v>90</v>
      </c>
      <c r="B38" s="16"/>
      <c r="C38" s="16"/>
      <c r="D38" s="26"/>
    </row>
    <row r="39" spans="1:4">
      <c r="A39" s="68" t="s">
        <v>55</v>
      </c>
      <c r="B39" s="16">
        <v>200</v>
      </c>
      <c r="C39" s="16">
        <v>4</v>
      </c>
      <c r="D39" s="26">
        <f>B39/(8*4)</f>
        <v>6.25</v>
      </c>
    </row>
    <row r="40" spans="1:4">
      <c r="A40" s="28" t="s">
        <v>112</v>
      </c>
      <c r="B40" s="16"/>
      <c r="C40" s="16"/>
      <c r="D40" s="26"/>
    </row>
    <row r="41" spans="1:4">
      <c r="A41" s="66" t="s">
        <v>108</v>
      </c>
      <c r="B41" s="16"/>
      <c r="C41" s="16"/>
      <c r="D41" s="26"/>
    </row>
    <row r="42" spans="1:4">
      <c r="A42" s="66" t="s">
        <v>109</v>
      </c>
      <c r="B42" s="16"/>
      <c r="C42" s="16"/>
      <c r="D42" s="26"/>
    </row>
    <row r="43" spans="1:4">
      <c r="A43" s="28" t="s">
        <v>113</v>
      </c>
      <c r="B43" s="16"/>
      <c r="C43" s="16"/>
      <c r="D43" s="26"/>
    </row>
    <row r="44" spans="1:4">
      <c r="A44" s="66" t="s">
        <v>110</v>
      </c>
      <c r="B44" s="16"/>
      <c r="C44" s="16"/>
      <c r="D44" s="26"/>
    </row>
    <row r="45" spans="1:4">
      <c r="A45" s="68" t="s">
        <v>63</v>
      </c>
      <c r="B45" s="16">
        <v>80</v>
      </c>
      <c r="C45" s="16">
        <v>1</v>
      </c>
      <c r="D45" s="26">
        <f>B45/8</f>
        <v>10</v>
      </c>
    </row>
    <row r="46" spans="1:4">
      <c r="A46" s="67" t="s">
        <v>111</v>
      </c>
      <c r="B46" s="16"/>
      <c r="C46" s="16"/>
      <c r="D46" s="26"/>
    </row>
    <row r="47" spans="1:4" ht="13.5" thickBot="1">
      <c r="A47" s="32" t="s">
        <v>64</v>
      </c>
      <c r="B47" s="17">
        <v>120</v>
      </c>
      <c r="C47" s="17">
        <v>1</v>
      </c>
      <c r="D47" s="26">
        <f>B47/8</f>
        <v>15</v>
      </c>
    </row>
    <row r="48" spans="1:4" ht="13.5" thickBot="1">
      <c r="A48" s="20" t="s">
        <v>87</v>
      </c>
      <c r="B48" s="20">
        <f>SUM(B37:B47)/8</f>
        <v>60</v>
      </c>
      <c r="C48" s="72" t="s">
        <v>88</v>
      </c>
      <c r="D48" s="73">
        <f>SUM(D37:D47)</f>
        <v>41.25</v>
      </c>
    </row>
    <row r="49" spans="1:7">
      <c r="A49" s="41" t="s">
        <v>58</v>
      </c>
      <c r="B49" s="42" t="s">
        <v>65</v>
      </c>
      <c r="C49" s="43"/>
      <c r="D49" s="44"/>
    </row>
    <row r="50" spans="1:7">
      <c r="A50" s="45" t="s">
        <v>78</v>
      </c>
      <c r="B50" s="19" t="s">
        <v>83</v>
      </c>
      <c r="C50" s="16"/>
      <c r="D50" s="49"/>
    </row>
    <row r="51" spans="1:7">
      <c r="A51" s="45" t="s">
        <v>53</v>
      </c>
      <c r="B51" s="16">
        <v>4</v>
      </c>
      <c r="C51" s="16"/>
      <c r="D51" s="49"/>
    </row>
    <row r="52" spans="1:7">
      <c r="A52" s="45" t="s">
        <v>62</v>
      </c>
      <c r="B52" s="16">
        <v>80</v>
      </c>
      <c r="C52" s="16"/>
      <c r="D52" s="49"/>
    </row>
    <row r="53" spans="1:7" ht="13.5" thickBot="1">
      <c r="A53" s="69" t="s">
        <v>64</v>
      </c>
      <c r="B53" s="75">
        <v>380</v>
      </c>
      <c r="C53" s="75"/>
      <c r="D53" s="76"/>
    </row>
    <row r="54" spans="1:7">
      <c r="A54" s="23" t="s">
        <v>54</v>
      </c>
      <c r="B54" s="24" t="s">
        <v>81</v>
      </c>
      <c r="C54" s="25" t="s">
        <v>82</v>
      </c>
      <c r="D54" s="74"/>
    </row>
    <row r="55" spans="1:7">
      <c r="A55" s="31" t="s">
        <v>66</v>
      </c>
      <c r="B55" s="16">
        <v>40</v>
      </c>
      <c r="C55" s="16">
        <v>1</v>
      </c>
      <c r="D55" s="26">
        <f>B55/8</f>
        <v>5</v>
      </c>
      <c r="F55" s="5"/>
      <c r="G55" s="4"/>
    </row>
    <row r="56" spans="1:7">
      <c r="A56" s="50" t="s">
        <v>90</v>
      </c>
      <c r="B56" s="16"/>
      <c r="C56" s="16"/>
      <c r="D56" s="26"/>
    </row>
    <row r="57" spans="1:7">
      <c r="A57" s="31" t="s">
        <v>67</v>
      </c>
      <c r="B57" s="16">
        <v>90</v>
      </c>
      <c r="C57" s="16">
        <v>2</v>
      </c>
      <c r="D57" s="26">
        <f>B57/(8*2)</f>
        <v>5.625</v>
      </c>
    </row>
    <row r="58" spans="1:7">
      <c r="A58" s="66" t="s">
        <v>114</v>
      </c>
      <c r="B58" s="16"/>
      <c r="C58" s="16"/>
      <c r="D58" s="26"/>
    </row>
    <row r="59" spans="1:7">
      <c r="A59" s="66" t="s">
        <v>115</v>
      </c>
      <c r="B59" s="16"/>
      <c r="C59" s="16"/>
      <c r="D59" s="26"/>
    </row>
    <row r="60" spans="1:7">
      <c r="A60" s="66" t="s">
        <v>116</v>
      </c>
      <c r="B60" s="16"/>
      <c r="C60" s="16"/>
      <c r="D60" s="26"/>
    </row>
    <row r="61" spans="1:7">
      <c r="A61" s="66" t="s">
        <v>117</v>
      </c>
      <c r="B61" s="16"/>
      <c r="C61" s="16"/>
      <c r="D61" s="26"/>
    </row>
    <row r="62" spans="1:7">
      <c r="A62" s="66" t="s">
        <v>118</v>
      </c>
      <c r="B62" s="16"/>
      <c r="C62" s="16"/>
      <c r="D62" s="26"/>
    </row>
    <row r="63" spans="1:7">
      <c r="A63" s="66" t="s">
        <v>119</v>
      </c>
      <c r="B63" s="16"/>
      <c r="C63" s="16"/>
      <c r="D63" s="26"/>
    </row>
    <row r="64" spans="1:7">
      <c r="A64" s="15" t="s">
        <v>68</v>
      </c>
      <c r="B64" s="16">
        <v>210</v>
      </c>
      <c r="C64" s="16">
        <v>2</v>
      </c>
      <c r="D64" s="26">
        <f>B64/(8*2)</f>
        <v>13.125</v>
      </c>
    </row>
    <row r="65" spans="1:4">
      <c r="A65" s="31" t="s">
        <v>69</v>
      </c>
      <c r="B65" s="16"/>
      <c r="C65" s="16"/>
      <c r="D65" s="26">
        <f>B65/(8*2)</f>
        <v>0</v>
      </c>
    </row>
    <row r="66" spans="1:4">
      <c r="A66" s="89" t="s">
        <v>70</v>
      </c>
      <c r="B66" s="16">
        <v>75</v>
      </c>
      <c r="C66" s="16">
        <v>1</v>
      </c>
      <c r="D66" s="26">
        <f>B66/(8)</f>
        <v>9.375</v>
      </c>
    </row>
    <row r="67" spans="1:4">
      <c r="A67" s="89" t="s">
        <v>71</v>
      </c>
      <c r="B67" s="16">
        <v>45</v>
      </c>
      <c r="C67" s="16">
        <v>1</v>
      </c>
      <c r="D67" s="26">
        <f t="shared" ref="D67:D73" si="0">B67/(8)</f>
        <v>5.625</v>
      </c>
    </row>
    <row r="68" spans="1:4" ht="25.5">
      <c r="A68" s="89" t="s">
        <v>72</v>
      </c>
      <c r="B68" s="16">
        <v>60</v>
      </c>
      <c r="C68" s="16">
        <v>1</v>
      </c>
      <c r="D68" s="26">
        <f t="shared" si="0"/>
        <v>7.5</v>
      </c>
    </row>
    <row r="69" spans="1:4" ht="25.5">
      <c r="A69" s="89" t="s">
        <v>73</v>
      </c>
      <c r="B69" s="16">
        <v>40</v>
      </c>
      <c r="C69" s="16">
        <v>1</v>
      </c>
      <c r="D69" s="26">
        <f t="shared" si="0"/>
        <v>5</v>
      </c>
    </row>
    <row r="70" spans="1:4">
      <c r="A70" s="89" t="s">
        <v>74</v>
      </c>
      <c r="B70" s="16">
        <v>15</v>
      </c>
      <c r="C70" s="16">
        <v>1</v>
      </c>
      <c r="D70" s="26">
        <f t="shared" si="0"/>
        <v>1.875</v>
      </c>
    </row>
    <row r="71" spans="1:4">
      <c r="A71" s="89" t="s">
        <v>75</v>
      </c>
      <c r="B71" s="16">
        <v>425</v>
      </c>
      <c r="C71" s="16">
        <v>1</v>
      </c>
      <c r="D71" s="26">
        <f t="shared" si="0"/>
        <v>53.125</v>
      </c>
    </row>
    <row r="72" spans="1:4" ht="25.5">
      <c r="A72" s="89" t="s">
        <v>76</v>
      </c>
      <c r="B72" s="16">
        <v>125</v>
      </c>
      <c r="C72" s="16">
        <v>1</v>
      </c>
      <c r="D72" s="26">
        <f t="shared" si="0"/>
        <v>15.625</v>
      </c>
    </row>
    <row r="73" spans="1:4" ht="13.5" thickBot="1">
      <c r="A73" s="90" t="s">
        <v>77</v>
      </c>
      <c r="B73" s="17">
        <v>250</v>
      </c>
      <c r="C73" s="17">
        <v>1</v>
      </c>
      <c r="D73" s="26">
        <f t="shared" si="0"/>
        <v>31.25</v>
      </c>
    </row>
    <row r="74" spans="1:4">
      <c r="A74" s="31" t="s">
        <v>64</v>
      </c>
      <c r="B74" s="16">
        <v>120</v>
      </c>
      <c r="C74" s="16">
        <v>1</v>
      </c>
      <c r="D74" s="26">
        <f>B74/8</f>
        <v>15</v>
      </c>
    </row>
    <row r="75" spans="1:4">
      <c r="A75" s="20" t="s">
        <v>87</v>
      </c>
      <c r="B75" s="20">
        <f>SUM(B55:B73)/8</f>
        <v>171.875</v>
      </c>
      <c r="C75" s="77" t="s">
        <v>88</v>
      </c>
      <c r="D75" s="78">
        <f>SUM(D55:D73)</f>
        <v>153.125</v>
      </c>
    </row>
    <row r="77" spans="1:4">
      <c r="A77" s="13" t="s">
        <v>134</v>
      </c>
      <c r="B77" s="13" t="s">
        <v>121</v>
      </c>
      <c r="C77" s="13" t="s">
        <v>81</v>
      </c>
    </row>
    <row r="78" spans="1:4">
      <c r="A78" s="91">
        <v>42917</v>
      </c>
    </row>
    <row r="79" spans="1:4" ht="25.5">
      <c r="A79" s="82" t="s">
        <v>122</v>
      </c>
      <c r="B79" s="88">
        <v>73</v>
      </c>
      <c r="C79" s="19">
        <v>2</v>
      </c>
    </row>
    <row r="80" spans="1:4" ht="25.5">
      <c r="A80" s="82" t="s">
        <v>123</v>
      </c>
      <c r="B80" s="87">
        <v>74</v>
      </c>
      <c r="C80" s="18">
        <v>1</v>
      </c>
    </row>
    <row r="81" spans="1:9" ht="25.5">
      <c r="A81" s="82" t="s">
        <v>124</v>
      </c>
      <c r="B81" s="87">
        <v>75</v>
      </c>
      <c r="C81" s="86">
        <v>3</v>
      </c>
    </row>
    <row r="82" spans="1:9" ht="25.5">
      <c r="A82" s="82" t="s">
        <v>125</v>
      </c>
      <c r="B82" s="87">
        <v>76</v>
      </c>
      <c r="C82" s="87">
        <v>1</v>
      </c>
    </row>
    <row r="83" spans="1:9">
      <c r="A83" s="92" t="s">
        <v>135</v>
      </c>
      <c r="B83" s="92"/>
      <c r="C83">
        <f>SUM(C79:C82)/8</f>
        <v>0.875</v>
      </c>
    </row>
    <row r="84" spans="1:9">
      <c r="A84" s="91">
        <v>42948</v>
      </c>
      <c r="B84" s="13" t="s">
        <v>136</v>
      </c>
      <c r="G84" s="16">
        <v>77</v>
      </c>
    </row>
    <row r="85" spans="1:9">
      <c r="A85" s="82" t="s">
        <v>132</v>
      </c>
      <c r="B85" s="16">
        <v>77</v>
      </c>
      <c r="C85" s="29">
        <v>15</v>
      </c>
      <c r="G85" s="16">
        <v>78</v>
      </c>
    </row>
    <row r="86" spans="1:9" ht="38.25">
      <c r="A86" s="82" t="s">
        <v>126</v>
      </c>
      <c r="B86" s="16">
        <v>78</v>
      </c>
      <c r="C86" s="29">
        <v>5</v>
      </c>
      <c r="G86" s="83"/>
    </row>
    <row r="87" spans="1:9" ht="63.75">
      <c r="A87" s="82" t="s">
        <v>127</v>
      </c>
      <c r="B87" s="83">
        <v>79</v>
      </c>
      <c r="C87" s="81">
        <v>23</v>
      </c>
      <c r="G87" s="83"/>
    </row>
    <row r="88" spans="1:9" ht="38.25">
      <c r="A88" s="82" t="s">
        <v>128</v>
      </c>
      <c r="B88" s="83">
        <v>80</v>
      </c>
      <c r="C88" s="16">
        <v>7</v>
      </c>
      <c r="G88" s="83"/>
    </row>
    <row r="89" spans="1:9" ht="51">
      <c r="A89" s="82" t="s">
        <v>129</v>
      </c>
      <c r="B89" s="83">
        <v>81</v>
      </c>
      <c r="C89" s="16">
        <v>12</v>
      </c>
      <c r="E89" s="34"/>
      <c r="G89" s="83"/>
      <c r="H89" s="26"/>
    </row>
    <row r="90" spans="1:9" ht="25.5">
      <c r="A90" s="82" t="s">
        <v>130</v>
      </c>
      <c r="B90" s="83">
        <v>82</v>
      </c>
      <c r="C90" s="16">
        <v>135</v>
      </c>
      <c r="E90" s="34"/>
      <c r="G90" s="83"/>
      <c r="H90" s="26"/>
    </row>
    <row r="91" spans="1:9" ht="38.25">
      <c r="A91" s="82" t="s">
        <v>131</v>
      </c>
      <c r="B91" s="83">
        <v>83</v>
      </c>
      <c r="C91" s="83">
        <v>7</v>
      </c>
      <c r="E91" s="34"/>
      <c r="G91" s="16"/>
      <c r="H91" s="26"/>
    </row>
    <row r="92" spans="1:9">
      <c r="A92" s="92" t="s">
        <v>135</v>
      </c>
      <c r="B92" s="92"/>
      <c r="C92">
        <f>SUM(C85:C91)/8</f>
        <v>25.5</v>
      </c>
      <c r="E92" s="34"/>
      <c r="G92" s="16"/>
      <c r="H92" s="26"/>
    </row>
    <row r="93" spans="1:9">
      <c r="A93" s="91">
        <v>42979</v>
      </c>
      <c r="B93" s="13" t="s">
        <v>136</v>
      </c>
      <c r="E93" s="34"/>
      <c r="F93" s="16"/>
      <c r="G93" s="16"/>
      <c r="H93" s="26"/>
    </row>
    <row r="94" spans="1:9" ht="25.5">
      <c r="A94" s="93" t="s">
        <v>130</v>
      </c>
      <c r="B94" s="83">
        <v>82</v>
      </c>
      <c r="C94">
        <v>15</v>
      </c>
    </row>
    <row r="95" spans="1:9" ht="63.75">
      <c r="A95" s="4" t="s">
        <v>137</v>
      </c>
      <c r="B95" s="5">
        <v>87</v>
      </c>
      <c r="C95">
        <v>42</v>
      </c>
      <c r="I95" s="5" t="s">
        <v>138</v>
      </c>
    </row>
    <row r="96" spans="1:9" ht="31.5" customHeight="1">
      <c r="A96" s="94" t="s">
        <v>139</v>
      </c>
      <c r="B96">
        <v>88</v>
      </c>
      <c r="C96">
        <v>5</v>
      </c>
    </row>
    <row r="97" spans="1:5">
      <c r="A97" s="5" t="s">
        <v>27</v>
      </c>
      <c r="B97">
        <v>89</v>
      </c>
      <c r="C97">
        <v>19</v>
      </c>
    </row>
    <row r="98" spans="1:5" ht="51">
      <c r="A98" s="4" t="s">
        <v>141</v>
      </c>
      <c r="B98" s="95" t="s">
        <v>28</v>
      </c>
      <c r="C98">
        <v>8</v>
      </c>
      <c r="E98" s="4" t="s">
        <v>140</v>
      </c>
    </row>
    <row r="99" spans="1:5" ht="38.25">
      <c r="A99" s="10" t="s">
        <v>142</v>
      </c>
      <c r="B99" s="95" t="s">
        <v>143</v>
      </c>
      <c r="C99">
        <v>6</v>
      </c>
    </row>
    <row r="100" spans="1:5" ht="89.25">
      <c r="A100" s="10" t="s">
        <v>144</v>
      </c>
      <c r="B100">
        <v>92</v>
      </c>
      <c r="C100">
        <v>16</v>
      </c>
    </row>
    <row r="101" spans="1:5" ht="38.25">
      <c r="A101" s="10" t="s">
        <v>145</v>
      </c>
      <c r="B101">
        <v>95</v>
      </c>
      <c r="C101">
        <v>10</v>
      </c>
    </row>
    <row r="102" spans="1:5">
      <c r="A102" s="5" t="s">
        <v>16</v>
      </c>
      <c r="B102">
        <v>96</v>
      </c>
      <c r="C102">
        <v>15</v>
      </c>
    </row>
    <row r="103" spans="1:5">
      <c r="A103" s="92" t="s">
        <v>135</v>
      </c>
      <c r="B103" s="92"/>
      <c r="C103" s="7">
        <f>SUM(C94:C102)/8</f>
        <v>17</v>
      </c>
    </row>
    <row r="104" spans="1:5">
      <c r="A104" s="96" t="s">
        <v>41</v>
      </c>
    </row>
    <row r="105" spans="1:5">
      <c r="A105" s="91">
        <v>42917</v>
      </c>
    </row>
    <row r="106" spans="1:5" ht="25.5">
      <c r="A106" s="10" t="s">
        <v>146</v>
      </c>
      <c r="C106">
        <v>25</v>
      </c>
    </row>
    <row r="107" spans="1:5" ht="25.5">
      <c r="A107" s="10" t="s">
        <v>147</v>
      </c>
      <c r="C107">
        <v>50</v>
      </c>
    </row>
    <row r="108" spans="1:5">
      <c r="A108" s="5" t="s">
        <v>48</v>
      </c>
      <c r="C108">
        <v>30</v>
      </c>
    </row>
    <row r="109" spans="1:5">
      <c r="A109" s="92" t="s">
        <v>135</v>
      </c>
      <c r="B109" s="92"/>
      <c r="C109" s="7">
        <f>SUM(C106:C108)/8</f>
        <v>13.125</v>
      </c>
    </row>
    <row r="110" spans="1:5">
      <c r="A110" s="91">
        <v>42948</v>
      </c>
    </row>
    <row r="111" spans="1:5" ht="25.5">
      <c r="A111" s="10" t="s">
        <v>146</v>
      </c>
      <c r="C111">
        <v>75</v>
      </c>
    </row>
    <row r="112" spans="1:5" ht="25.5">
      <c r="A112" s="10" t="s">
        <v>147</v>
      </c>
      <c r="C112">
        <v>325</v>
      </c>
    </row>
    <row r="113" spans="1:3">
      <c r="A113" s="5" t="s">
        <v>48</v>
      </c>
      <c r="C113">
        <v>230</v>
      </c>
    </row>
    <row r="114" spans="1:3">
      <c r="A114" s="92" t="s">
        <v>135</v>
      </c>
      <c r="B114" s="92"/>
      <c r="C114" s="7">
        <f>SUM(C111:C113)/8</f>
        <v>78.75</v>
      </c>
    </row>
    <row r="115" spans="1:3">
      <c r="A115" s="91">
        <v>42979</v>
      </c>
    </row>
    <row r="116" spans="1:3" ht="25.5">
      <c r="A116" s="10" t="s">
        <v>146</v>
      </c>
      <c r="C116" s="4">
        <v>95</v>
      </c>
    </row>
    <row r="117" spans="1:3" ht="25.5">
      <c r="A117" s="10" t="s">
        <v>147</v>
      </c>
      <c r="C117" s="4">
        <v>168</v>
      </c>
    </row>
    <row r="118" spans="1:3">
      <c r="A118" s="5" t="s">
        <v>48</v>
      </c>
      <c r="C118" s="4">
        <v>125</v>
      </c>
    </row>
    <row r="119" spans="1:3">
      <c r="A119" s="92" t="s">
        <v>135</v>
      </c>
      <c r="B119" s="92"/>
      <c r="C119" s="7">
        <f>SUM(C116:C118)/8</f>
        <v>48.5</v>
      </c>
    </row>
  </sheetData>
  <mergeCells count="15">
    <mergeCell ref="A83:B83"/>
    <mergeCell ref="A92:B92"/>
    <mergeCell ref="A103:B103"/>
    <mergeCell ref="A109:B109"/>
    <mergeCell ref="A114:B114"/>
    <mergeCell ref="A119:B119"/>
    <mergeCell ref="B2:C2"/>
    <mergeCell ref="B5:D5"/>
    <mergeCell ref="B6:D6"/>
    <mergeCell ref="B7:D7"/>
    <mergeCell ref="B4:D4"/>
    <mergeCell ref="B31:C31"/>
    <mergeCell ref="B49:C49"/>
    <mergeCell ref="A30:D30"/>
    <mergeCell ref="A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9" workbookViewId="0">
      <selection activeCell="R11" sqref="R11"/>
    </sheetView>
  </sheetViews>
  <sheetFormatPr defaultRowHeight="12.75"/>
  <cols>
    <col min="1" max="1" width="43.42578125" customWidth="1"/>
    <col min="2" max="2" width="3.7109375" bestFit="1" customWidth="1"/>
    <col min="3" max="3" width="6.42578125" bestFit="1" customWidth="1"/>
  </cols>
  <sheetData>
    <row r="1" spans="1:4" ht="13.5" thickBot="1">
      <c r="A1" s="32" t="s">
        <v>133</v>
      </c>
      <c r="B1" s="17"/>
      <c r="C1" s="17">
        <v>1</v>
      </c>
      <c r="D1" s="26">
        <f>B1/8</f>
        <v>0</v>
      </c>
    </row>
    <row r="2" spans="1:4">
      <c r="A2" s="79" t="s">
        <v>120</v>
      </c>
      <c r="B2" s="79"/>
      <c r="C2" s="79" t="s">
        <v>121</v>
      </c>
      <c r="D2" s="80"/>
    </row>
    <row r="3" spans="1:4" ht="57.75" customHeight="1">
      <c r="A3" s="82" t="s">
        <v>122</v>
      </c>
      <c r="B3" s="19">
        <v>2</v>
      </c>
      <c r="C3" s="88">
        <v>73</v>
      </c>
      <c r="D3" s="16"/>
    </row>
    <row r="4" spans="1:4" ht="26.25" customHeight="1">
      <c r="A4" s="82" t="s">
        <v>123</v>
      </c>
      <c r="B4" s="18">
        <v>1</v>
      </c>
      <c r="C4" s="87">
        <v>74</v>
      </c>
      <c r="D4" s="16"/>
    </row>
    <row r="5" spans="1:4" ht="27.75" customHeight="1">
      <c r="A5" s="82" t="s">
        <v>124</v>
      </c>
      <c r="B5" s="86">
        <v>3</v>
      </c>
      <c r="C5" s="87">
        <v>75</v>
      </c>
      <c r="D5" s="16"/>
    </row>
    <row r="6" spans="1:4" ht="42.75" customHeight="1">
      <c r="A6" s="82" t="s">
        <v>125</v>
      </c>
      <c r="B6" s="87">
        <v>1</v>
      </c>
      <c r="C6" s="87">
        <v>76</v>
      </c>
      <c r="D6" s="16"/>
    </row>
    <row r="8" spans="1:4">
      <c r="A8" s="79" t="s">
        <v>120</v>
      </c>
      <c r="B8" s="79"/>
      <c r="C8" s="79" t="s">
        <v>121</v>
      </c>
      <c r="D8" s="80"/>
    </row>
    <row r="9" spans="1:4" ht="25.5">
      <c r="A9" s="82" t="s">
        <v>132</v>
      </c>
      <c r="B9" s="29">
        <v>5</v>
      </c>
      <c r="C9" s="16">
        <v>77</v>
      </c>
      <c r="D9" s="16"/>
    </row>
    <row r="10" spans="1:4" ht="38.25">
      <c r="A10" s="82" t="s">
        <v>126</v>
      </c>
      <c r="B10" s="29">
        <v>5</v>
      </c>
      <c r="C10" s="16">
        <v>78</v>
      </c>
      <c r="D10" s="16"/>
    </row>
    <row r="11" spans="1:4" ht="63.75">
      <c r="A11" s="82" t="s">
        <v>127</v>
      </c>
      <c r="B11" s="81">
        <v>23</v>
      </c>
      <c r="C11" s="83">
        <v>79</v>
      </c>
      <c r="D11" s="16"/>
    </row>
    <row r="12" spans="1:4" ht="38.25">
      <c r="A12" s="82" t="s">
        <v>128</v>
      </c>
      <c r="B12" s="30">
        <v>7</v>
      </c>
      <c r="C12" s="83">
        <v>80</v>
      </c>
      <c r="D12" s="16"/>
    </row>
    <row r="13" spans="1:4" ht="51">
      <c r="A13" s="82" t="s">
        <v>129</v>
      </c>
      <c r="B13" s="16">
        <v>12</v>
      </c>
      <c r="C13" s="83">
        <v>81</v>
      </c>
      <c r="D13" s="16"/>
    </row>
    <row r="14" spans="1:4" ht="25.5">
      <c r="A14" s="82" t="s">
        <v>130</v>
      </c>
      <c r="B14" s="16">
        <v>135</v>
      </c>
      <c r="C14" s="83">
        <v>82</v>
      </c>
      <c r="D14" s="16"/>
    </row>
    <row r="15" spans="1:4" ht="51">
      <c r="A15" s="82" t="s">
        <v>131</v>
      </c>
      <c r="B15" s="83">
        <v>7</v>
      </c>
      <c r="C15" s="83">
        <v>83</v>
      </c>
      <c r="D1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>
      <selection activeCell="C16" sqref="C16"/>
    </sheetView>
  </sheetViews>
  <sheetFormatPr defaultColWidth="14.42578125" defaultRowHeight="15.75" customHeight="1"/>
  <cols>
    <col min="1" max="1" width="4.5703125" customWidth="1"/>
    <col min="2" max="2" width="9.28515625" customWidth="1"/>
    <col min="3" max="3" width="30.5703125" customWidth="1"/>
    <col min="4" max="4" width="6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1</v>
      </c>
      <c r="B2" s="3">
        <v>77</v>
      </c>
      <c r="C2" s="5" t="s">
        <v>12</v>
      </c>
      <c r="D2" s="3" t="s">
        <v>13</v>
      </c>
      <c r="E2" s="3">
        <v>5</v>
      </c>
      <c r="F2" s="3" t="s">
        <v>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3">
        <v>2</v>
      </c>
      <c r="B3" s="3">
        <v>78</v>
      </c>
      <c r="C3" s="5" t="s">
        <v>14</v>
      </c>
      <c r="D3" s="3" t="s">
        <v>15</v>
      </c>
      <c r="E3" s="3">
        <v>5</v>
      </c>
      <c r="F3" s="3" t="s">
        <v>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3">
        <v>3</v>
      </c>
      <c r="B4" s="3">
        <v>79</v>
      </c>
      <c r="C4" s="5" t="s">
        <v>16</v>
      </c>
      <c r="D4" s="5" t="s">
        <v>17</v>
      </c>
      <c r="E4" s="3">
        <v>23</v>
      </c>
      <c r="F4" s="3" t="s">
        <v>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3">
        <v>4</v>
      </c>
      <c r="B5" s="3">
        <v>80</v>
      </c>
      <c r="C5" s="5" t="s">
        <v>18</v>
      </c>
      <c r="D5" s="5" t="s">
        <v>19</v>
      </c>
      <c r="E5" s="3">
        <v>7</v>
      </c>
      <c r="F5" s="3" t="s">
        <v>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3">
        <v>5</v>
      </c>
      <c r="B6" s="3">
        <v>81</v>
      </c>
      <c r="C6" s="5" t="s">
        <v>20</v>
      </c>
      <c r="D6" s="5" t="s">
        <v>21</v>
      </c>
      <c r="E6" s="3">
        <v>12</v>
      </c>
      <c r="F6" s="3" t="s">
        <v>0</v>
      </c>
      <c r="G6" s="5" t="s">
        <v>22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3">
        <v>6</v>
      </c>
      <c r="B7" s="3">
        <v>82</v>
      </c>
      <c r="C7" s="5" t="s">
        <v>6</v>
      </c>
      <c r="D7" s="5" t="s">
        <v>7</v>
      </c>
      <c r="E7" s="3">
        <v>135</v>
      </c>
      <c r="F7" s="3" t="s"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3">
        <v>7</v>
      </c>
      <c r="B8" s="3">
        <v>83</v>
      </c>
      <c r="C8" s="5" t="s">
        <v>23</v>
      </c>
      <c r="D8" s="5" t="s">
        <v>24</v>
      </c>
      <c r="E8" s="3">
        <v>7</v>
      </c>
      <c r="F8" s="3" t="s">
        <v>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4"/>
      <c r="B9" s="3">
        <v>84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4"/>
      <c r="B10" s="4"/>
      <c r="C10" s="4"/>
      <c r="D10" s="4"/>
      <c r="E10" s="4">
        <f>SUM(E2:E8)/8</f>
        <v>24.25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8" t="s">
        <v>41</v>
      </c>
      <c r="B14" s="9"/>
      <c r="C14" s="9"/>
      <c r="D14" s="9"/>
      <c r="E14" s="9"/>
      <c r="F14" s="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3">
        <v>1</v>
      </c>
      <c r="B16" s="4"/>
      <c r="C16" s="5" t="s">
        <v>42</v>
      </c>
      <c r="D16" s="3" t="s">
        <v>43</v>
      </c>
      <c r="E16" s="3">
        <v>75</v>
      </c>
      <c r="F16" s="3" t="s">
        <v>0</v>
      </c>
      <c r="G16" s="3" t="s">
        <v>44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3">
        <v>2</v>
      </c>
      <c r="B17" s="4"/>
      <c r="C17" s="5" t="s">
        <v>45</v>
      </c>
      <c r="D17" s="3" t="s">
        <v>46</v>
      </c>
      <c r="E17" s="3">
        <v>325</v>
      </c>
      <c r="F17" s="3" t="s">
        <v>0</v>
      </c>
      <c r="G17" s="3" t="s">
        <v>47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3">
        <v>3</v>
      </c>
      <c r="B18" s="4"/>
      <c r="C18" s="5" t="s">
        <v>48</v>
      </c>
      <c r="D18" s="3" t="s">
        <v>49</v>
      </c>
      <c r="E18" s="3">
        <v>230</v>
      </c>
      <c r="F18" s="3" t="s">
        <v>0</v>
      </c>
      <c r="G18" s="3" t="s">
        <v>50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1">
    <mergeCell ref="A14:F14"/>
  </mergeCells>
  <dataValidations count="1">
    <dataValidation type="list" allowBlank="1" sqref="F2:F8 F16:F18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4" sqref="C14"/>
    </sheetView>
  </sheetViews>
  <sheetFormatPr defaultColWidth="14.42578125" defaultRowHeight="15.75" customHeight="1"/>
  <cols>
    <col min="1" max="1" width="4" customWidth="1"/>
    <col min="2" max="2" width="9.28515625" customWidth="1"/>
    <col min="3" max="3" width="29.7109375" customWidth="1"/>
    <col min="4" max="4" width="3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1</v>
      </c>
      <c r="B2" s="3">
        <v>73</v>
      </c>
      <c r="C2" s="5" t="s">
        <v>34</v>
      </c>
      <c r="D2" s="5" t="s">
        <v>35</v>
      </c>
      <c r="E2" s="3">
        <v>2</v>
      </c>
      <c r="F2" s="3" t="s">
        <v>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3">
        <v>2</v>
      </c>
      <c r="B3" s="3">
        <v>74</v>
      </c>
      <c r="C3" s="5" t="s">
        <v>37</v>
      </c>
      <c r="D3" s="5" t="s">
        <v>38</v>
      </c>
      <c r="E3" s="3">
        <v>1</v>
      </c>
      <c r="F3" s="3" t="s">
        <v>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3">
        <v>3</v>
      </c>
      <c r="B4" s="3">
        <v>75</v>
      </c>
      <c r="C4" s="5" t="s">
        <v>18</v>
      </c>
      <c r="D4" s="5" t="s">
        <v>39</v>
      </c>
      <c r="E4" s="3">
        <v>3</v>
      </c>
      <c r="F4" s="3" t="s">
        <v>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3">
        <v>4</v>
      </c>
      <c r="B5" s="3">
        <v>76</v>
      </c>
      <c r="C5" s="5" t="s">
        <v>18</v>
      </c>
      <c r="D5" s="5" t="s">
        <v>35</v>
      </c>
      <c r="E5" s="3">
        <v>1</v>
      </c>
      <c r="F5" s="3" t="s">
        <v>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3">
        <v>5</v>
      </c>
      <c r="B6" s="3">
        <v>77</v>
      </c>
      <c r="C6" s="5" t="s">
        <v>12</v>
      </c>
      <c r="D6" s="5" t="s">
        <v>13</v>
      </c>
      <c r="E6" s="3">
        <v>10</v>
      </c>
      <c r="F6" s="3" t="s"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4"/>
      <c r="B7" s="4"/>
      <c r="C7" s="4"/>
      <c r="D7" s="4"/>
      <c r="E7" s="4">
        <f>SUM(E2:E6)/8</f>
        <v>2.125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8" t="s">
        <v>41</v>
      </c>
      <c r="B10" s="9"/>
      <c r="C10" s="9"/>
      <c r="D10" s="9"/>
      <c r="E10" s="9"/>
      <c r="F10" s="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3">
        <v>1</v>
      </c>
      <c r="B12" s="4"/>
      <c r="C12" s="5" t="s">
        <v>146</v>
      </c>
      <c r="D12" s="5" t="s">
        <v>43</v>
      </c>
      <c r="E12" s="3">
        <v>25</v>
      </c>
      <c r="F12" s="3" t="s">
        <v>0</v>
      </c>
      <c r="G12" s="3" t="s">
        <v>44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3">
        <v>2</v>
      </c>
      <c r="B13" s="4"/>
      <c r="C13" s="5" t="s">
        <v>147</v>
      </c>
      <c r="D13" s="5" t="s">
        <v>46</v>
      </c>
      <c r="E13" s="3">
        <v>50</v>
      </c>
      <c r="F13" s="3" t="s">
        <v>0</v>
      </c>
      <c r="G13" s="3" t="s">
        <v>47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3">
        <v>3</v>
      </c>
      <c r="B14" s="4"/>
      <c r="C14" s="5" t="s">
        <v>48</v>
      </c>
      <c r="D14" s="5" t="s">
        <v>49</v>
      </c>
      <c r="E14" s="3">
        <v>30</v>
      </c>
      <c r="F14" s="3" t="s">
        <v>0</v>
      </c>
      <c r="G14" s="3" t="s">
        <v>50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0:F10"/>
  </mergeCells>
  <dataValidations count="1">
    <dataValidation type="list" allowBlank="1" sqref="F2:F6 F12:F14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September -17</vt:lpstr>
      <vt:lpstr>all</vt:lpstr>
      <vt:lpstr>Sheet2</vt:lpstr>
      <vt:lpstr>August -17</vt:lpstr>
      <vt:lpstr>July -17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Thomas</dc:creator>
  <cp:lastModifiedBy>Prashant Thomas</cp:lastModifiedBy>
  <dcterms:created xsi:type="dcterms:W3CDTF">2017-10-16T06:55:30Z</dcterms:created>
  <dcterms:modified xsi:type="dcterms:W3CDTF">2017-10-16T10:36:18Z</dcterms:modified>
</cp:coreProperties>
</file>