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proposal\PWCVenueManagment\"/>
    </mc:Choice>
  </mc:AlternateContent>
  <bookViews>
    <workbookView xWindow="0" yWindow="0" windowWidth="16380" windowHeight="8196" tabRatio="500"/>
  </bookViews>
  <sheets>
    <sheet name="PWC" sheetId="1" r:id="rId1"/>
    <sheet name="Guest Mobile" sheetId="2" r:id="rId2"/>
    <sheet name="Customer Mobile" sheetId="3" r:id="rId3"/>
  </sheets>
  <calcPr calcId="152511"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G24" i="1" l="1"/>
  <c r="C155" i="1"/>
  <c r="B153" i="1"/>
  <c r="C153" i="1" s="1"/>
  <c r="F13" i="1" s="1"/>
  <c r="C152" i="1"/>
  <c r="C151" i="1"/>
  <c r="C150" i="1"/>
  <c r="C149" i="1"/>
  <c r="C148" i="1"/>
  <c r="C147" i="1"/>
  <c r="C146" i="1"/>
  <c r="C145" i="1"/>
  <c r="C144" i="1"/>
  <c r="C143" i="1"/>
  <c r="C142" i="1"/>
  <c r="C141" i="1"/>
  <c r="C140" i="1"/>
  <c r="C139" i="1"/>
  <c r="C138" i="1"/>
  <c r="C137" i="1"/>
  <c r="C136" i="1"/>
  <c r="C135" i="1"/>
  <c r="C134" i="1"/>
  <c r="C133" i="1"/>
  <c r="C132" i="1"/>
  <c r="C131" i="1"/>
  <c r="C130" i="1"/>
  <c r="C129" i="1"/>
  <c r="C128" i="1"/>
  <c r="C127" i="1"/>
  <c r="C126" i="1"/>
  <c r="C125" i="1"/>
  <c r="C124" i="1"/>
  <c r="C122" i="1"/>
  <c r="C121" i="1"/>
  <c r="C120" i="1"/>
  <c r="C119" i="1"/>
  <c r="C118" i="1"/>
  <c r="C117" i="1"/>
  <c r="C116" i="1"/>
  <c r="C115" i="1"/>
  <c r="C114" i="1"/>
  <c r="C113" i="1"/>
  <c r="C112" i="1"/>
  <c r="C111" i="1"/>
  <c r="C110" i="1"/>
  <c r="C109" i="1"/>
  <c r="C108" i="1"/>
  <c r="C107" i="1"/>
  <c r="C106" i="1"/>
  <c r="C105" i="1"/>
  <c r="C104" i="1"/>
  <c r="C103" i="1"/>
  <c r="C102" i="1"/>
  <c r="C101" i="1"/>
  <c r="C100" i="1"/>
  <c r="C99" i="1"/>
  <c r="C98" i="1"/>
  <c r="C97" i="1"/>
  <c r="C96" i="1"/>
  <c r="C95" i="1"/>
  <c r="C93" i="1"/>
  <c r="C92" i="1"/>
  <c r="C91" i="1"/>
  <c r="C90" i="1"/>
  <c r="C89" i="1"/>
  <c r="C88" i="1"/>
  <c r="C87" i="1"/>
  <c r="C86" i="1"/>
  <c r="C85" i="1"/>
  <c r="C83" i="1"/>
  <c r="C82" i="1"/>
  <c r="C81" i="1"/>
  <c r="C80" i="1"/>
  <c r="C79" i="1"/>
  <c r="C78" i="1"/>
  <c r="C77" i="1"/>
  <c r="C76" i="1"/>
  <c r="C75" i="1"/>
  <c r="C74" i="1"/>
  <c r="C73" i="1"/>
  <c r="C72" i="1"/>
  <c r="C71" i="1"/>
  <c r="C70" i="1"/>
  <c r="C69"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2" i="1"/>
  <c r="C31" i="1"/>
  <c r="C30" i="1"/>
  <c r="C29" i="1"/>
  <c r="C28" i="1"/>
  <c r="C27" i="1"/>
  <c r="C26" i="1"/>
  <c r="C25" i="1"/>
  <c r="C24" i="1"/>
  <c r="C23" i="1"/>
  <c r="C22" i="1"/>
  <c r="C21" i="1"/>
  <c r="C20" i="1"/>
  <c r="C19" i="1"/>
  <c r="C18" i="1"/>
  <c r="C17" i="1"/>
  <c r="C16" i="1"/>
  <c r="C15" i="1"/>
  <c r="C14" i="1"/>
  <c r="J8" i="1" s="1"/>
  <c r="C13" i="1"/>
  <c r="C12" i="1"/>
  <c r="C11" i="1"/>
  <c r="C10" i="1"/>
  <c r="F11" i="1" s="1"/>
  <c r="G11" i="1" s="1"/>
  <c r="G9" i="1"/>
  <c r="B9" i="1"/>
  <c r="C9" i="1" s="1"/>
  <c r="F12" i="1" s="1"/>
  <c r="G12" i="1" s="1"/>
  <c r="G8" i="1"/>
  <c r="I8" i="1" s="1"/>
  <c r="C8" i="1"/>
  <c r="F7" i="1"/>
  <c r="G7" i="1" s="1"/>
  <c r="G13" i="1" l="1"/>
  <c r="E24" i="1"/>
  <c r="F24" i="1" s="1"/>
  <c r="C156" i="1"/>
  <c r="K8" i="1"/>
  <c r="F10" i="1"/>
  <c r="G10" i="1" s="1"/>
  <c r="G14" i="1" s="1"/>
  <c r="E28" i="1" s="1"/>
  <c r="H8" i="1"/>
</calcChain>
</file>

<file path=xl/comments1.xml><?xml version="1.0" encoding="utf-8"?>
<comments xmlns="http://schemas.openxmlformats.org/spreadsheetml/2006/main">
  <authors>
    <author/>
  </authors>
  <commentList>
    <comment ref="A15" authorId="0" shapeId="0">
      <text>
        <r>
          <rPr>
            <sz val="12"/>
            <color rgb="FF000000"/>
            <rFont val="Calibri"/>
            <family val="2"/>
            <charset val="1"/>
          </rPr>
          <t xml:space="preserve">MOU’s are standard templated documents. However it will have placeholders to add additional clauses as well as costs agreed upon  for various services
</t>
        </r>
      </text>
    </comment>
  </commentList>
</comments>
</file>

<file path=xl/sharedStrings.xml><?xml version="1.0" encoding="utf-8"?>
<sst xmlns="http://schemas.openxmlformats.org/spreadsheetml/2006/main" count="196" uniqueCount="191">
  <si>
    <t>PWC Venue Management App</t>
  </si>
  <si>
    <t>Tuesday</t>
  </si>
  <si>
    <t>Module</t>
  </si>
  <si>
    <t>Hours</t>
  </si>
  <si>
    <t>Man Days</t>
  </si>
  <si>
    <t>No</t>
  </si>
  <si>
    <t>Total Effort</t>
  </si>
  <si>
    <t>Initiation</t>
  </si>
  <si>
    <t>Designer</t>
  </si>
  <si>
    <t xml:space="preserve">Business Analysis </t>
  </si>
  <si>
    <t>Sr Developer</t>
  </si>
  <si>
    <t>Project Management</t>
  </si>
  <si>
    <t>Jr Developer</t>
  </si>
  <si>
    <t>Documentation (SRS, FS, Weekly Reports)</t>
  </si>
  <si>
    <t>BA</t>
  </si>
  <si>
    <t>Development</t>
  </si>
  <si>
    <t>TechWriter</t>
  </si>
  <si>
    <t>UI design</t>
  </si>
  <si>
    <t>PM</t>
  </si>
  <si>
    <t>Prototyping</t>
  </si>
  <si>
    <t>QA</t>
  </si>
  <si>
    <t>Responsive Web Application</t>
  </si>
  <si>
    <t>Total</t>
  </si>
  <si>
    <t>Master Data Management (Templated and configurable, Quatifiable MOU’s)</t>
  </si>
  <si>
    <t>Service Master</t>
  </si>
  <si>
    <t>Service Master details (Maps services to service details)</t>
  </si>
  <si>
    <t>Venue Master</t>
  </si>
  <si>
    <t>Client Master</t>
  </si>
  <si>
    <t>Venue – service master (Maps the venue to services offered at venue)</t>
  </si>
  <si>
    <t>Floor Plans &amp; quantitative floor plan descriptions (upload site plans  and capture space availability via forms)</t>
  </si>
  <si>
    <t>IT Facility service master</t>
  </si>
  <si>
    <t>Security master</t>
  </si>
  <si>
    <t>Days</t>
  </si>
  <si>
    <t>months</t>
  </si>
  <si>
    <t>House keeping service master</t>
  </si>
  <si>
    <t>Total Delivery days</t>
  </si>
  <si>
    <t>Vendor service categories</t>
  </si>
  <si>
    <t>Vendor master</t>
  </si>
  <si>
    <t>Vendor-service master</t>
  </si>
  <si>
    <t>Manage Empaneled vendors</t>
  </si>
  <si>
    <t xml:space="preserve"> (+1 Day deployment)</t>
  </si>
  <si>
    <t>FNB service master</t>
  </si>
  <si>
    <t>Service approval master</t>
  </si>
  <si>
    <t>Data Collection templates for each service</t>
  </si>
  <si>
    <t>User authorization and entitlements linked to approval workflow</t>
  </si>
  <si>
    <t>MOU Approval Process (Generic module inherited by all services)</t>
  </si>
  <si>
    <t>Generic 3 Tiered approval process for MOU (Develop framework)</t>
  </si>
  <si>
    <t>Manage MOU (Add clauses and assosiated costs; Imports information from service masters)</t>
  </si>
  <si>
    <t>Create workflow triggers (includes order approval and legal approval)</t>
  </si>
  <si>
    <t>Generate documentation based on MOU parameters</t>
  </si>
  <si>
    <t>MOU Customer approval</t>
  </si>
  <si>
    <t>Project Management (Generic module inherited by all Services)</t>
  </si>
  <si>
    <t>Create task list and Schedules</t>
  </si>
  <si>
    <t>Assign resources</t>
  </si>
  <si>
    <t>Export Project schedule for presentation purpose (PDF or Excel)</t>
  </si>
  <si>
    <t>Schedule reminders via email</t>
  </si>
  <si>
    <t>Project Kick off meetings (MOM, Attendees, additional references)</t>
  </si>
  <si>
    <t>Project approval workflow with triggers (3 tiered)</t>
  </si>
  <si>
    <t>project signoffs (customer signoffs)</t>
  </si>
  <si>
    <t>Project updates (scheduled vs Actuals). Mark executions</t>
  </si>
  <si>
    <t>Track project progress (via reports)</t>
  </si>
  <si>
    <t>Calendar integration</t>
  </si>
  <si>
    <t>Event Booking</t>
  </si>
  <si>
    <t>Integrate and customize approvals and overall project plan for the event</t>
  </si>
  <si>
    <t>Capture event  requirments (Based on advertised services created from master data)</t>
  </si>
  <si>
    <t>Floor area, IT requirments, Security requirments House keeping FNB. Multiple forms that are dynamically generated based on information contained in master data</t>
  </si>
  <si>
    <t>Capture client details, event details, Offer period, misc data</t>
  </si>
  <si>
    <t>Generate documents that capture the requirments listed.  Confirmation letter etc</t>
  </si>
  <si>
    <t>Generate MOU to receive approval from the client</t>
  </si>
  <si>
    <t>Capture attendee list</t>
  </si>
  <si>
    <t>Customer approved MOU</t>
  </si>
  <si>
    <t>Check in and attendee tracking</t>
  </si>
  <si>
    <t>Email campaigns (integrate with external marketing tools) / Verify guest attendance</t>
  </si>
  <si>
    <t>Import legacy information on already booked events</t>
  </si>
  <si>
    <t>Import legacy information of completed events</t>
  </si>
  <si>
    <t xml:space="preserve">Generate reports related to event (services ordered, Event schedule with important dates, client details, SPOC details, Space requiremenst, changes  requested etc) </t>
  </si>
  <si>
    <t>Customer web view</t>
  </si>
  <si>
    <t>Customer Login &amp; registration</t>
  </si>
  <si>
    <t>Initial online registration for events (assuming the MOU has already been signed off)</t>
  </si>
  <si>
    <t xml:space="preserve">Customers may also fill out a templated spreadsheet with requirements (made available to them via web or email) and email it. RPA can be utilized to process such emails and the information can be enetered into the application without human assistance </t>
  </si>
  <si>
    <t>Available services that can be configured based on the MOU</t>
  </si>
  <si>
    <t>Floor plans and site details (View and update plan With service specific forms)</t>
  </si>
  <si>
    <t>IT Facilities (View and update plan With service specific forms)</t>
  </si>
  <si>
    <t>Security Facilities (View and update plan With service specific forms)</t>
  </si>
  <si>
    <t>House keeping (View and update plan With service specific forms)</t>
  </si>
  <si>
    <t>FNB (View and update plan With service specific forms)</t>
  </si>
  <si>
    <t>Financial Impact Assesment (Since customers configure the service based on already accepted MOU, the price change can be calculated on the fly)</t>
  </si>
  <si>
    <t>Change management (When customer requests services that were not part of the MOU)</t>
  </si>
  <si>
    <t>Workflow for change and approvals based on triggers</t>
  </si>
  <si>
    <t>Summary  of feedback  (Various reports ranging from schedules, costs, changes requested etc)</t>
  </si>
  <si>
    <t>Integrations</t>
  </si>
  <si>
    <t>Tally integration (generate formatted documents that can be uploaded to Tally)</t>
  </si>
  <si>
    <t xml:space="preserve">Integration for Lead Generation via website and emails </t>
  </si>
  <si>
    <t>DMS Integration using open source tools (eg. Alfresco)</t>
  </si>
  <si>
    <t xml:space="preserve">Marketing tool integration (Extrenal marketing service plugins) </t>
  </si>
  <si>
    <t>SMS &amp; email integration</t>
  </si>
  <si>
    <t>PM and Workflow integrations( already mentioned)</t>
  </si>
  <si>
    <t>Operations</t>
  </si>
  <si>
    <t>Initiate operations (reminder emails to concerned parties)</t>
  </si>
  <si>
    <t>Assign SPOC  for services</t>
  </si>
  <si>
    <t>Capture MOM for various activities</t>
  </si>
  <si>
    <t>Assimilate Project plans to create the master project plan</t>
  </si>
  <si>
    <t>Link SPOC with Client Representatives</t>
  </si>
  <si>
    <t>SPOC performance</t>
  </si>
  <si>
    <t>B</t>
  </si>
  <si>
    <t>Operational reports (Equipment:IT arrival reports, Human resource requirment reports, FnB Requirement, Menu requirements etc)</t>
  </si>
  <si>
    <t>Consumption Sheets</t>
  </si>
  <si>
    <t>Vendor management</t>
  </si>
  <si>
    <t>Create Vendor selection criteria</t>
  </si>
  <si>
    <t>vendor onboarding</t>
  </si>
  <si>
    <t>Create Bid Document (RFI, RFP, RFQ)</t>
  </si>
  <si>
    <t>Receive offers</t>
  </si>
  <si>
    <t>Evaluate offers</t>
  </si>
  <si>
    <t>Approve Offer</t>
  </si>
  <si>
    <t xml:space="preserve">Store quotes received </t>
  </si>
  <si>
    <t>Reports (vendor supply list : material and resources)</t>
  </si>
  <si>
    <t>Link Vendor supply to store management</t>
  </si>
  <si>
    <t>Link vendor supply schedules with project plans</t>
  </si>
  <si>
    <t>Reports on quotes floated / quotes received  per event. Criteria for selection etc</t>
  </si>
  <si>
    <t>Store management</t>
  </si>
  <si>
    <t>?</t>
  </si>
  <si>
    <t xml:space="preserve">Integrate with vendor management for material management </t>
  </si>
  <si>
    <t>Daily collection/return report</t>
  </si>
  <si>
    <r>
      <rPr>
        <b/>
        <sz val="12"/>
        <color rgb="FF000000"/>
        <rFont val="Calibri"/>
        <family val="2"/>
        <charset val="1"/>
      </rPr>
      <t>Security</t>
    </r>
    <r>
      <rPr>
        <sz val="12"/>
        <color rgb="FF000000"/>
        <rFont val="Calibri"/>
        <family val="2"/>
        <charset val="1"/>
      </rPr>
      <t xml:space="preserve"> Inspection Results</t>
    </r>
  </si>
  <si>
    <t>Receipt  and tally of  incoming materials</t>
  </si>
  <si>
    <r>
      <rPr>
        <sz val="12"/>
        <color rgb="FF000000"/>
        <rFont val="Calibri"/>
        <family val="2"/>
        <charset val="1"/>
      </rPr>
      <t>Record damages and shortages (</t>
    </r>
    <r>
      <rPr>
        <b/>
        <sz val="12"/>
        <color rgb="FF000000"/>
        <rFont val="Calibri"/>
        <family val="2"/>
        <charset val="1"/>
      </rPr>
      <t>Quality</t>
    </r>
    <r>
      <rPr>
        <sz val="12"/>
        <color rgb="FF000000"/>
        <rFont val="Calibri"/>
        <family val="2"/>
        <charset val="1"/>
      </rPr>
      <t xml:space="preserve"> Control)</t>
    </r>
  </si>
  <si>
    <t>Material inspection report</t>
  </si>
  <si>
    <t>Generate and print goods receipt note</t>
  </si>
  <si>
    <t>Preparation of ‘goods rejection memo’ (in case of rejection of materials)</t>
  </si>
  <si>
    <t>Material issue or material transfer receipts (intra department)</t>
  </si>
  <si>
    <t>Verify material return (intra departments), tallying</t>
  </si>
  <si>
    <t>Material return / stock verification (outgoing)</t>
  </si>
  <si>
    <t>Facility Management</t>
  </si>
  <si>
    <t>Link facility with venue and client</t>
  </si>
  <si>
    <t xml:space="preserve"> Car Park reservation and Visitor Management integration</t>
  </si>
  <si>
    <t xml:space="preserve"> Manage space inventory</t>
  </si>
  <si>
    <t>Reports (Space available, utilization by client, date, event etc)</t>
  </si>
  <si>
    <t>Security Management</t>
  </si>
  <si>
    <t>Security requirment for the event (Type, No., dates, events etc.)</t>
  </si>
  <si>
    <t>link security requirement with rented space, venues etc</t>
  </si>
  <si>
    <t>Link security with vendor provider (Multiple vendors)</t>
  </si>
  <si>
    <t>information on security personell being recruited</t>
  </si>
  <si>
    <t xml:space="preserve">Related Reports </t>
  </si>
  <si>
    <t>FNB + Housekeeping</t>
  </si>
  <si>
    <t>FNB requirment per venue / event / client (service timings, menu/cuisine selections, vendors):Multiple</t>
  </si>
  <si>
    <t>House keeping requirments  +linked vendors + # availability + Schedules etc</t>
  </si>
  <si>
    <t>Cuisine details (veg/nonveg/vegan etc)</t>
  </si>
  <si>
    <t>Menu details for each cuisine</t>
  </si>
  <si>
    <t>link to vendor / vendor timings / schedules /  servers / no of guests etc</t>
  </si>
  <si>
    <t>Corelate with expected attendance from event booking module</t>
  </si>
  <si>
    <t>Corelated reports on FNB Vendors, venues, schedules, menus in any combinations</t>
  </si>
  <si>
    <t>IT Facility Management</t>
  </si>
  <si>
    <t>Determine IT requirements per venue based on master data (Routers, computers, laptops, flatscreens power outlets, bandwidth etc)</t>
  </si>
  <si>
    <t>Link IT vendor with venue / event / client</t>
  </si>
  <si>
    <t>link vendors and store</t>
  </si>
  <si>
    <t>Reports for security requirments  corelated to clients / venues / events / dates etc</t>
  </si>
  <si>
    <t>System Features</t>
  </si>
  <si>
    <t xml:space="preserve"> Set up complex workflow rules and logics as per needs</t>
  </si>
  <si>
    <t>Procurement cycle, MOU creation W/F, Project planning W/F</t>
  </si>
  <si>
    <t xml:space="preserve"> Auto reminders on pending approvals</t>
  </si>
  <si>
    <t xml:space="preserve"> Customizable email messages</t>
  </si>
  <si>
    <t xml:space="preserve"> Detailed audit log / history</t>
  </si>
  <si>
    <t>Legacy documents</t>
  </si>
  <si>
    <t>Scan legacy document (integration only)</t>
  </si>
  <si>
    <t>Create digital assets that can be searched and tagged</t>
  </si>
  <si>
    <t>Associate the assets with existing engagements or retired engagements</t>
  </si>
  <si>
    <t>Quality Assurance</t>
  </si>
  <si>
    <t>QA &amp; Bug Fixing</t>
  </si>
  <si>
    <t>UAT</t>
  </si>
  <si>
    <t>Deployment per instance</t>
  </si>
  <si>
    <t>Assumptions</t>
  </si>
  <si>
    <t>Application does not support Accounting or financial transactions</t>
  </si>
  <si>
    <t>Does not include integration of Alfresco or  Email campaign software</t>
  </si>
  <si>
    <t>Login and registration</t>
  </si>
  <si>
    <t>Event info</t>
  </si>
  <si>
    <t>contact information</t>
  </si>
  <si>
    <t>details of other participants</t>
  </si>
  <si>
    <t>rate events</t>
  </si>
  <si>
    <t xml:space="preserve">customized Quizzes </t>
  </si>
  <si>
    <t>Customer Mobile shall be split into multiple modules</t>
  </si>
  <si>
    <t>Verbat will deliver a hybrid mobile application</t>
  </si>
  <si>
    <t>All master data entries shall be done via the Web. The mobile version shall have no legacy document integration features</t>
  </si>
  <si>
    <t>Verbat will deliver the Mobile as seperate applications in the following order chronologically</t>
  </si>
  <si>
    <t>Event management High level view. This will be a view only version</t>
  </si>
  <si>
    <t>vendor Management</t>
  </si>
  <si>
    <t>Facility management</t>
  </si>
  <si>
    <t>Security management</t>
  </si>
  <si>
    <t>IT facility Management</t>
  </si>
  <si>
    <t>Customer Web View</t>
  </si>
  <si>
    <t>Event management editable version with workflow integration and approval process</t>
  </si>
  <si>
    <t>Oprations management</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</si>
</sst>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mm/dd/yyyy"/>
    <numFmt numFmtId="165" formatCode="&quot;$&quot;#,##0.00"/>
  </numFmts>
  <fonts count="9" x14ac:knownFonts="1">
    <font>
      <sz val="12"/>
      <color rgb="FF000000"/>
      <name val="Calibri"/>
      <family val="2"/>
      <charset val="1"/>
    </font>
    <font>
      <b/>
      <sz val="14"/>
      <color rgb="FF000000"/>
      <name val="Calibri"/>
      <family val="2"/>
      <charset val="1"/>
    </font>
    <font>
      <b/>
      <sz val="11"/>
      <color rgb="FF000000"/>
      <name val="Calibri"/>
      <family val="2"/>
      <charset val="1"/>
    </font>
    <font>
      <b/>
      <sz val="12"/>
      <color rgb="FF000000"/>
      <name val="Calibri"/>
      <family val="2"/>
      <charset val="1"/>
    </font>
    <font>
      <sz val="10"/>
      <color rgb="FF000000"/>
      <name val="Calibri"/>
      <family val="2"/>
      <charset val="1"/>
    </font>
    <font>
      <b/>
      <sz val="10"/>
      <color rgb="FF000000"/>
      <name val="Calibri"/>
      <family val="2"/>
      <charset val="1"/>
    </font>
    <font>
      <b/>
      <sz val="12"/>
      <color rgb="FFFFFFFF"/>
      <name val="Calibri"/>
      <family val="2"/>
      <charset val="1"/>
    </font>
    <font>
      <b/>
      <sz val="12"/>
      <color rgb="FFFF0000"/>
      <name val="Calibri"/>
      <family val="2"/>
      <charset val="1"/>
    </font>
    <font>
      <i/>
      <sz val="12"/>
      <color rgb="FF000000"/>
      <name val="Calibri"/>
      <family val="2"/>
      <charset val="1"/>
    </font>
  </fonts>
  <fills count="10">
    <fill>
      <patternFill patternType="none"/>
    </fill>
    <fill>
      <patternFill patternType="gray125"/>
    </fill>
    <fill>
      <patternFill patternType="solid">
        <fgColor rgb="FFFFFFFF"/>
        <bgColor rgb="FFFDEADA"/>
      </patternFill>
    </fill>
    <fill>
      <patternFill patternType="solid">
        <fgColor rgb="FFFDEADA"/>
        <bgColor rgb="FFFFFFFF"/>
      </patternFill>
    </fill>
    <fill>
      <patternFill patternType="solid">
        <fgColor rgb="FFFFFF00"/>
        <bgColor rgb="FFFFFF00"/>
      </patternFill>
    </fill>
    <fill>
      <patternFill patternType="solid">
        <fgColor rgb="FF93CDDD"/>
        <bgColor rgb="FFC6D9F1"/>
      </patternFill>
    </fill>
    <fill>
      <patternFill patternType="solid">
        <fgColor rgb="FFD99694"/>
        <bgColor rgb="FFFF99CC"/>
      </patternFill>
    </fill>
    <fill>
      <patternFill patternType="solid">
        <fgColor rgb="FFDDD9C3"/>
        <bgColor rgb="FFC6D9F1"/>
      </patternFill>
    </fill>
    <fill>
      <patternFill patternType="solid">
        <fgColor rgb="FFC6D9F1"/>
        <bgColor rgb="FFDDD9C3"/>
      </patternFill>
    </fill>
    <fill>
      <patternFill patternType="solid">
        <fgColor rgb="FFF79646"/>
        <bgColor rgb="FFD99694"/>
      </patternFill>
    </fill>
  </fills>
  <borders count="10">
    <border>
      <left/>
      <right/>
      <top/>
      <bottom/>
      <diagonal/>
    </border>
    <border>
      <left style="thin">
        <color rgb="FFA6A6A6"/>
      </left>
      <right style="thin">
        <color rgb="FFA6A6A6"/>
      </right>
      <top style="thin">
        <color rgb="FFA6A6A6"/>
      </top>
      <bottom style="thin">
        <color rgb="FFA6A6A6"/>
      </bottom>
      <diagonal/>
    </border>
    <border>
      <left/>
      <right/>
      <top style="thin">
        <color rgb="FFA6A6A6"/>
      </top>
      <bottom/>
      <diagonal/>
    </border>
    <border>
      <left/>
      <right/>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bottom/>
      <diagonal/>
    </border>
    <border>
      <left/>
      <right style="thin">
        <color rgb="FFA6A6A6"/>
      </right>
      <top style="thin">
        <color rgb="FFA6A6A6"/>
      </top>
      <bottom style="thin">
        <color rgb="FFA6A6A6"/>
      </bottom>
      <diagonal/>
    </border>
    <border>
      <left style="thin">
        <color rgb="FFA6A6A6"/>
      </left>
      <right style="thin">
        <color rgb="FFA6A6A6"/>
      </right>
      <top/>
      <bottom style="thin">
        <color rgb="FFA6A6A6"/>
      </bottom>
      <diagonal/>
    </border>
  </borders>
  <cellStyleXfs count="1">
    <xf numFmtId="0" fontId="0" fillId="0" borderId="0"/>
  </cellStyleXfs>
  <cellXfs count="70">
    <xf numFmtId="0" fontId="0" fillId="0" borderId="0" xfId="0"/>
    <xf numFmtId="1" fontId="3" fillId="0" borderId="0" xfId="0" applyNumberFormat="1" applyFont="1" applyBorder="1" applyAlignment="1">
      <alignment horizontal="center" vertical="center" wrapText="1"/>
    </xf>
    <xf numFmtId="0" fontId="3" fillId="0" borderId="0" xfId="0" applyFont="1" applyBorder="1" applyAlignment="1">
      <alignment horizontal="center" vertical="center" wrapText="1"/>
    </xf>
    <xf numFmtId="0" fontId="6" fillId="0" borderId="0" xfId="0" applyFont="1" applyBorder="1" applyAlignment="1">
      <alignment horizontal="center" vertical="center"/>
    </xf>
    <xf numFmtId="0" fontId="6" fillId="0" borderId="7" xfId="0" applyFont="1" applyBorder="1" applyAlignment="1">
      <alignment horizontal="center" vertical="center"/>
    </xf>
    <xf numFmtId="0" fontId="0" fillId="2" borderId="1" xfId="0" applyFont="1" applyFill="1" applyBorder="1"/>
    <xf numFmtId="0" fontId="0" fillId="2" borderId="1" xfId="0" applyFont="1" applyFill="1" applyBorder="1" applyAlignment="1">
      <alignment horizontal="center"/>
    </xf>
    <xf numFmtId="0" fontId="0" fillId="2" borderId="1" xfId="0" applyFont="1" applyFill="1" applyBorder="1" applyAlignment="1">
      <alignment horizontal="right" vertical="center"/>
    </xf>
    <xf numFmtId="0" fontId="1" fillId="2" borderId="2" xfId="0" applyFont="1" applyFill="1" applyBorder="1" applyAlignment="1">
      <alignment vertical="center"/>
    </xf>
    <xf numFmtId="0" fontId="1" fillId="2" borderId="0" xfId="0" applyFont="1" applyFill="1" applyBorder="1" applyAlignment="1">
      <alignment horizontal="center" vertical="center"/>
    </xf>
    <xf numFmtId="0" fontId="1" fillId="2" borderId="0" xfId="0" applyFont="1" applyFill="1" applyBorder="1" applyAlignment="1">
      <alignment vertical="center"/>
    </xf>
    <xf numFmtId="0" fontId="1" fillId="2" borderId="0" xfId="0" applyFont="1" applyFill="1" applyBorder="1" applyAlignment="1">
      <alignment horizontal="right" vertical="center"/>
    </xf>
    <xf numFmtId="164" fontId="2" fillId="2" borderId="0" xfId="0" applyNumberFormat="1" applyFont="1" applyFill="1" applyBorder="1" applyAlignment="1">
      <alignment horizontal="center" vertical="center"/>
    </xf>
    <xf numFmtId="0" fontId="2" fillId="2" borderId="0" xfId="0" applyFont="1" applyFill="1" applyBorder="1" applyAlignment="1">
      <alignment horizontal="center" vertical="center"/>
    </xf>
    <xf numFmtId="0" fontId="1" fillId="2" borderId="3" xfId="0" applyFont="1" applyFill="1" applyBorder="1" applyAlignment="1">
      <alignment vertical="center"/>
    </xf>
    <xf numFmtId="0" fontId="1" fillId="2" borderId="3" xfId="0" applyFont="1" applyFill="1" applyBorder="1" applyAlignment="1">
      <alignment horizontal="center" vertical="center"/>
    </xf>
    <xf numFmtId="0" fontId="3" fillId="2" borderId="1" xfId="0" applyFont="1" applyFill="1" applyBorder="1"/>
    <xf numFmtId="0" fontId="3" fillId="3" borderId="4" xfId="0" applyFont="1" applyFill="1" applyBorder="1" applyAlignment="1">
      <alignment vertical="center"/>
    </xf>
    <xf numFmtId="0" fontId="3" fillId="3" borderId="5" xfId="0" applyFont="1" applyFill="1" applyBorder="1" applyAlignment="1">
      <alignment horizontal="center" vertical="center"/>
    </xf>
    <xf numFmtId="0" fontId="4" fillId="4" borderId="4" xfId="0" applyFont="1" applyFill="1" applyBorder="1" applyAlignment="1">
      <alignment horizontal="right" vertical="center"/>
    </xf>
    <xf numFmtId="0" fontId="4" fillId="4" borderId="4" xfId="0" applyFont="1" applyFill="1" applyBorder="1" applyAlignment="1">
      <alignment vertical="center"/>
    </xf>
    <xf numFmtId="0" fontId="5" fillId="4" borderId="4" xfId="0" applyFont="1" applyFill="1" applyBorder="1" applyAlignment="1">
      <alignment vertical="center"/>
    </xf>
    <xf numFmtId="0" fontId="6" fillId="0" borderId="0" xfId="0" applyFont="1" applyAlignment="1">
      <alignment vertical="center"/>
    </xf>
    <xf numFmtId="0" fontId="3" fillId="0" borderId="0" xfId="0" applyFont="1" applyAlignment="1">
      <alignment vertical="center"/>
    </xf>
    <xf numFmtId="0" fontId="1" fillId="3" borderId="4" xfId="0" applyFont="1" applyFill="1" applyBorder="1" applyAlignment="1">
      <alignment vertical="center"/>
    </xf>
    <xf numFmtId="0" fontId="1" fillId="3" borderId="4" xfId="0" applyFont="1" applyFill="1" applyBorder="1" applyAlignment="1">
      <alignment horizontal="center" vertical="center"/>
    </xf>
    <xf numFmtId="0" fontId="3" fillId="3" borderId="4" xfId="0" applyFont="1" applyFill="1" applyBorder="1" applyAlignment="1">
      <alignment horizontal="center" vertical="center"/>
    </xf>
    <xf numFmtId="0" fontId="4" fillId="0" borderId="6" xfId="0" applyFont="1" applyBorder="1" applyAlignment="1">
      <alignment horizontal="right" vertical="center"/>
    </xf>
    <xf numFmtId="0" fontId="4" fillId="0" borderId="4" xfId="0" applyFont="1" applyBorder="1" applyAlignment="1">
      <alignment horizontal="center" vertical="center"/>
    </xf>
    <xf numFmtId="0" fontId="5" fillId="0" borderId="4" xfId="0" applyFont="1" applyBorder="1" applyAlignment="1">
      <alignment horizontal="center" vertical="center"/>
    </xf>
    <xf numFmtId="0" fontId="5" fillId="5" borderId="4" xfId="0" applyFont="1" applyFill="1" applyBorder="1" applyAlignment="1">
      <alignment horizontal="center" vertical="center"/>
    </xf>
    <xf numFmtId="0" fontId="3" fillId="0" borderId="0" xfId="0" applyFont="1" applyAlignment="1">
      <alignment horizontal="center" vertical="center"/>
    </xf>
    <xf numFmtId="1" fontId="3" fillId="0" borderId="0" xfId="0" applyNumberFormat="1" applyFont="1" applyAlignment="1">
      <alignment horizontal="center" vertical="center"/>
    </xf>
    <xf numFmtId="0" fontId="0" fillId="2" borderId="4" xfId="0" applyFont="1" applyFill="1" applyBorder="1" applyAlignment="1">
      <alignment horizontal="left" vertical="center" indent="4"/>
    </xf>
    <xf numFmtId="0" fontId="0" fillId="2" borderId="4" xfId="0" applyFont="1" applyFill="1" applyBorder="1" applyAlignment="1">
      <alignment horizontal="center" vertical="center"/>
    </xf>
    <xf numFmtId="0" fontId="0" fillId="0" borderId="4" xfId="0" applyFont="1" applyBorder="1" applyAlignment="1">
      <alignment horizontal="center" vertical="center"/>
    </xf>
    <xf numFmtId="0" fontId="0" fillId="0" borderId="0" xfId="0" applyFont="1" applyAlignment="1">
      <alignment vertical="center"/>
    </xf>
    <xf numFmtId="0" fontId="0" fillId="0" borderId="0" xfId="0" applyFont="1" applyAlignment="1">
      <alignment horizontal="center" vertical="center"/>
    </xf>
    <xf numFmtId="0" fontId="3" fillId="6" borderId="4" xfId="0" applyFont="1" applyFill="1" applyBorder="1" applyAlignment="1">
      <alignment horizontal="left" vertical="center" wrapText="1"/>
    </xf>
    <xf numFmtId="0" fontId="3" fillId="6" borderId="4" xfId="0" applyFont="1" applyFill="1" applyBorder="1" applyAlignment="1">
      <alignment horizontal="left" vertical="center" wrapText="1" indent="4"/>
    </xf>
    <xf numFmtId="0" fontId="5" fillId="0" borderId="4" xfId="0" applyFont="1" applyBorder="1" applyAlignment="1">
      <alignment horizontal="right" vertical="center"/>
    </xf>
    <xf numFmtId="0" fontId="7" fillId="0" borderId="0" xfId="0" applyFont="1" applyAlignment="1">
      <alignment vertical="center"/>
    </xf>
    <xf numFmtId="0" fontId="3" fillId="7" borderId="4" xfId="0" applyFont="1" applyFill="1" applyBorder="1" applyAlignment="1">
      <alignment horizontal="left" vertical="center" indent="4"/>
    </xf>
    <xf numFmtId="0" fontId="0" fillId="7" borderId="4" xfId="0" applyFont="1" applyFill="1" applyBorder="1" applyAlignment="1">
      <alignment horizontal="center" vertical="center"/>
    </xf>
    <xf numFmtId="0" fontId="5" fillId="0" borderId="0" xfId="0" applyFont="1" applyBorder="1" applyAlignment="1">
      <alignment horizontal="right" vertical="center"/>
    </xf>
    <xf numFmtId="0" fontId="4" fillId="0" borderId="0" xfId="0" applyFont="1" applyBorder="1" applyAlignment="1">
      <alignment horizontal="center" vertical="center"/>
    </xf>
    <xf numFmtId="0" fontId="0" fillId="2" borderId="4" xfId="0" applyFont="1" applyFill="1" applyBorder="1" applyAlignment="1">
      <alignment horizontal="left" vertical="center" indent="8"/>
    </xf>
    <xf numFmtId="0" fontId="5" fillId="0" borderId="0" xfId="0" applyFont="1" applyBorder="1" applyAlignment="1">
      <alignment vertical="center"/>
    </xf>
    <xf numFmtId="0" fontId="4" fillId="0" borderId="0" xfId="0" applyFont="1" applyBorder="1" applyAlignment="1">
      <alignment vertical="center"/>
    </xf>
    <xf numFmtId="0" fontId="3" fillId="8" borderId="0" xfId="0" applyFont="1" applyFill="1" applyAlignment="1">
      <alignment vertical="center"/>
    </xf>
    <xf numFmtId="0" fontId="0" fillId="8" borderId="0" xfId="0" applyFont="1" applyFill="1" applyAlignment="1">
      <alignment vertical="center"/>
    </xf>
    <xf numFmtId="0" fontId="7" fillId="0" borderId="0" xfId="0" applyFont="1" applyAlignment="1">
      <alignment horizontal="left" vertical="center"/>
    </xf>
    <xf numFmtId="0" fontId="3" fillId="0" borderId="0" xfId="0" applyFont="1" applyAlignment="1">
      <alignment horizontal="left" vertical="center" indent="8"/>
    </xf>
    <xf numFmtId="0" fontId="0" fillId="0" borderId="6" xfId="0" applyFont="1" applyBorder="1" applyAlignment="1">
      <alignment horizontal="left" vertical="center" wrapText="1" indent="8"/>
    </xf>
    <xf numFmtId="0" fontId="0" fillId="2" borderId="4" xfId="0" applyFont="1" applyFill="1" applyBorder="1" applyAlignment="1">
      <alignment horizontal="center"/>
    </xf>
    <xf numFmtId="0" fontId="0" fillId="2" borderId="4" xfId="0" applyFont="1" applyFill="1" applyBorder="1" applyAlignment="1">
      <alignment horizontal="left" vertical="center" wrapText="1" indent="8"/>
    </xf>
    <xf numFmtId="0" fontId="0" fillId="0" borderId="4" xfId="0" applyFont="1" applyBorder="1" applyAlignment="1">
      <alignment horizontal="left" vertical="center" wrapText="1" indent="8"/>
    </xf>
    <xf numFmtId="0" fontId="0" fillId="0" borderId="4" xfId="0" applyFont="1" applyBorder="1" applyAlignment="1">
      <alignment horizontal="center" vertical="center"/>
    </xf>
    <xf numFmtId="0" fontId="3" fillId="7" borderId="4" xfId="0" applyFont="1" applyFill="1" applyBorder="1" applyAlignment="1">
      <alignment horizontal="center" vertical="center"/>
    </xf>
    <xf numFmtId="0" fontId="0" fillId="0" borderId="0" xfId="0" applyAlignment="1">
      <alignment horizontal="center"/>
    </xf>
    <xf numFmtId="0" fontId="3" fillId="0" borderId="6" xfId="0" applyFont="1" applyBorder="1" applyAlignment="1">
      <alignment horizontal="left" vertical="center" wrapText="1" indent="8"/>
    </xf>
    <xf numFmtId="0" fontId="0" fillId="2" borderId="8" xfId="0" applyFont="1" applyFill="1" applyBorder="1"/>
    <xf numFmtId="0" fontId="3" fillId="6" borderId="4" xfId="0" applyFont="1" applyFill="1" applyBorder="1" applyAlignment="1">
      <alignment horizontal="left" vertical="center" indent="4"/>
    </xf>
    <xf numFmtId="0" fontId="0" fillId="6" borderId="4" xfId="0" applyFont="1" applyFill="1" applyBorder="1" applyAlignment="1">
      <alignment horizontal="center" vertical="center"/>
    </xf>
    <xf numFmtId="0" fontId="8" fillId="2" borderId="4" xfId="0" applyFont="1" applyFill="1" applyBorder="1" applyAlignment="1">
      <alignment horizontal="left" vertical="center" indent="4"/>
    </xf>
    <xf numFmtId="0" fontId="3" fillId="9" borderId="4" xfId="0" applyFont="1" applyFill="1" applyBorder="1" applyAlignment="1">
      <alignment horizontal="left" vertical="center" indent="4"/>
    </xf>
    <xf numFmtId="0" fontId="0" fillId="9" borderId="4" xfId="0" applyFont="1" applyFill="1" applyBorder="1" applyAlignment="1">
      <alignment horizontal="center" vertical="center"/>
    </xf>
    <xf numFmtId="0" fontId="3" fillId="9" borderId="4" xfId="0" applyFont="1" applyFill="1" applyBorder="1" applyAlignment="1">
      <alignment horizontal="center"/>
    </xf>
    <xf numFmtId="0" fontId="0" fillId="2" borderId="9" xfId="0" applyFont="1" applyFill="1" applyBorder="1" applyAlignment="1">
      <alignment horizontal="right" vertical="center"/>
    </xf>
    <xf numFmtId="165" fontId="3" fillId="0" borderId="0" xfId="0" applyNumberFormat="1" applyFont="1" applyAlignment="1">
      <alignment horizontal="left" vertical="center" indent="8"/>
    </xf>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DDD9C3"/>
      <rgbColor rgb="FF808080"/>
      <rgbColor rgb="FF9999FF"/>
      <rgbColor rgb="FF993366"/>
      <rgbColor rgb="FFFDEADA"/>
      <rgbColor rgb="FFCCFFFF"/>
      <rgbColor rgb="FF660066"/>
      <rgbColor rgb="FFD99694"/>
      <rgbColor rgb="FF0066CC"/>
      <rgbColor rgb="FFC6D9F1"/>
      <rgbColor rgb="FF000080"/>
      <rgbColor rgb="FFFF00FF"/>
      <rgbColor rgb="FFFFFF00"/>
      <rgbColor rgb="FF00FFFF"/>
      <rgbColor rgb="FF800080"/>
      <rgbColor rgb="FF800000"/>
      <rgbColor rgb="FF008080"/>
      <rgbColor rgb="FF0000FF"/>
      <rgbColor rgb="FF00CCFF"/>
      <rgbColor rgb="FFCCFFFF"/>
      <rgbColor rgb="FFCCFFCC"/>
      <rgbColor rgb="FFFFFF99"/>
      <rgbColor rgb="FF93CDDD"/>
      <rgbColor rgb="FFFF99CC"/>
      <rgbColor rgb="FFCC99FF"/>
      <rgbColor rgb="FFFFCC99"/>
      <rgbColor rgb="FF3366FF"/>
      <rgbColor rgb="FF33CCCC"/>
      <rgbColor rgb="FF99CC00"/>
      <rgbColor rgb="FFFFCC00"/>
      <rgbColor rgb="FFF79646"/>
      <rgbColor rgb="FFFF6600"/>
      <rgbColor rgb="FF666699"/>
      <rgbColor rgb="FFA6A6A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3045600</xdr:colOff>
      <xdr:row>3</xdr:row>
      <xdr:rowOff>127800</xdr:rowOff>
    </xdr:to>
    <xdr:pic>
      <xdr:nvPicPr>
        <xdr:cNvPr id="2" name="Picture 1"/>
        <xdr:cNvPicPr/>
      </xdr:nvPicPr>
      <xdr:blipFill>
        <a:blip xmlns:r="http://schemas.openxmlformats.org/officeDocument/2006/relationships" r:embed="rId1"/>
        <a:stretch/>
      </xdr:blipFill>
      <xdr:spPr>
        <a:xfrm>
          <a:off x="0" y="0"/>
          <a:ext cx="3045600" cy="727560"/>
        </a:xfrm>
        <a:prstGeom prst="rect">
          <a:avLst/>
        </a:prstGeom>
        <a:ln>
          <a:noFill/>
        </a:ln>
      </xdr:spPr>
    </xdr:pic>
    <xdr:clientData/>
  </xdr:twoCellAnchor>
  <xdr:twoCellAnchor>
    <xdr:from>
      <xdr:col>0</xdr:col>
      <xdr:colOff>0</xdr:colOff>
      <xdr:row>0</xdr:row>
      <xdr:rowOff>0</xdr:rowOff>
    </xdr:from>
    <xdr:to>
      <xdr:col>0</xdr:col>
      <xdr:colOff>7620000</xdr:colOff>
      <xdr:row>34</xdr:row>
      <xdr:rowOff>152400</xdr:rowOff>
    </xdr:to>
    <xdr:sp macro="" textlink="">
      <xdr:nvSpPr>
        <xdr:cNvPr id="1026" name="_x0000_t202" hidden="1"/>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J273"/>
  <sheetViews>
    <sheetView tabSelected="1" topLeftCell="A3" zoomScale="80" zoomScaleNormal="80" workbookViewId="0">
      <selection activeCell="G27" sqref="G27"/>
    </sheetView>
  </sheetViews>
  <sheetFormatPr defaultRowHeight="15.6" x14ac:dyDescent="0.3"/>
  <cols>
    <col min="1" max="1" width="119.3984375" style="5" customWidth="1"/>
    <col min="2" max="2" width="14.296875" style="6" customWidth="1"/>
    <col min="3" max="3" width="13.8984375" style="7" customWidth="1"/>
    <col min="4" max="4" width="19.09765625" style="5" customWidth="1"/>
    <col min="5" max="5" width="12.69921875" style="5" customWidth="1"/>
    <col min="6" max="6" width="10.8984375" style="5" customWidth="1"/>
    <col min="7" max="7" width="24.69921875" style="5" bestFit="1" customWidth="1"/>
    <col min="8" max="8" width="0.296875" style="5" hidden="1" customWidth="1"/>
    <col min="9" max="9" width="10.8984375" style="5" hidden="1" customWidth="1"/>
    <col min="10" max="10" width="10.8984375" style="5" customWidth="1"/>
    <col min="11" max="11" width="13.5" style="5" customWidth="1"/>
    <col min="12" max="1023" width="10.8984375" style="5" customWidth="1"/>
    <col min="1024" max="1025" width="8.3984375" customWidth="1"/>
  </cols>
  <sheetData>
    <row r="1" spans="1:1024" ht="15.75" customHeight="1" x14ac:dyDescent="0.3">
      <c r="A1" s="8"/>
      <c r="B1" s="9"/>
      <c r="C1" s="10"/>
    </row>
    <row r="2" spans="1:1024" ht="15.75" customHeight="1" x14ac:dyDescent="0.3">
      <c r="A2" s="10"/>
      <c r="B2" s="9"/>
      <c r="C2" s="10"/>
    </row>
    <row r="3" spans="1:1024" ht="15.75" customHeight="1" x14ac:dyDescent="0.3">
      <c r="A3" s="11" t="s">
        <v>0</v>
      </c>
      <c r="B3" s="9"/>
      <c r="C3" s="12">
        <v>43416</v>
      </c>
    </row>
    <row r="4" spans="1:1024" ht="15.75" customHeight="1" x14ac:dyDescent="0.3">
      <c r="A4" s="9"/>
      <c r="B4" s="9"/>
      <c r="C4" s="13" t="s">
        <v>1</v>
      </c>
    </row>
    <row r="5" spans="1:1024" ht="15.75" customHeight="1" x14ac:dyDescent="0.3">
      <c r="A5" s="14"/>
      <c r="B5" s="15"/>
      <c r="C5" s="14"/>
      <c r="D5" s="16"/>
    </row>
    <row r="6" spans="1:1024" s="23" customFormat="1" ht="18" customHeight="1" x14ac:dyDescent="0.3">
      <c r="A6" s="17" t="s">
        <v>2</v>
      </c>
      <c r="B6" s="18" t="s">
        <v>3</v>
      </c>
      <c r="C6" s="18" t="s">
        <v>4</v>
      </c>
      <c r="D6" s="19"/>
      <c r="E6" s="20" t="s">
        <v>5</v>
      </c>
      <c r="F6" s="21" t="s">
        <v>4</v>
      </c>
      <c r="G6" s="21" t="s">
        <v>6</v>
      </c>
      <c r="H6" s="22"/>
      <c r="I6" s="22"/>
      <c r="AMJ6"/>
    </row>
    <row r="7" spans="1:1024" s="23" customFormat="1" ht="18" customHeight="1" x14ac:dyDescent="0.3">
      <c r="A7" s="24" t="s">
        <v>7</v>
      </c>
      <c r="B7" s="25"/>
      <c r="C7" s="26"/>
      <c r="D7" s="27" t="s">
        <v>8</v>
      </c>
      <c r="E7" s="28">
        <v>1</v>
      </c>
      <c r="F7" s="29">
        <f>SUM(C12:C13)</f>
        <v>10</v>
      </c>
      <c r="G7" s="30">
        <f t="shared" ref="G7:G13" si="0">(F7*E7)</f>
        <v>10</v>
      </c>
      <c r="H7" s="22"/>
      <c r="I7" s="22"/>
      <c r="J7" s="31"/>
      <c r="K7" s="32"/>
      <c r="AMJ7"/>
    </row>
    <row r="8" spans="1:1024" s="23" customFormat="1" ht="18" customHeight="1" x14ac:dyDescent="0.3">
      <c r="A8" s="33" t="s">
        <v>9</v>
      </c>
      <c r="B8" s="34">
        <v>32</v>
      </c>
      <c r="C8" s="34">
        <f t="shared" ref="C8:C32" si="1">B8/8</f>
        <v>4</v>
      </c>
      <c r="D8" s="27" t="s">
        <v>10</v>
      </c>
      <c r="E8" s="28">
        <v>2</v>
      </c>
      <c r="F8" s="29">
        <v>55</v>
      </c>
      <c r="G8" s="30">
        <f t="shared" si="0"/>
        <v>110</v>
      </c>
      <c r="H8" s="4">
        <f>SUM(C12:C73)</f>
        <v>103</v>
      </c>
      <c r="I8" s="3">
        <f>SUM(G8:G9)</f>
        <v>222</v>
      </c>
      <c r="J8" s="2">
        <f>SUM(C12:C151)</f>
        <v>222.25</v>
      </c>
      <c r="K8" s="1">
        <f>SUM(G8:G9)</f>
        <v>222</v>
      </c>
      <c r="AMJ8"/>
    </row>
    <row r="9" spans="1:1024" s="23" customFormat="1" ht="18" customHeight="1" x14ac:dyDescent="0.3">
      <c r="A9" s="33" t="s">
        <v>11</v>
      </c>
      <c r="B9" s="34">
        <f>SUM(B11:B151)*0.1</f>
        <v>183.4</v>
      </c>
      <c r="C9" s="34">
        <f t="shared" si="1"/>
        <v>22.925000000000001</v>
      </c>
      <c r="D9" s="27" t="s">
        <v>12</v>
      </c>
      <c r="E9" s="28">
        <v>2</v>
      </c>
      <c r="F9" s="29">
        <v>56</v>
      </c>
      <c r="G9" s="30">
        <f t="shared" si="0"/>
        <v>112</v>
      </c>
      <c r="H9" s="4"/>
      <c r="I9" s="3"/>
      <c r="J9" s="2"/>
      <c r="K9" s="1"/>
      <c r="AMJ9"/>
    </row>
    <row r="10" spans="1:1024" s="36" customFormat="1" ht="18" customHeight="1" x14ac:dyDescent="0.3">
      <c r="A10" s="33" t="s">
        <v>13</v>
      </c>
      <c r="B10" s="34">
        <v>32</v>
      </c>
      <c r="C10" s="34">
        <f t="shared" si="1"/>
        <v>4</v>
      </c>
      <c r="D10" s="27" t="s">
        <v>14</v>
      </c>
      <c r="E10" s="28">
        <v>1</v>
      </c>
      <c r="F10" s="35">
        <f>C8</f>
        <v>4</v>
      </c>
      <c r="G10" s="30">
        <f t="shared" si="0"/>
        <v>4</v>
      </c>
      <c r="H10" s="22"/>
      <c r="I10" s="22"/>
      <c r="J10" s="31"/>
      <c r="K10" s="32"/>
      <c r="AMJ10"/>
    </row>
    <row r="11" spans="1:1024" s="36" customFormat="1" ht="18" customHeight="1" x14ac:dyDescent="0.3">
      <c r="A11" s="24" t="s">
        <v>15</v>
      </c>
      <c r="B11" s="24"/>
      <c r="C11" s="24">
        <f t="shared" si="1"/>
        <v>0</v>
      </c>
      <c r="D11" s="27" t="s">
        <v>16</v>
      </c>
      <c r="E11" s="28">
        <v>1</v>
      </c>
      <c r="F11" s="35">
        <f>C10</f>
        <v>4</v>
      </c>
      <c r="G11" s="30">
        <f t="shared" si="0"/>
        <v>4</v>
      </c>
      <c r="H11" s="22"/>
      <c r="I11" s="22"/>
      <c r="J11" s="31"/>
      <c r="K11" s="32"/>
      <c r="AMJ11"/>
    </row>
    <row r="12" spans="1:1024" s="36" customFormat="1" ht="18" customHeight="1" x14ac:dyDescent="0.3">
      <c r="A12" s="33" t="s">
        <v>17</v>
      </c>
      <c r="B12" s="34">
        <v>40</v>
      </c>
      <c r="C12" s="34">
        <f t="shared" si="1"/>
        <v>5</v>
      </c>
      <c r="D12" s="27" t="s">
        <v>18</v>
      </c>
      <c r="E12" s="28">
        <v>1</v>
      </c>
      <c r="F12" s="35">
        <f>C9</f>
        <v>22.925000000000001</v>
      </c>
      <c r="G12" s="30">
        <f t="shared" si="0"/>
        <v>22.925000000000001</v>
      </c>
      <c r="H12" s="22"/>
      <c r="I12" s="22"/>
      <c r="J12" s="31"/>
      <c r="K12" s="32"/>
      <c r="AMJ12"/>
    </row>
    <row r="13" spans="1:1024" s="36" customFormat="1" ht="18" customHeight="1" x14ac:dyDescent="0.3">
      <c r="A13" s="33" t="s">
        <v>19</v>
      </c>
      <c r="B13" s="34">
        <v>40</v>
      </c>
      <c r="C13" s="34">
        <f t="shared" si="1"/>
        <v>5</v>
      </c>
      <c r="D13" s="27" t="s">
        <v>20</v>
      </c>
      <c r="E13" s="28">
        <v>2</v>
      </c>
      <c r="F13" s="37">
        <f>C153/2</f>
        <v>31.537499999999998</v>
      </c>
      <c r="G13" s="30">
        <f t="shared" si="0"/>
        <v>63.074999999999996</v>
      </c>
      <c r="H13" s="22"/>
      <c r="I13" s="22"/>
      <c r="J13" s="31"/>
      <c r="K13" s="32"/>
      <c r="AMJ13"/>
    </row>
    <row r="14" spans="1:1024" s="36" customFormat="1" ht="18" customHeight="1" x14ac:dyDescent="0.3">
      <c r="A14" s="38" t="s">
        <v>21</v>
      </c>
      <c r="B14" s="39"/>
      <c r="C14" s="39">
        <f t="shared" si="1"/>
        <v>0</v>
      </c>
      <c r="D14" s="40" t="s">
        <v>22</v>
      </c>
      <c r="E14" s="28"/>
      <c r="F14" s="29"/>
      <c r="G14" s="30">
        <f>SUM(G7:G13)</f>
        <v>326</v>
      </c>
      <c r="H14" s="41"/>
      <c r="I14" s="23"/>
      <c r="AMJ14"/>
    </row>
    <row r="15" spans="1:1024" s="36" customFormat="1" ht="18" customHeight="1" x14ac:dyDescent="0.3">
      <c r="A15" s="42" t="s">
        <v>23</v>
      </c>
      <c r="B15" s="43">
        <v>0</v>
      </c>
      <c r="C15" s="43">
        <f t="shared" si="1"/>
        <v>0</v>
      </c>
      <c r="D15" s="44"/>
      <c r="E15" s="45"/>
      <c r="F15" s="45"/>
      <c r="H15" s="23"/>
      <c r="AMJ15"/>
    </row>
    <row r="16" spans="1:1024" s="36" customFormat="1" ht="18" customHeight="1" x14ac:dyDescent="0.3">
      <c r="A16" s="46" t="s">
        <v>24</v>
      </c>
      <c r="B16" s="34">
        <v>8</v>
      </c>
      <c r="C16" s="34">
        <f t="shared" si="1"/>
        <v>1</v>
      </c>
      <c r="D16" s="47"/>
      <c r="E16" s="48"/>
      <c r="F16" s="48"/>
      <c r="G16" s="47"/>
      <c r="H16" s="23"/>
      <c r="AMJ16"/>
    </row>
    <row r="17" spans="1:1024" s="36" customFormat="1" ht="18" customHeight="1" x14ac:dyDescent="0.3">
      <c r="A17" s="46" t="s">
        <v>25</v>
      </c>
      <c r="B17" s="34">
        <v>8</v>
      </c>
      <c r="C17" s="34">
        <f t="shared" si="1"/>
        <v>1</v>
      </c>
      <c r="D17" s="47"/>
      <c r="E17" s="48"/>
      <c r="F17" s="48"/>
      <c r="G17" s="47"/>
      <c r="H17" s="23"/>
      <c r="AMJ17"/>
    </row>
    <row r="18" spans="1:1024" s="36" customFormat="1" ht="18" customHeight="1" x14ac:dyDescent="0.3">
      <c r="A18" s="46" t="s">
        <v>26</v>
      </c>
      <c r="B18" s="34">
        <v>8</v>
      </c>
      <c r="C18" s="34">
        <f t="shared" si="1"/>
        <v>1</v>
      </c>
      <c r="D18" s="47"/>
      <c r="E18" s="48"/>
      <c r="F18" s="48"/>
      <c r="G18" s="47"/>
      <c r="H18" s="23"/>
      <c r="AMJ18"/>
    </row>
    <row r="19" spans="1:1024" s="36" customFormat="1" ht="18" customHeight="1" x14ac:dyDescent="0.3">
      <c r="A19" s="46" t="s">
        <v>27</v>
      </c>
      <c r="B19" s="34">
        <v>8</v>
      </c>
      <c r="C19" s="34">
        <f t="shared" si="1"/>
        <v>1</v>
      </c>
      <c r="D19" s="47"/>
      <c r="E19" s="48"/>
      <c r="F19" s="48"/>
      <c r="G19" s="47"/>
      <c r="H19" s="23"/>
      <c r="AMJ19"/>
    </row>
    <row r="20" spans="1:1024" s="36" customFormat="1" ht="18" customHeight="1" x14ac:dyDescent="0.3">
      <c r="A20" s="46" t="s">
        <v>28</v>
      </c>
      <c r="B20" s="34">
        <v>8</v>
      </c>
      <c r="C20" s="34">
        <f t="shared" si="1"/>
        <v>1</v>
      </c>
      <c r="F20" s="23"/>
      <c r="G20" s="23"/>
      <c r="H20" s="23"/>
      <c r="AMJ20"/>
    </row>
    <row r="21" spans="1:1024" s="36" customFormat="1" ht="18" customHeight="1" x14ac:dyDescent="0.3">
      <c r="A21" s="46" t="s">
        <v>29</v>
      </c>
      <c r="B21" s="34">
        <v>8</v>
      </c>
      <c r="C21" s="34">
        <f t="shared" si="1"/>
        <v>1</v>
      </c>
      <c r="F21" s="23"/>
      <c r="G21" s="23"/>
      <c r="H21" s="23"/>
      <c r="AMJ21"/>
    </row>
    <row r="22" spans="1:1024" s="36" customFormat="1" ht="18" customHeight="1" x14ac:dyDescent="0.3">
      <c r="A22" s="46" t="s">
        <v>30</v>
      </c>
      <c r="B22" s="34">
        <v>8</v>
      </c>
      <c r="C22" s="34">
        <f t="shared" si="1"/>
        <v>1</v>
      </c>
      <c r="F22" s="23"/>
      <c r="G22" s="23"/>
      <c r="H22" s="23"/>
      <c r="AMJ22"/>
    </row>
    <row r="23" spans="1:1024" s="36" customFormat="1" ht="20.25" customHeight="1" x14ac:dyDescent="0.3">
      <c r="A23" s="46" t="s">
        <v>31</v>
      </c>
      <c r="B23" s="34">
        <v>8</v>
      </c>
      <c r="C23" s="34">
        <f t="shared" si="1"/>
        <v>1</v>
      </c>
      <c r="E23" s="36" t="s">
        <v>32</v>
      </c>
      <c r="F23" s="36" t="s">
        <v>33</v>
      </c>
      <c r="G23" s="23"/>
      <c r="AMJ23"/>
    </row>
    <row r="24" spans="1:1024" s="36" customFormat="1" ht="20.25" customHeight="1" x14ac:dyDescent="0.3">
      <c r="A24" s="46" t="s">
        <v>34</v>
      </c>
      <c r="B24" s="34">
        <v>8</v>
      </c>
      <c r="C24" s="34">
        <f t="shared" si="1"/>
        <v>1</v>
      </c>
      <c r="D24" s="49" t="s">
        <v>35</v>
      </c>
      <c r="E24" s="50">
        <f>SUM(F13,F7,F9)</f>
        <v>97.537499999999994</v>
      </c>
      <c r="F24" s="51">
        <f>E24/20</f>
        <v>4.8768750000000001</v>
      </c>
      <c r="G24" s="69">
        <f>E28*12*8*65</f>
        <v>2034240</v>
      </c>
      <c r="AMJ24"/>
    </row>
    <row r="25" spans="1:1024" s="36" customFormat="1" x14ac:dyDescent="0.3">
      <c r="A25" s="46" t="s">
        <v>36</v>
      </c>
      <c r="B25" s="34">
        <v>8</v>
      </c>
      <c r="C25" s="34">
        <f t="shared" si="1"/>
        <v>1</v>
      </c>
      <c r="D25" s="49"/>
      <c r="E25" s="50"/>
      <c r="F25" s="51"/>
      <c r="G25" s="52"/>
      <c r="AMJ25"/>
    </row>
    <row r="26" spans="1:1024" s="36" customFormat="1" x14ac:dyDescent="0.3">
      <c r="A26" s="46" t="s">
        <v>37</v>
      </c>
      <c r="B26" s="34">
        <v>8</v>
      </c>
      <c r="C26" s="34">
        <f t="shared" si="1"/>
        <v>1</v>
      </c>
      <c r="D26" s="49"/>
      <c r="E26" s="50"/>
      <c r="F26" s="51"/>
      <c r="G26" s="52"/>
      <c r="AMJ26"/>
    </row>
    <row r="27" spans="1:1024" s="36" customFormat="1" x14ac:dyDescent="0.3">
      <c r="A27" s="46" t="s">
        <v>38</v>
      </c>
      <c r="B27" s="34">
        <v>8</v>
      </c>
      <c r="C27" s="34">
        <f t="shared" si="1"/>
        <v>1</v>
      </c>
      <c r="D27" s="49"/>
      <c r="E27" s="50"/>
      <c r="F27" s="51"/>
      <c r="G27" s="52"/>
      <c r="AMJ27"/>
    </row>
    <row r="28" spans="1:1024" s="36" customFormat="1" x14ac:dyDescent="0.3">
      <c r="A28" s="46" t="s">
        <v>39</v>
      </c>
      <c r="B28" s="34">
        <v>8</v>
      </c>
      <c r="C28" s="34">
        <f t="shared" si="1"/>
        <v>1</v>
      </c>
      <c r="D28" s="49" t="s">
        <v>6</v>
      </c>
      <c r="E28" s="50">
        <f>G14</f>
        <v>326</v>
      </c>
      <c r="F28" s="23" t="s">
        <v>40</v>
      </c>
      <c r="G28" s="23"/>
      <c r="AMJ28"/>
    </row>
    <row r="29" spans="1:1024" s="36" customFormat="1" ht="18" customHeight="1" x14ac:dyDescent="0.3">
      <c r="A29" s="46" t="s">
        <v>41</v>
      </c>
      <c r="B29" s="34">
        <v>8</v>
      </c>
      <c r="C29" s="34">
        <f t="shared" si="1"/>
        <v>1</v>
      </c>
      <c r="D29" s="49"/>
      <c r="E29" s="50"/>
      <c r="F29" s="23"/>
      <c r="G29" s="23"/>
      <c r="AMJ29"/>
    </row>
    <row r="30" spans="1:1024" s="36" customFormat="1" x14ac:dyDescent="0.3">
      <c r="A30" s="46" t="s">
        <v>42</v>
      </c>
      <c r="B30" s="34">
        <v>8</v>
      </c>
      <c r="C30" s="34">
        <f t="shared" si="1"/>
        <v>1</v>
      </c>
      <c r="D30" s="49"/>
      <c r="E30" s="50"/>
      <c r="F30" s="23"/>
      <c r="G30" s="23"/>
      <c r="AMJ30"/>
    </row>
    <row r="31" spans="1:1024" s="36" customFormat="1" x14ac:dyDescent="0.3">
      <c r="A31" s="46" t="s">
        <v>43</v>
      </c>
      <c r="B31" s="34">
        <v>24</v>
      </c>
      <c r="C31" s="34">
        <f t="shared" si="1"/>
        <v>3</v>
      </c>
      <c r="D31" s="49"/>
      <c r="E31" s="50"/>
      <c r="F31" s="23"/>
      <c r="G31" s="23"/>
      <c r="AMJ31"/>
    </row>
    <row r="32" spans="1:1024" ht="18.75" customHeight="1" x14ac:dyDescent="0.3">
      <c r="A32" s="46" t="s">
        <v>44</v>
      </c>
      <c r="B32" s="34">
        <v>24</v>
      </c>
      <c r="C32" s="34">
        <f t="shared" si="1"/>
        <v>3</v>
      </c>
      <c r="D32" s="36"/>
      <c r="E32" s="36"/>
      <c r="F32" s="36"/>
      <c r="G32" s="36"/>
    </row>
    <row r="33" spans="1:3" x14ac:dyDescent="0.3">
      <c r="A33" s="42" t="s">
        <v>45</v>
      </c>
      <c r="B33" s="43"/>
      <c r="C33" s="43"/>
    </row>
    <row r="34" spans="1:3" ht="18.75" customHeight="1" x14ac:dyDescent="0.3">
      <c r="A34" s="46" t="s">
        <v>46</v>
      </c>
      <c r="B34" s="34">
        <v>24</v>
      </c>
      <c r="C34" s="34">
        <f t="shared" ref="C34:C65" si="2">B34/8</f>
        <v>3</v>
      </c>
    </row>
    <row r="35" spans="1:3" ht="18.75" customHeight="1" x14ac:dyDescent="0.3">
      <c r="A35" s="46" t="s">
        <v>47</v>
      </c>
      <c r="B35" s="34">
        <v>24</v>
      </c>
      <c r="C35" s="34">
        <f t="shared" si="2"/>
        <v>3</v>
      </c>
    </row>
    <row r="36" spans="1:3" x14ac:dyDescent="0.3">
      <c r="A36" s="46" t="s">
        <v>48</v>
      </c>
      <c r="B36" s="34">
        <v>24</v>
      </c>
      <c r="C36" s="34">
        <f t="shared" si="2"/>
        <v>3</v>
      </c>
    </row>
    <row r="37" spans="1:3" ht="19.5" customHeight="1" x14ac:dyDescent="0.3">
      <c r="A37" s="46" t="s">
        <v>49</v>
      </c>
      <c r="B37" s="34">
        <v>24</v>
      </c>
      <c r="C37" s="34">
        <f t="shared" si="2"/>
        <v>3</v>
      </c>
    </row>
    <row r="38" spans="1:3" ht="19.5" customHeight="1" x14ac:dyDescent="0.3">
      <c r="A38" s="46" t="s">
        <v>50</v>
      </c>
      <c r="B38" s="34">
        <v>24</v>
      </c>
      <c r="C38" s="34">
        <f t="shared" si="2"/>
        <v>3</v>
      </c>
    </row>
    <row r="39" spans="1:3" x14ac:dyDescent="0.3">
      <c r="A39" s="42" t="s">
        <v>51</v>
      </c>
      <c r="B39" s="43"/>
      <c r="C39" s="43">
        <f t="shared" si="2"/>
        <v>0</v>
      </c>
    </row>
    <row r="40" spans="1:3" ht="19.5" customHeight="1" x14ac:dyDescent="0.3">
      <c r="A40" s="46" t="s">
        <v>52</v>
      </c>
      <c r="B40" s="34">
        <v>16</v>
      </c>
      <c r="C40" s="34">
        <f t="shared" si="2"/>
        <v>2</v>
      </c>
    </row>
    <row r="41" spans="1:3" ht="18.75" customHeight="1" x14ac:dyDescent="0.3">
      <c r="A41" s="46" t="s">
        <v>53</v>
      </c>
      <c r="B41" s="34">
        <v>6</v>
      </c>
      <c r="C41" s="34">
        <f t="shared" si="2"/>
        <v>0.75</v>
      </c>
    </row>
    <row r="42" spans="1:3" ht="18.75" customHeight="1" x14ac:dyDescent="0.3">
      <c r="A42" s="46" t="s">
        <v>54</v>
      </c>
      <c r="B42" s="34">
        <v>16</v>
      </c>
      <c r="C42" s="34">
        <f t="shared" si="2"/>
        <v>2</v>
      </c>
    </row>
    <row r="43" spans="1:3" ht="18.75" customHeight="1" x14ac:dyDescent="0.3">
      <c r="A43" s="46" t="s">
        <v>55</v>
      </c>
      <c r="B43" s="34">
        <v>8</v>
      </c>
      <c r="C43" s="34">
        <f t="shared" si="2"/>
        <v>1</v>
      </c>
    </row>
    <row r="44" spans="1:3" ht="18.75" customHeight="1" x14ac:dyDescent="0.3">
      <c r="A44" s="53" t="s">
        <v>56</v>
      </c>
      <c r="B44" s="54">
        <v>16</v>
      </c>
      <c r="C44" s="34">
        <f t="shared" si="2"/>
        <v>2</v>
      </c>
    </row>
    <row r="45" spans="1:3" ht="22.5" customHeight="1" x14ac:dyDescent="0.3">
      <c r="A45" s="53" t="s">
        <v>57</v>
      </c>
      <c r="B45" s="54">
        <v>16</v>
      </c>
      <c r="C45" s="34">
        <f t="shared" si="2"/>
        <v>2</v>
      </c>
    </row>
    <row r="46" spans="1:3" ht="22.5" customHeight="1" x14ac:dyDescent="0.3">
      <c r="A46" s="53" t="s">
        <v>58</v>
      </c>
      <c r="B46" s="54">
        <v>16</v>
      </c>
      <c r="C46" s="34">
        <f t="shared" si="2"/>
        <v>2</v>
      </c>
    </row>
    <row r="47" spans="1:3" ht="22.5" customHeight="1" x14ac:dyDescent="0.3">
      <c r="A47" s="53" t="s">
        <v>59</v>
      </c>
      <c r="B47" s="54">
        <v>16</v>
      </c>
      <c r="C47" s="34">
        <f t="shared" si="2"/>
        <v>2</v>
      </c>
    </row>
    <row r="48" spans="1:3" ht="22.5" customHeight="1" x14ac:dyDescent="0.3">
      <c r="A48" s="53" t="s">
        <v>60</v>
      </c>
      <c r="B48" s="54">
        <v>16</v>
      </c>
      <c r="C48" s="34">
        <f t="shared" si="2"/>
        <v>2</v>
      </c>
    </row>
    <row r="49" spans="1:3" x14ac:dyDescent="0.3">
      <c r="A49" s="53" t="s">
        <v>61</v>
      </c>
      <c r="B49" s="54">
        <v>16</v>
      </c>
      <c r="C49" s="34">
        <f t="shared" si="2"/>
        <v>2</v>
      </c>
    </row>
    <row r="50" spans="1:3" x14ac:dyDescent="0.3">
      <c r="A50" s="42" t="s">
        <v>62</v>
      </c>
      <c r="B50" s="43"/>
      <c r="C50" s="43">
        <f t="shared" si="2"/>
        <v>0</v>
      </c>
    </row>
    <row r="51" spans="1:3" x14ac:dyDescent="0.3">
      <c r="A51" s="46" t="s">
        <v>63</v>
      </c>
      <c r="B51" s="34">
        <v>8</v>
      </c>
      <c r="C51" s="34">
        <f t="shared" si="2"/>
        <v>1</v>
      </c>
    </row>
    <row r="52" spans="1:3" x14ac:dyDescent="0.3">
      <c r="A52" s="46" t="s">
        <v>64</v>
      </c>
      <c r="B52" s="34">
        <v>16</v>
      </c>
      <c r="C52" s="34">
        <f t="shared" si="2"/>
        <v>2</v>
      </c>
    </row>
    <row r="53" spans="1:3" ht="31.2" x14ac:dyDescent="0.3">
      <c r="A53" s="55" t="s">
        <v>65</v>
      </c>
      <c r="B53" s="34">
        <v>20</v>
      </c>
      <c r="C53" s="34">
        <f t="shared" si="2"/>
        <v>2.5</v>
      </c>
    </row>
    <row r="54" spans="1:3" x14ac:dyDescent="0.3">
      <c r="A54" s="55" t="s">
        <v>66</v>
      </c>
      <c r="B54" s="34">
        <v>8</v>
      </c>
      <c r="C54" s="34">
        <f t="shared" si="2"/>
        <v>1</v>
      </c>
    </row>
    <row r="55" spans="1:3" x14ac:dyDescent="0.3">
      <c r="A55" s="46" t="s">
        <v>67</v>
      </c>
      <c r="B55" s="34">
        <v>20</v>
      </c>
      <c r="C55" s="34">
        <f t="shared" si="2"/>
        <v>2.5</v>
      </c>
    </row>
    <row r="56" spans="1:3" x14ac:dyDescent="0.3">
      <c r="A56" s="46" t="s">
        <v>68</v>
      </c>
      <c r="B56" s="34">
        <v>32</v>
      </c>
      <c r="C56" s="34">
        <f t="shared" si="2"/>
        <v>4</v>
      </c>
    </row>
    <row r="57" spans="1:3" x14ac:dyDescent="0.3">
      <c r="A57" s="46" t="s">
        <v>69</v>
      </c>
      <c r="B57" s="34">
        <v>8</v>
      </c>
      <c r="C57" s="34">
        <f t="shared" si="2"/>
        <v>1</v>
      </c>
    </row>
    <row r="58" spans="1:3" x14ac:dyDescent="0.3">
      <c r="A58" s="46" t="s">
        <v>70</v>
      </c>
      <c r="B58" s="34">
        <v>24</v>
      </c>
      <c r="C58" s="34">
        <f t="shared" si="2"/>
        <v>3</v>
      </c>
    </row>
    <row r="59" spans="1:3" x14ac:dyDescent="0.3">
      <c r="A59" s="46" t="s">
        <v>71</v>
      </c>
      <c r="B59" s="34">
        <v>8</v>
      </c>
      <c r="C59" s="34">
        <f t="shared" si="2"/>
        <v>1</v>
      </c>
    </row>
    <row r="60" spans="1:3" x14ac:dyDescent="0.3">
      <c r="A60" s="46" t="s">
        <v>72</v>
      </c>
      <c r="B60" s="34">
        <v>20</v>
      </c>
      <c r="C60" s="34">
        <f t="shared" si="2"/>
        <v>2.5</v>
      </c>
    </row>
    <row r="61" spans="1:3" x14ac:dyDescent="0.3">
      <c r="A61" s="46" t="s">
        <v>73</v>
      </c>
      <c r="B61" s="34">
        <v>16</v>
      </c>
      <c r="C61" s="34">
        <f t="shared" si="2"/>
        <v>2</v>
      </c>
    </row>
    <row r="62" spans="1:3" x14ac:dyDescent="0.3">
      <c r="A62" s="46" t="s">
        <v>74</v>
      </c>
      <c r="B62" s="34">
        <v>22</v>
      </c>
      <c r="C62" s="34">
        <f t="shared" si="2"/>
        <v>2.75</v>
      </c>
    </row>
    <row r="63" spans="1:3" ht="31.2" x14ac:dyDescent="0.3">
      <c r="A63" s="56" t="s">
        <v>75</v>
      </c>
      <c r="B63" s="57">
        <v>20</v>
      </c>
      <c r="C63" s="34">
        <f t="shared" si="2"/>
        <v>2.5</v>
      </c>
    </row>
    <row r="64" spans="1:3" x14ac:dyDescent="0.3">
      <c r="A64" s="42" t="s">
        <v>76</v>
      </c>
      <c r="B64" s="43"/>
      <c r="C64" s="43">
        <f t="shared" si="2"/>
        <v>0</v>
      </c>
    </row>
    <row r="65" spans="1:3" x14ac:dyDescent="0.3">
      <c r="A65" s="46" t="s">
        <v>77</v>
      </c>
      <c r="B65" s="34">
        <v>12</v>
      </c>
      <c r="C65" s="34">
        <f t="shared" si="2"/>
        <v>1.5</v>
      </c>
    </row>
    <row r="66" spans="1:3" x14ac:dyDescent="0.3">
      <c r="A66" s="46" t="s">
        <v>78</v>
      </c>
      <c r="B66" s="34">
        <v>8</v>
      </c>
      <c r="C66" s="34"/>
    </row>
    <row r="67" spans="1:3" ht="46.8" x14ac:dyDescent="0.3">
      <c r="A67" s="55" t="s">
        <v>79</v>
      </c>
      <c r="B67" s="34">
        <v>24</v>
      </c>
      <c r="C67" s="34"/>
    </row>
    <row r="68" spans="1:3" x14ac:dyDescent="0.3">
      <c r="A68" s="46" t="s">
        <v>80</v>
      </c>
      <c r="B68" s="34">
        <v>24</v>
      </c>
      <c r="C68" s="34"/>
    </row>
    <row r="69" spans="1:3" x14ac:dyDescent="0.3">
      <c r="A69" s="46" t="s">
        <v>81</v>
      </c>
      <c r="B69" s="34">
        <v>16</v>
      </c>
      <c r="C69" s="34">
        <f t="shared" ref="C69:C83" si="3">B69/8</f>
        <v>2</v>
      </c>
    </row>
    <row r="70" spans="1:3" x14ac:dyDescent="0.3">
      <c r="A70" s="46" t="s">
        <v>82</v>
      </c>
      <c r="B70" s="34">
        <v>16</v>
      </c>
      <c r="C70" s="34">
        <f t="shared" si="3"/>
        <v>2</v>
      </c>
    </row>
    <row r="71" spans="1:3" x14ac:dyDescent="0.3">
      <c r="A71" s="46" t="s">
        <v>83</v>
      </c>
      <c r="B71" s="34">
        <v>16</v>
      </c>
      <c r="C71" s="34">
        <f t="shared" si="3"/>
        <v>2</v>
      </c>
    </row>
    <row r="72" spans="1:3" x14ac:dyDescent="0.3">
      <c r="A72" s="46" t="s">
        <v>84</v>
      </c>
      <c r="B72" s="34">
        <v>16</v>
      </c>
      <c r="C72" s="34">
        <f t="shared" si="3"/>
        <v>2</v>
      </c>
    </row>
    <row r="73" spans="1:3" x14ac:dyDescent="0.3">
      <c r="A73" s="46" t="s">
        <v>85</v>
      </c>
      <c r="B73" s="34">
        <v>16</v>
      </c>
      <c r="C73" s="34">
        <f t="shared" si="3"/>
        <v>2</v>
      </c>
    </row>
    <row r="74" spans="1:3" ht="31.2" x14ac:dyDescent="0.3">
      <c r="A74" s="55" t="s">
        <v>86</v>
      </c>
      <c r="B74" s="34">
        <v>12</v>
      </c>
      <c r="C74" s="34">
        <f t="shared" si="3"/>
        <v>1.5</v>
      </c>
    </row>
    <row r="75" spans="1:3" x14ac:dyDescent="0.3">
      <c r="A75" s="46" t="s">
        <v>87</v>
      </c>
      <c r="B75" s="34">
        <v>16</v>
      </c>
      <c r="C75" s="34">
        <f t="shared" si="3"/>
        <v>2</v>
      </c>
    </row>
    <row r="76" spans="1:3" x14ac:dyDescent="0.3">
      <c r="A76" s="46" t="s">
        <v>88</v>
      </c>
      <c r="B76" s="34">
        <v>8</v>
      </c>
      <c r="C76" s="34">
        <f t="shared" si="3"/>
        <v>1</v>
      </c>
    </row>
    <row r="77" spans="1:3" x14ac:dyDescent="0.3">
      <c r="A77" s="46" t="s">
        <v>89</v>
      </c>
      <c r="B77" s="34">
        <v>16</v>
      </c>
      <c r="C77" s="34">
        <f t="shared" si="3"/>
        <v>2</v>
      </c>
    </row>
    <row r="78" spans="1:3" x14ac:dyDescent="0.3">
      <c r="A78" s="42" t="s">
        <v>90</v>
      </c>
      <c r="B78" s="42"/>
      <c r="C78" s="58">
        <f t="shared" si="3"/>
        <v>0</v>
      </c>
    </row>
    <row r="79" spans="1:3" x14ac:dyDescent="0.3">
      <c r="A79" s="53" t="s">
        <v>91</v>
      </c>
      <c r="B79" s="54">
        <v>32</v>
      </c>
      <c r="C79" s="34">
        <f t="shared" si="3"/>
        <v>4</v>
      </c>
    </row>
    <row r="80" spans="1:3" x14ac:dyDescent="0.3">
      <c r="A80" s="53" t="s">
        <v>92</v>
      </c>
      <c r="B80" s="54">
        <v>12</v>
      </c>
      <c r="C80" s="34">
        <f t="shared" si="3"/>
        <v>1.5</v>
      </c>
    </row>
    <row r="81" spans="1:6" x14ac:dyDescent="0.3">
      <c r="A81" s="53" t="s">
        <v>93</v>
      </c>
      <c r="B81" s="54">
        <v>24</v>
      </c>
      <c r="C81" s="34">
        <f t="shared" si="3"/>
        <v>3</v>
      </c>
    </row>
    <row r="82" spans="1:6" x14ac:dyDescent="0.3">
      <c r="A82" s="53" t="s">
        <v>94</v>
      </c>
      <c r="B82" s="59">
        <v>24</v>
      </c>
      <c r="C82" s="34">
        <f t="shared" si="3"/>
        <v>3</v>
      </c>
    </row>
    <row r="83" spans="1:6" x14ac:dyDescent="0.3">
      <c r="A83" s="53" t="s">
        <v>95</v>
      </c>
      <c r="B83" s="54">
        <v>24</v>
      </c>
      <c r="C83" s="34">
        <f t="shared" si="3"/>
        <v>3</v>
      </c>
    </row>
    <row r="84" spans="1:6" x14ac:dyDescent="0.3">
      <c r="A84" s="53" t="s">
        <v>96</v>
      </c>
      <c r="B84"/>
      <c r="C84"/>
    </row>
    <row r="85" spans="1:6" x14ac:dyDescent="0.3">
      <c r="A85" s="42" t="s">
        <v>97</v>
      </c>
      <c r="B85" s="42"/>
      <c r="C85" s="58">
        <f t="shared" ref="C85:C93" si="4">B85/8</f>
        <v>0</v>
      </c>
    </row>
    <row r="86" spans="1:6" x14ac:dyDescent="0.3">
      <c r="A86" s="53" t="s">
        <v>98</v>
      </c>
      <c r="B86" s="59">
        <v>8</v>
      </c>
      <c r="C86" s="59">
        <f t="shared" si="4"/>
        <v>1</v>
      </c>
    </row>
    <row r="87" spans="1:6" x14ac:dyDescent="0.3">
      <c r="A87" s="46" t="s">
        <v>99</v>
      </c>
      <c r="B87" s="34">
        <v>8</v>
      </c>
      <c r="C87" s="59">
        <f t="shared" si="4"/>
        <v>1</v>
      </c>
    </row>
    <row r="88" spans="1:6" x14ac:dyDescent="0.3">
      <c r="A88" s="53" t="s">
        <v>100</v>
      </c>
      <c r="B88" s="59">
        <v>8</v>
      </c>
      <c r="C88" s="59">
        <f t="shared" si="4"/>
        <v>1</v>
      </c>
    </row>
    <row r="89" spans="1:6" x14ac:dyDescent="0.3">
      <c r="A89" s="53" t="s">
        <v>101</v>
      </c>
      <c r="B89" s="59">
        <v>16</v>
      </c>
      <c r="C89" s="59">
        <f t="shared" si="4"/>
        <v>2</v>
      </c>
    </row>
    <row r="90" spans="1:6" x14ac:dyDescent="0.3">
      <c r="A90" s="53" t="s">
        <v>102</v>
      </c>
      <c r="B90" s="59">
        <v>8</v>
      </c>
      <c r="C90" s="59">
        <f t="shared" si="4"/>
        <v>1</v>
      </c>
    </row>
    <row r="91" spans="1:6" x14ac:dyDescent="0.3">
      <c r="A91" s="53" t="s">
        <v>103</v>
      </c>
      <c r="B91" s="54">
        <v>12</v>
      </c>
      <c r="C91" s="59">
        <f t="shared" si="4"/>
        <v>1.5</v>
      </c>
      <c r="F91" s="5" t="s">
        <v>104</v>
      </c>
    </row>
    <row r="92" spans="1:6" ht="31.2" x14ac:dyDescent="0.3">
      <c r="A92" s="53" t="s">
        <v>105</v>
      </c>
      <c r="B92" s="59">
        <v>24</v>
      </c>
      <c r="C92" s="59">
        <f t="shared" si="4"/>
        <v>3</v>
      </c>
    </row>
    <row r="93" spans="1:6" x14ac:dyDescent="0.3">
      <c r="A93" s="53" t="s">
        <v>106</v>
      </c>
      <c r="B93" s="59">
        <v>24</v>
      </c>
      <c r="C93" s="59">
        <f t="shared" si="4"/>
        <v>3</v>
      </c>
    </row>
    <row r="94" spans="1:6" x14ac:dyDescent="0.3">
      <c r="A94" s="42" t="s">
        <v>107</v>
      </c>
      <c r="B94" s="42"/>
      <c r="C94" s="58"/>
    </row>
    <row r="95" spans="1:6" x14ac:dyDescent="0.3">
      <c r="A95" s="53" t="s">
        <v>108</v>
      </c>
      <c r="B95" s="54">
        <v>12</v>
      </c>
      <c r="C95" s="34">
        <f t="shared" ref="C95:C122" si="5">B95/8</f>
        <v>1.5</v>
      </c>
    </row>
    <row r="96" spans="1:6" x14ac:dyDescent="0.3">
      <c r="A96" s="53" t="s">
        <v>109</v>
      </c>
      <c r="B96" s="54">
        <v>24</v>
      </c>
      <c r="C96" s="34">
        <f t="shared" si="5"/>
        <v>3</v>
      </c>
    </row>
    <row r="97" spans="1:4" x14ac:dyDescent="0.3">
      <c r="A97" s="53" t="s">
        <v>110</v>
      </c>
      <c r="B97" s="54">
        <v>24</v>
      </c>
      <c r="C97" s="34">
        <f t="shared" si="5"/>
        <v>3</v>
      </c>
    </row>
    <row r="98" spans="1:4" x14ac:dyDescent="0.3">
      <c r="A98" s="53" t="s">
        <v>111</v>
      </c>
      <c r="B98" s="54">
        <v>24</v>
      </c>
      <c r="C98" s="34">
        <f t="shared" si="5"/>
        <v>3</v>
      </c>
    </row>
    <row r="99" spans="1:4" x14ac:dyDescent="0.3">
      <c r="A99" s="53" t="s">
        <v>112</v>
      </c>
      <c r="B99" s="54">
        <v>10</v>
      </c>
      <c r="C99" s="34">
        <f t="shared" si="5"/>
        <v>1.25</v>
      </c>
    </row>
    <row r="100" spans="1:4" x14ac:dyDescent="0.3">
      <c r="A100" s="53" t="s">
        <v>113</v>
      </c>
      <c r="B100" s="54">
        <v>8</v>
      </c>
      <c r="C100" s="34">
        <f t="shared" si="5"/>
        <v>1</v>
      </c>
    </row>
    <row r="101" spans="1:4" x14ac:dyDescent="0.3">
      <c r="A101" s="53" t="s">
        <v>114</v>
      </c>
      <c r="B101" s="54">
        <v>8</v>
      </c>
      <c r="C101" s="34">
        <f t="shared" si="5"/>
        <v>1</v>
      </c>
    </row>
    <row r="102" spans="1:4" x14ac:dyDescent="0.3">
      <c r="A102" s="53" t="s">
        <v>115</v>
      </c>
      <c r="B102" s="54">
        <v>16</v>
      </c>
      <c r="C102" s="34">
        <f t="shared" si="5"/>
        <v>2</v>
      </c>
    </row>
    <row r="103" spans="1:4" x14ac:dyDescent="0.3">
      <c r="A103" s="53" t="s">
        <v>116</v>
      </c>
      <c r="B103" s="54">
        <v>24</v>
      </c>
      <c r="C103" s="34">
        <f t="shared" si="5"/>
        <v>3</v>
      </c>
    </row>
    <row r="104" spans="1:4" x14ac:dyDescent="0.3">
      <c r="A104" s="53" t="s">
        <v>117</v>
      </c>
      <c r="B104" s="54">
        <v>8</v>
      </c>
      <c r="C104" s="34">
        <f t="shared" si="5"/>
        <v>1</v>
      </c>
    </row>
    <row r="105" spans="1:4" x14ac:dyDescent="0.3">
      <c r="A105" s="53" t="s">
        <v>118</v>
      </c>
      <c r="B105" s="54">
        <v>12</v>
      </c>
      <c r="C105" s="34">
        <f t="shared" si="5"/>
        <v>1.5</v>
      </c>
    </row>
    <row r="106" spans="1:4" x14ac:dyDescent="0.3">
      <c r="A106" s="42" t="s">
        <v>119</v>
      </c>
      <c r="B106" s="42"/>
      <c r="C106" s="34">
        <f t="shared" si="5"/>
        <v>0</v>
      </c>
      <c r="D106" s="5" t="s">
        <v>120</v>
      </c>
    </row>
    <row r="107" spans="1:4" x14ac:dyDescent="0.3">
      <c r="A107" s="53" t="s">
        <v>121</v>
      </c>
      <c r="B107" s="59">
        <v>8</v>
      </c>
      <c r="C107" s="59">
        <f t="shared" si="5"/>
        <v>1</v>
      </c>
    </row>
    <row r="108" spans="1:4" x14ac:dyDescent="0.3">
      <c r="A108" s="53" t="s">
        <v>122</v>
      </c>
      <c r="B108" s="54">
        <v>12</v>
      </c>
      <c r="C108" s="59">
        <f t="shared" si="5"/>
        <v>1.5</v>
      </c>
    </row>
    <row r="109" spans="1:4" x14ac:dyDescent="0.3">
      <c r="A109" s="60" t="s">
        <v>123</v>
      </c>
      <c r="B109" s="54">
        <v>12</v>
      </c>
      <c r="C109" s="59">
        <f t="shared" si="5"/>
        <v>1.5</v>
      </c>
    </row>
    <row r="110" spans="1:4" x14ac:dyDescent="0.3">
      <c r="A110" s="53" t="s">
        <v>124</v>
      </c>
      <c r="B110" s="54">
        <v>12</v>
      </c>
      <c r="C110" s="59">
        <f t="shared" si="5"/>
        <v>1.5</v>
      </c>
    </row>
    <row r="111" spans="1:4" x14ac:dyDescent="0.3">
      <c r="A111" s="53" t="s">
        <v>125</v>
      </c>
      <c r="B111" s="54">
        <v>12</v>
      </c>
      <c r="C111" s="59">
        <f t="shared" si="5"/>
        <v>1.5</v>
      </c>
    </row>
    <row r="112" spans="1:4" x14ac:dyDescent="0.3">
      <c r="A112" s="53" t="s">
        <v>126</v>
      </c>
      <c r="B112" s="59">
        <v>12</v>
      </c>
      <c r="C112" s="59">
        <f t="shared" si="5"/>
        <v>1.5</v>
      </c>
    </row>
    <row r="113" spans="1:4" x14ac:dyDescent="0.3">
      <c r="A113" s="53" t="s">
        <v>127</v>
      </c>
      <c r="B113" s="59">
        <v>12</v>
      </c>
      <c r="C113" s="59">
        <f t="shared" si="5"/>
        <v>1.5</v>
      </c>
    </row>
    <row r="114" spans="1:4" x14ac:dyDescent="0.3">
      <c r="A114" s="53" t="s">
        <v>128</v>
      </c>
      <c r="B114" s="54">
        <v>12</v>
      </c>
      <c r="C114" s="59">
        <f t="shared" si="5"/>
        <v>1.5</v>
      </c>
    </row>
    <row r="115" spans="1:4" x14ac:dyDescent="0.3">
      <c r="A115" s="53" t="s">
        <v>129</v>
      </c>
      <c r="B115" s="54">
        <v>16</v>
      </c>
      <c r="C115" s="59">
        <f t="shared" si="5"/>
        <v>2</v>
      </c>
    </row>
    <row r="116" spans="1:4" x14ac:dyDescent="0.3">
      <c r="A116" s="53" t="s">
        <v>130</v>
      </c>
      <c r="B116" s="59">
        <v>12</v>
      </c>
      <c r="C116" s="59">
        <f t="shared" si="5"/>
        <v>1.5</v>
      </c>
    </row>
    <row r="117" spans="1:4" x14ac:dyDescent="0.3">
      <c r="A117" s="53" t="s">
        <v>131</v>
      </c>
      <c r="B117" s="54">
        <v>12</v>
      </c>
      <c r="C117" s="59">
        <f t="shared" si="5"/>
        <v>1.5</v>
      </c>
    </row>
    <row r="118" spans="1:4" x14ac:dyDescent="0.3">
      <c r="A118" s="42" t="s">
        <v>132</v>
      </c>
      <c r="B118" s="42"/>
      <c r="C118" s="34">
        <f t="shared" si="5"/>
        <v>0</v>
      </c>
    </row>
    <row r="119" spans="1:4" x14ac:dyDescent="0.3">
      <c r="A119" s="53" t="s">
        <v>133</v>
      </c>
      <c r="B119" s="54">
        <v>8</v>
      </c>
      <c r="C119" s="34">
        <f t="shared" si="5"/>
        <v>1</v>
      </c>
    </row>
    <row r="120" spans="1:4" x14ac:dyDescent="0.3">
      <c r="A120" s="53" t="s">
        <v>134</v>
      </c>
      <c r="B120" s="54">
        <v>8</v>
      </c>
      <c r="C120" s="34">
        <f t="shared" si="5"/>
        <v>1</v>
      </c>
    </row>
    <row r="121" spans="1:4" x14ac:dyDescent="0.3">
      <c r="A121" s="53" t="s">
        <v>135</v>
      </c>
      <c r="B121" s="54">
        <v>8</v>
      </c>
      <c r="C121" s="34">
        <f t="shared" si="5"/>
        <v>1</v>
      </c>
    </row>
    <row r="122" spans="1:4" x14ac:dyDescent="0.3">
      <c r="A122" s="53" t="s">
        <v>136</v>
      </c>
      <c r="B122" s="59">
        <v>16</v>
      </c>
      <c r="C122" s="34">
        <f t="shared" si="5"/>
        <v>2</v>
      </c>
    </row>
    <row r="123" spans="1:4" x14ac:dyDescent="0.3">
      <c r="A123" s="42" t="s">
        <v>137</v>
      </c>
      <c r="B123" s="42"/>
      <c r="C123" s="34"/>
      <c r="D123" s="61"/>
    </row>
    <row r="124" spans="1:4" x14ac:dyDescent="0.3">
      <c r="A124" s="53" t="s">
        <v>138</v>
      </c>
      <c r="B124" s="59">
        <v>8</v>
      </c>
      <c r="C124" s="59">
        <f t="shared" ref="C124:C153" si="6">B124/8</f>
        <v>1</v>
      </c>
    </row>
    <row r="125" spans="1:4" x14ac:dyDescent="0.3">
      <c r="A125" s="53" t="s">
        <v>139</v>
      </c>
      <c r="B125" s="59">
        <v>8</v>
      </c>
      <c r="C125" s="59">
        <f t="shared" si="6"/>
        <v>1</v>
      </c>
    </row>
    <row r="126" spans="1:4" x14ac:dyDescent="0.3">
      <c r="A126" s="53" t="s">
        <v>140</v>
      </c>
      <c r="B126" s="59">
        <v>8</v>
      </c>
      <c r="C126" s="59">
        <f t="shared" si="6"/>
        <v>1</v>
      </c>
    </row>
    <row r="127" spans="1:4" x14ac:dyDescent="0.3">
      <c r="A127" s="53" t="s">
        <v>141</v>
      </c>
      <c r="B127" s="54">
        <v>8</v>
      </c>
      <c r="C127" s="59">
        <f t="shared" si="6"/>
        <v>1</v>
      </c>
    </row>
    <row r="128" spans="1:4" x14ac:dyDescent="0.3">
      <c r="A128" s="53" t="s">
        <v>142</v>
      </c>
      <c r="B128" s="54">
        <v>16</v>
      </c>
      <c r="C128" s="59">
        <f t="shared" si="6"/>
        <v>2</v>
      </c>
    </row>
    <row r="129" spans="1:3" x14ac:dyDescent="0.3">
      <c r="A129" s="42" t="s">
        <v>143</v>
      </c>
      <c r="B129" s="54"/>
      <c r="C129" s="59">
        <f t="shared" si="6"/>
        <v>0</v>
      </c>
    </row>
    <row r="130" spans="1:3" x14ac:dyDescent="0.3">
      <c r="A130" s="53" t="s">
        <v>144</v>
      </c>
      <c r="B130" s="54">
        <v>8</v>
      </c>
      <c r="C130" s="59">
        <f t="shared" si="6"/>
        <v>1</v>
      </c>
    </row>
    <row r="131" spans="1:3" x14ac:dyDescent="0.3">
      <c r="A131" s="53" t="s">
        <v>145</v>
      </c>
      <c r="B131" s="54">
        <v>8</v>
      </c>
      <c r="C131" s="59">
        <f t="shared" si="6"/>
        <v>1</v>
      </c>
    </row>
    <row r="132" spans="1:3" x14ac:dyDescent="0.3">
      <c r="A132" s="53" t="s">
        <v>146</v>
      </c>
      <c r="B132" s="54">
        <v>8</v>
      </c>
      <c r="C132" s="59">
        <f t="shared" si="6"/>
        <v>1</v>
      </c>
    </row>
    <row r="133" spans="1:3" x14ac:dyDescent="0.3">
      <c r="A133" s="53" t="s">
        <v>147</v>
      </c>
      <c r="B133" s="54">
        <v>8</v>
      </c>
      <c r="C133" s="59">
        <f t="shared" si="6"/>
        <v>1</v>
      </c>
    </row>
    <row r="134" spans="1:3" x14ac:dyDescent="0.3">
      <c r="A134" s="53" t="s">
        <v>148</v>
      </c>
      <c r="B134" s="54">
        <v>8</v>
      </c>
      <c r="C134" s="59">
        <f t="shared" si="6"/>
        <v>1</v>
      </c>
    </row>
    <row r="135" spans="1:3" x14ac:dyDescent="0.3">
      <c r="A135" s="53" t="s">
        <v>149</v>
      </c>
      <c r="B135" s="54">
        <v>8</v>
      </c>
      <c r="C135" s="59">
        <f t="shared" si="6"/>
        <v>1</v>
      </c>
    </row>
    <row r="136" spans="1:3" x14ac:dyDescent="0.3">
      <c r="A136" s="53" t="s">
        <v>150</v>
      </c>
      <c r="B136" s="54">
        <v>16</v>
      </c>
      <c r="C136" s="59">
        <f t="shared" si="6"/>
        <v>2</v>
      </c>
    </row>
    <row r="137" spans="1:3" x14ac:dyDescent="0.3">
      <c r="A137" s="42" t="s">
        <v>151</v>
      </c>
      <c r="B137" s="54"/>
      <c r="C137" s="59">
        <f t="shared" si="6"/>
        <v>0</v>
      </c>
    </row>
    <row r="138" spans="1:3" ht="31.2" x14ac:dyDescent="0.3">
      <c r="A138" s="53" t="s">
        <v>152</v>
      </c>
      <c r="B138" s="54">
        <v>8</v>
      </c>
      <c r="C138" s="59">
        <f t="shared" si="6"/>
        <v>1</v>
      </c>
    </row>
    <row r="139" spans="1:3" x14ac:dyDescent="0.3">
      <c r="A139" s="53" t="s">
        <v>153</v>
      </c>
      <c r="B139" s="59">
        <v>8</v>
      </c>
      <c r="C139" s="59">
        <f t="shared" si="6"/>
        <v>1</v>
      </c>
    </row>
    <row r="140" spans="1:3" x14ac:dyDescent="0.3">
      <c r="A140" s="53" t="s">
        <v>154</v>
      </c>
      <c r="B140" s="59">
        <v>8</v>
      </c>
      <c r="C140" s="59">
        <f t="shared" si="6"/>
        <v>1</v>
      </c>
    </row>
    <row r="141" spans="1:3" x14ac:dyDescent="0.3">
      <c r="A141" s="53" t="s">
        <v>155</v>
      </c>
      <c r="B141" s="54">
        <v>16</v>
      </c>
      <c r="C141" s="59">
        <f t="shared" si="6"/>
        <v>2</v>
      </c>
    </row>
    <row r="142" spans="1:3" x14ac:dyDescent="0.3">
      <c r="A142" s="42" t="s">
        <v>156</v>
      </c>
      <c r="B142" s="42"/>
      <c r="C142" s="34">
        <f t="shared" si="6"/>
        <v>0</v>
      </c>
    </row>
    <row r="143" spans="1:3" x14ac:dyDescent="0.3">
      <c r="A143" s="53" t="s">
        <v>157</v>
      </c>
      <c r="B143" s="54">
        <v>24</v>
      </c>
      <c r="C143" s="34">
        <f t="shared" si="6"/>
        <v>3</v>
      </c>
    </row>
    <row r="144" spans="1:3" x14ac:dyDescent="0.3">
      <c r="A144" s="53" t="s">
        <v>158</v>
      </c>
      <c r="B144" s="54">
        <v>16</v>
      </c>
      <c r="C144" s="34">
        <f t="shared" si="6"/>
        <v>2</v>
      </c>
    </row>
    <row r="145" spans="1:3" x14ac:dyDescent="0.3">
      <c r="A145" s="53" t="s">
        <v>159</v>
      </c>
      <c r="B145" s="54">
        <v>24</v>
      </c>
      <c r="C145" s="34">
        <f t="shared" si="6"/>
        <v>3</v>
      </c>
    </row>
    <row r="146" spans="1:3" x14ac:dyDescent="0.3">
      <c r="A146" s="53" t="s">
        <v>160</v>
      </c>
      <c r="B146" s="54">
        <v>24</v>
      </c>
      <c r="C146" s="34">
        <f t="shared" si="6"/>
        <v>3</v>
      </c>
    </row>
    <row r="147" spans="1:3" x14ac:dyDescent="0.3">
      <c r="A147" s="53" t="s">
        <v>161</v>
      </c>
      <c r="B147" s="54">
        <v>24</v>
      </c>
      <c r="C147" s="34">
        <f t="shared" si="6"/>
        <v>3</v>
      </c>
    </row>
    <row r="148" spans="1:3" x14ac:dyDescent="0.3">
      <c r="A148" s="42" t="s">
        <v>162</v>
      </c>
      <c r="B148" s="42"/>
      <c r="C148" s="34">
        <f t="shared" si="6"/>
        <v>0</v>
      </c>
    </row>
    <row r="149" spans="1:3" x14ac:dyDescent="0.3">
      <c r="A149" s="53" t="s">
        <v>163</v>
      </c>
      <c r="B149" s="54">
        <v>24</v>
      </c>
      <c r="C149" s="34">
        <f t="shared" si="6"/>
        <v>3</v>
      </c>
    </row>
    <row r="150" spans="1:3" x14ac:dyDescent="0.3">
      <c r="A150" s="53" t="s">
        <v>164</v>
      </c>
      <c r="B150" s="54">
        <v>24</v>
      </c>
      <c r="C150" s="34">
        <f t="shared" si="6"/>
        <v>3</v>
      </c>
    </row>
    <row r="151" spans="1:3" x14ac:dyDescent="0.3">
      <c r="A151" s="53" t="s">
        <v>165</v>
      </c>
      <c r="B151" s="54">
        <v>24</v>
      </c>
      <c r="C151" s="34">
        <f t="shared" si="6"/>
        <v>3</v>
      </c>
    </row>
    <row r="152" spans="1:3" x14ac:dyDescent="0.3">
      <c r="A152" s="62" t="s">
        <v>166</v>
      </c>
      <c r="B152" s="63"/>
      <c r="C152" s="34">
        <f t="shared" si="6"/>
        <v>0</v>
      </c>
    </row>
    <row r="153" spans="1:3" x14ac:dyDescent="0.3">
      <c r="A153" s="46" t="s">
        <v>167</v>
      </c>
      <c r="B153" s="34">
        <f>SUM(B15:B147)*0.3</f>
        <v>504.59999999999997</v>
      </c>
      <c r="C153" s="34">
        <f t="shared" si="6"/>
        <v>63.074999999999996</v>
      </c>
    </row>
    <row r="154" spans="1:3" x14ac:dyDescent="0.3">
      <c r="A154" s="46" t="s">
        <v>168</v>
      </c>
      <c r="B154" s="34"/>
      <c r="C154" s="34"/>
    </row>
    <row r="155" spans="1:3" x14ac:dyDescent="0.3">
      <c r="A155" s="64" t="s">
        <v>169</v>
      </c>
      <c r="B155" s="34"/>
      <c r="C155" s="34">
        <f>B155/8</f>
        <v>0</v>
      </c>
    </row>
    <row r="156" spans="1:3" x14ac:dyDescent="0.3">
      <c r="A156" s="65" t="s">
        <v>6</v>
      </c>
      <c r="B156" s="66"/>
      <c r="C156" s="67">
        <f>SUM(C8:C155)</f>
        <v>316.25</v>
      </c>
    </row>
    <row r="157" spans="1:3" x14ac:dyDescent="0.3">
      <c r="C157" s="68"/>
    </row>
    <row r="159" spans="1:3" x14ac:dyDescent="0.3">
      <c r="A159" s="16" t="s">
        <v>170</v>
      </c>
    </row>
    <row r="160" spans="1:3" x14ac:dyDescent="0.3">
      <c r="A160" t="s">
        <v>171</v>
      </c>
    </row>
    <row r="161" spans="1:1024" x14ac:dyDescent="0.3">
      <c r="A161" t="s">
        <v>172</v>
      </c>
    </row>
    <row r="162" spans="1:1024" x14ac:dyDescent="0.3">
      <c r="A162"/>
    </row>
    <row r="165" spans="1:1024" s="5" customFormat="1" x14ac:dyDescent="0.3">
      <c r="AMJ165"/>
    </row>
    <row r="166" spans="1:1024" s="5" customFormat="1" x14ac:dyDescent="0.3">
      <c r="AMJ166"/>
    </row>
    <row r="167" spans="1:1024" s="5" customFormat="1" x14ac:dyDescent="0.3">
      <c r="AMJ167"/>
    </row>
    <row r="168" spans="1:1024" s="5" customFormat="1" x14ac:dyDescent="0.3">
      <c r="AMJ168"/>
    </row>
    <row r="169" spans="1:1024" s="5" customFormat="1" x14ac:dyDescent="0.3">
      <c r="AMJ169"/>
    </row>
    <row r="170" spans="1:1024" s="5" customFormat="1" x14ac:dyDescent="0.3">
      <c r="AMJ170"/>
    </row>
    <row r="171" spans="1:1024" s="5" customFormat="1" x14ac:dyDescent="0.3">
      <c r="AMJ171"/>
    </row>
    <row r="172" spans="1:1024" s="5" customFormat="1" x14ac:dyDescent="0.3">
      <c r="AMJ172"/>
    </row>
    <row r="173" spans="1:1024" s="5" customFormat="1" x14ac:dyDescent="0.3">
      <c r="AMJ173"/>
    </row>
    <row r="174" spans="1:1024" s="5" customFormat="1" x14ac:dyDescent="0.3">
      <c r="AMJ174"/>
    </row>
    <row r="175" spans="1:1024" s="5" customFormat="1" x14ac:dyDescent="0.3">
      <c r="AMJ175"/>
    </row>
    <row r="176" spans="1:1024" s="5" customFormat="1" x14ac:dyDescent="0.3">
      <c r="AMJ176"/>
    </row>
    <row r="177" spans="1024:1024" s="5" customFormat="1" x14ac:dyDescent="0.3">
      <c r="AMJ177"/>
    </row>
    <row r="178" spans="1024:1024" s="5" customFormat="1" x14ac:dyDescent="0.3">
      <c r="AMJ178"/>
    </row>
    <row r="179" spans="1024:1024" s="5" customFormat="1" x14ac:dyDescent="0.3">
      <c r="AMJ179"/>
    </row>
    <row r="180" spans="1024:1024" s="5" customFormat="1" x14ac:dyDescent="0.3">
      <c r="AMJ180"/>
    </row>
    <row r="181" spans="1024:1024" s="5" customFormat="1" x14ac:dyDescent="0.3">
      <c r="AMJ181"/>
    </row>
    <row r="182" spans="1024:1024" s="5" customFormat="1" x14ac:dyDescent="0.3">
      <c r="AMJ182"/>
    </row>
    <row r="183" spans="1024:1024" s="5" customFormat="1" x14ac:dyDescent="0.3">
      <c r="AMJ183"/>
    </row>
    <row r="184" spans="1024:1024" s="5" customFormat="1" x14ac:dyDescent="0.3">
      <c r="AMJ184"/>
    </row>
    <row r="185" spans="1024:1024" s="5" customFormat="1" x14ac:dyDescent="0.3">
      <c r="AMJ185"/>
    </row>
    <row r="186" spans="1024:1024" s="5" customFormat="1" x14ac:dyDescent="0.3">
      <c r="AMJ186"/>
    </row>
    <row r="187" spans="1024:1024" s="5" customFormat="1" x14ac:dyDescent="0.3">
      <c r="AMJ187"/>
    </row>
    <row r="188" spans="1024:1024" s="5" customFormat="1" x14ac:dyDescent="0.3">
      <c r="AMJ188"/>
    </row>
    <row r="189" spans="1024:1024" s="5" customFormat="1" x14ac:dyDescent="0.3">
      <c r="AMJ189"/>
    </row>
    <row r="190" spans="1024:1024" s="5" customFormat="1" x14ac:dyDescent="0.3">
      <c r="AMJ190"/>
    </row>
    <row r="191" spans="1024:1024" s="5" customFormat="1" x14ac:dyDescent="0.3">
      <c r="AMJ191"/>
    </row>
    <row r="192" spans="1024:1024" s="5" customFormat="1" x14ac:dyDescent="0.3">
      <c r="AMJ192"/>
    </row>
    <row r="193" spans="1024:1024" s="5" customFormat="1" x14ac:dyDescent="0.3">
      <c r="AMJ193"/>
    </row>
    <row r="194" spans="1024:1024" s="5" customFormat="1" x14ac:dyDescent="0.3">
      <c r="AMJ194"/>
    </row>
    <row r="195" spans="1024:1024" s="5" customFormat="1" x14ac:dyDescent="0.3">
      <c r="AMJ195"/>
    </row>
    <row r="196" spans="1024:1024" s="5" customFormat="1" x14ac:dyDescent="0.3">
      <c r="AMJ196"/>
    </row>
    <row r="197" spans="1024:1024" s="5" customFormat="1" x14ac:dyDescent="0.3">
      <c r="AMJ197"/>
    </row>
    <row r="198" spans="1024:1024" s="5" customFormat="1" x14ac:dyDescent="0.3">
      <c r="AMJ198"/>
    </row>
    <row r="199" spans="1024:1024" s="5" customFormat="1" x14ac:dyDescent="0.3">
      <c r="AMJ199"/>
    </row>
    <row r="200" spans="1024:1024" s="5" customFormat="1" x14ac:dyDescent="0.3">
      <c r="AMJ200"/>
    </row>
    <row r="201" spans="1024:1024" s="5" customFormat="1" x14ac:dyDescent="0.3">
      <c r="AMJ201"/>
    </row>
    <row r="202" spans="1024:1024" s="5" customFormat="1" x14ac:dyDescent="0.3">
      <c r="AMJ202"/>
    </row>
    <row r="203" spans="1024:1024" s="5" customFormat="1" x14ac:dyDescent="0.3">
      <c r="AMJ203"/>
    </row>
    <row r="204" spans="1024:1024" s="5" customFormat="1" x14ac:dyDescent="0.3">
      <c r="AMJ204"/>
    </row>
    <row r="205" spans="1024:1024" s="5" customFormat="1" x14ac:dyDescent="0.3">
      <c r="AMJ205"/>
    </row>
    <row r="206" spans="1024:1024" s="5" customFormat="1" x14ac:dyDescent="0.3">
      <c r="AMJ206"/>
    </row>
    <row r="207" spans="1024:1024" s="5" customFormat="1" x14ac:dyDescent="0.3">
      <c r="AMJ207"/>
    </row>
    <row r="208" spans="1024:1024" s="5" customFormat="1" x14ac:dyDescent="0.3">
      <c r="AMJ208"/>
    </row>
    <row r="209" spans="1024:1024" s="5" customFormat="1" x14ac:dyDescent="0.3">
      <c r="AMJ209"/>
    </row>
    <row r="210" spans="1024:1024" s="5" customFormat="1" x14ac:dyDescent="0.3">
      <c r="AMJ210"/>
    </row>
    <row r="211" spans="1024:1024" s="5" customFormat="1" x14ac:dyDescent="0.3">
      <c r="AMJ211"/>
    </row>
    <row r="212" spans="1024:1024" s="5" customFormat="1" x14ac:dyDescent="0.3">
      <c r="AMJ212"/>
    </row>
    <row r="213" spans="1024:1024" s="5" customFormat="1" x14ac:dyDescent="0.3">
      <c r="AMJ213"/>
    </row>
    <row r="214" spans="1024:1024" s="5" customFormat="1" x14ac:dyDescent="0.3">
      <c r="AMJ214"/>
    </row>
    <row r="215" spans="1024:1024" s="5" customFormat="1" x14ac:dyDescent="0.3">
      <c r="AMJ215"/>
    </row>
    <row r="216" spans="1024:1024" s="5" customFormat="1" x14ac:dyDescent="0.3">
      <c r="AMJ216"/>
    </row>
    <row r="217" spans="1024:1024" s="5" customFormat="1" x14ac:dyDescent="0.3">
      <c r="AMJ217"/>
    </row>
    <row r="218" spans="1024:1024" s="5" customFormat="1" x14ac:dyDescent="0.3">
      <c r="AMJ218"/>
    </row>
    <row r="219" spans="1024:1024" s="5" customFormat="1" x14ac:dyDescent="0.3">
      <c r="AMJ219"/>
    </row>
    <row r="220" spans="1024:1024" s="5" customFormat="1" x14ac:dyDescent="0.3">
      <c r="AMJ220"/>
    </row>
    <row r="221" spans="1024:1024" s="5" customFormat="1" x14ac:dyDescent="0.3">
      <c r="AMJ221"/>
    </row>
    <row r="222" spans="1024:1024" s="5" customFormat="1" x14ac:dyDescent="0.3">
      <c r="AMJ222"/>
    </row>
    <row r="223" spans="1024:1024" s="5" customFormat="1" x14ac:dyDescent="0.3">
      <c r="AMJ223"/>
    </row>
    <row r="224" spans="1024:1024" s="5" customFormat="1" x14ac:dyDescent="0.3">
      <c r="AMJ224"/>
    </row>
    <row r="225" spans="1024:1024" s="5" customFormat="1" x14ac:dyDescent="0.3">
      <c r="AMJ225"/>
    </row>
    <row r="226" spans="1024:1024" s="5" customFormat="1" x14ac:dyDescent="0.3">
      <c r="AMJ226"/>
    </row>
    <row r="227" spans="1024:1024" s="5" customFormat="1" x14ac:dyDescent="0.3">
      <c r="AMJ227"/>
    </row>
    <row r="228" spans="1024:1024" s="5" customFormat="1" x14ac:dyDescent="0.3">
      <c r="AMJ228"/>
    </row>
    <row r="229" spans="1024:1024" s="5" customFormat="1" x14ac:dyDescent="0.3">
      <c r="AMJ229"/>
    </row>
    <row r="230" spans="1024:1024" s="5" customFormat="1" x14ac:dyDescent="0.3">
      <c r="AMJ230"/>
    </row>
    <row r="231" spans="1024:1024" s="5" customFormat="1" x14ac:dyDescent="0.3">
      <c r="AMJ231"/>
    </row>
    <row r="232" spans="1024:1024" s="5" customFormat="1" x14ac:dyDescent="0.3">
      <c r="AMJ232"/>
    </row>
    <row r="233" spans="1024:1024" s="5" customFormat="1" x14ac:dyDescent="0.3">
      <c r="AMJ233"/>
    </row>
    <row r="234" spans="1024:1024" s="5" customFormat="1" x14ac:dyDescent="0.3">
      <c r="AMJ234"/>
    </row>
    <row r="235" spans="1024:1024" s="5" customFormat="1" x14ac:dyDescent="0.3">
      <c r="AMJ235"/>
    </row>
    <row r="236" spans="1024:1024" s="5" customFormat="1" x14ac:dyDescent="0.3">
      <c r="AMJ236"/>
    </row>
    <row r="237" spans="1024:1024" s="5" customFormat="1" x14ac:dyDescent="0.3">
      <c r="AMJ237"/>
    </row>
    <row r="238" spans="1024:1024" s="5" customFormat="1" x14ac:dyDescent="0.3">
      <c r="AMJ238"/>
    </row>
    <row r="239" spans="1024:1024" s="5" customFormat="1" x14ac:dyDescent="0.3">
      <c r="AMJ239"/>
    </row>
    <row r="240" spans="1024:1024" s="5" customFormat="1" x14ac:dyDescent="0.3">
      <c r="AMJ240"/>
    </row>
    <row r="241" spans="1024:1024" s="5" customFormat="1" x14ac:dyDescent="0.3">
      <c r="AMJ241"/>
    </row>
    <row r="242" spans="1024:1024" s="5" customFormat="1" x14ac:dyDescent="0.3">
      <c r="AMJ242"/>
    </row>
    <row r="243" spans="1024:1024" s="5" customFormat="1" x14ac:dyDescent="0.3">
      <c r="AMJ243"/>
    </row>
    <row r="244" spans="1024:1024" s="5" customFormat="1" x14ac:dyDescent="0.3">
      <c r="AMJ244"/>
    </row>
    <row r="245" spans="1024:1024" s="5" customFormat="1" x14ac:dyDescent="0.3">
      <c r="AMJ245"/>
    </row>
    <row r="246" spans="1024:1024" s="5" customFormat="1" x14ac:dyDescent="0.3">
      <c r="AMJ246"/>
    </row>
    <row r="247" spans="1024:1024" s="5" customFormat="1" x14ac:dyDescent="0.3">
      <c r="AMJ247"/>
    </row>
    <row r="248" spans="1024:1024" s="5" customFormat="1" x14ac:dyDescent="0.3">
      <c r="AMJ248"/>
    </row>
    <row r="249" spans="1024:1024" s="5" customFormat="1" x14ac:dyDescent="0.3">
      <c r="AMJ249"/>
    </row>
    <row r="250" spans="1024:1024" s="5" customFormat="1" x14ac:dyDescent="0.3">
      <c r="AMJ250"/>
    </row>
    <row r="251" spans="1024:1024" s="5" customFormat="1" x14ac:dyDescent="0.3">
      <c r="AMJ251"/>
    </row>
    <row r="252" spans="1024:1024" s="5" customFormat="1" x14ac:dyDescent="0.3">
      <c r="AMJ252"/>
    </row>
    <row r="253" spans="1024:1024" s="5" customFormat="1" x14ac:dyDescent="0.3">
      <c r="AMJ253"/>
    </row>
    <row r="254" spans="1024:1024" s="5" customFormat="1" x14ac:dyDescent="0.3">
      <c r="AMJ254"/>
    </row>
    <row r="255" spans="1024:1024" s="5" customFormat="1" x14ac:dyDescent="0.3">
      <c r="AMJ255"/>
    </row>
    <row r="256" spans="1024:1024" s="5" customFormat="1" x14ac:dyDescent="0.3">
      <c r="AMJ256"/>
    </row>
    <row r="257" spans="1024:1024" s="5" customFormat="1" x14ac:dyDescent="0.3">
      <c r="AMJ257"/>
    </row>
    <row r="258" spans="1024:1024" s="5" customFormat="1" x14ac:dyDescent="0.3">
      <c r="AMJ258"/>
    </row>
    <row r="259" spans="1024:1024" s="5" customFormat="1" x14ac:dyDescent="0.3">
      <c r="AMJ259"/>
    </row>
    <row r="260" spans="1024:1024" s="5" customFormat="1" x14ac:dyDescent="0.3">
      <c r="AMJ260"/>
    </row>
    <row r="261" spans="1024:1024" s="5" customFormat="1" x14ac:dyDescent="0.3">
      <c r="AMJ261"/>
    </row>
    <row r="262" spans="1024:1024" s="5" customFormat="1" x14ac:dyDescent="0.3">
      <c r="AMJ262"/>
    </row>
    <row r="263" spans="1024:1024" s="5" customFormat="1" x14ac:dyDescent="0.3">
      <c r="AMJ263"/>
    </row>
    <row r="264" spans="1024:1024" s="5" customFormat="1" x14ac:dyDescent="0.3">
      <c r="AMJ264"/>
    </row>
    <row r="265" spans="1024:1024" s="5" customFormat="1" x14ac:dyDescent="0.3">
      <c r="AMJ265"/>
    </row>
    <row r="266" spans="1024:1024" s="5" customFormat="1" x14ac:dyDescent="0.3">
      <c r="AMJ266"/>
    </row>
    <row r="267" spans="1024:1024" s="5" customFormat="1" x14ac:dyDescent="0.3">
      <c r="AMJ267"/>
    </row>
    <row r="268" spans="1024:1024" s="5" customFormat="1" x14ac:dyDescent="0.3">
      <c r="AMJ268"/>
    </row>
    <row r="269" spans="1024:1024" s="5" customFormat="1" x14ac:dyDescent="0.3">
      <c r="AMJ269"/>
    </row>
    <row r="270" spans="1024:1024" s="5" customFormat="1" x14ac:dyDescent="0.3">
      <c r="AMJ270"/>
    </row>
    <row r="271" spans="1024:1024" s="5" customFormat="1" x14ac:dyDescent="0.3">
      <c r="AMJ271"/>
    </row>
    <row r="272" spans="1024:1024" s="5" customFormat="1" x14ac:dyDescent="0.3">
      <c r="AMJ272"/>
    </row>
    <row r="273" spans="1024:1024" s="5" customFormat="1" x14ac:dyDescent="0.3">
      <c r="AMJ273"/>
    </row>
  </sheetData>
  <mergeCells count="4">
    <mergeCell ref="H8:H9"/>
    <mergeCell ref="I8:I9"/>
    <mergeCell ref="J8:J9"/>
    <mergeCell ref="K8:K9"/>
  </mergeCells>
  <pageMargins left="0.7" right="0.7" top="0.75" bottom="0.75" header="0.51180555555555496" footer="0.51180555555555496"/>
  <pageSetup firstPageNumber="0" orientation="portrait" horizontalDpi="300" verticalDpi="300"/>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8"/>
  <sheetViews>
    <sheetView zoomScaleNormal="100" workbookViewId="0">
      <selection activeCell="A9" sqref="A9"/>
    </sheetView>
  </sheetViews>
  <sheetFormatPr defaultRowHeight="15.6" x14ac:dyDescent="0.3"/>
  <cols>
    <col min="1" max="1" width="23.796875" customWidth="1"/>
    <col min="2" max="1025" width="8.5" customWidth="1"/>
  </cols>
  <sheetData>
    <row r="3" spans="1:1" x14ac:dyDescent="0.3">
      <c r="A3" t="s">
        <v>173</v>
      </c>
    </row>
    <row r="4" spans="1:1" x14ac:dyDescent="0.3">
      <c r="A4" t="s">
        <v>174</v>
      </c>
    </row>
    <row r="5" spans="1:1" x14ac:dyDescent="0.3">
      <c r="A5" t="s">
        <v>175</v>
      </c>
    </row>
    <row r="6" spans="1:1" x14ac:dyDescent="0.3">
      <c r="A6" t="s">
        <v>176</v>
      </c>
    </row>
    <row r="7" spans="1:1" x14ac:dyDescent="0.3">
      <c r="A7" t="s">
        <v>177</v>
      </c>
    </row>
    <row r="8" spans="1:1" x14ac:dyDescent="0.3">
      <c r="A8" t="s">
        <v>178</v>
      </c>
    </row>
  </sheetData>
  <pageMargins left="0.7" right="0.7" top="0.75" bottom="0.75" header="0.51180555555555496" footer="0.51180555555555496"/>
  <pageSetup paperSize="9"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15"/>
  <sheetViews>
    <sheetView zoomScaleNormal="100" workbookViewId="0">
      <selection activeCell="A16" sqref="A16"/>
    </sheetView>
  </sheetViews>
  <sheetFormatPr defaultRowHeight="15.6" x14ac:dyDescent="0.3"/>
  <cols>
    <col min="1" max="1025" width="8.3984375" customWidth="1"/>
  </cols>
  <sheetData>
    <row r="2" spans="1:1" x14ac:dyDescent="0.3">
      <c r="A2" t="s">
        <v>179</v>
      </c>
    </row>
    <row r="3" spans="1:1" x14ac:dyDescent="0.3">
      <c r="A3" t="s">
        <v>180</v>
      </c>
    </row>
    <row r="4" spans="1:1" x14ac:dyDescent="0.3">
      <c r="A4" t="s">
        <v>181</v>
      </c>
    </row>
    <row r="5" spans="1:1" x14ac:dyDescent="0.3">
      <c r="A5" t="s">
        <v>182</v>
      </c>
    </row>
    <row r="6" spans="1:1" x14ac:dyDescent="0.3">
      <c r="A6" t="s">
        <v>183</v>
      </c>
    </row>
    <row r="7" spans="1:1" x14ac:dyDescent="0.3">
      <c r="A7" t="s">
        <v>184</v>
      </c>
    </row>
    <row r="8" spans="1:1" x14ac:dyDescent="0.3">
      <c r="A8" t="s">
        <v>119</v>
      </c>
    </row>
    <row r="9" spans="1:1" x14ac:dyDescent="0.3">
      <c r="A9" t="s">
        <v>185</v>
      </c>
    </row>
    <row r="10" spans="1:1" x14ac:dyDescent="0.3">
      <c r="A10" t="s">
        <v>186</v>
      </c>
    </row>
    <row r="11" spans="1:1" x14ac:dyDescent="0.3">
      <c r="A11" t="s">
        <v>143</v>
      </c>
    </row>
    <row r="12" spans="1:1" x14ac:dyDescent="0.3">
      <c r="A12" t="s">
        <v>187</v>
      </c>
    </row>
    <row r="13" spans="1:1" x14ac:dyDescent="0.3">
      <c r="A13" t="s">
        <v>188</v>
      </c>
    </row>
    <row r="14" spans="1:1" x14ac:dyDescent="0.3">
      <c r="A14" t="s">
        <v>189</v>
      </c>
    </row>
    <row r="15" spans="1:1" x14ac:dyDescent="0.3">
      <c r="A15" t="s">
        <v>190</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Roman,Regular"&amp;A</oddHeader>
    <oddFooter>&amp;C&amp;"Times New Roman,Regular"Page &amp;P</oddFooter>
  </headerFooter>
</worksheet>
</file>

<file path=docProps/app.xml><?xml version="1.0" encoding="utf-8"?>
<Properties xmlns="http://schemas.openxmlformats.org/officeDocument/2006/extended-properties" xmlns:vt="http://schemas.openxmlformats.org/officeDocument/2006/docPropsVTypes">
  <Template/>
  <TotalTime>72</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PWC</vt:lpstr>
      <vt:lpstr>Guest Mobile</vt:lpstr>
      <vt:lpstr>Customer Mobile</vt:lpstr>
    </vt:vector>
  </TitlesOfParts>
  <Company>Mphasis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www.Verbat.com</dc:creator>
  <dc:description/>
  <cp:lastModifiedBy>Prashant</cp:lastModifiedBy>
  <cp:revision>8</cp:revision>
  <dcterms:created xsi:type="dcterms:W3CDTF">2013-06-07T15:02:07Z</dcterms:created>
  <dcterms:modified xsi:type="dcterms:W3CDTF">2018-12-31T08:01:36Z</dcterms:modified>
  <dc:language>en</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Company">
    <vt:lpwstr>Mphasis</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