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Perumal\"/>
    </mc:Choice>
  </mc:AlternateContent>
  <bookViews>
    <workbookView xWindow="0" yWindow="0" windowWidth="19200" windowHeight="7890" tabRatio="500" activeTab="1"/>
  </bookViews>
  <sheets>
    <sheet name="SMS- Web" sheetId="4" r:id="rId1"/>
    <sheet name="Sheet2" sheetId="6" r:id="rId2"/>
    <sheet name="Sheet1" sheetId="5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6" l="1"/>
  <c r="F10" i="6"/>
  <c r="G10" i="6" s="1"/>
  <c r="G11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2" i="6"/>
  <c r="C43" i="6"/>
  <c r="C44" i="6"/>
  <c r="C13" i="6"/>
  <c r="C48" i="6"/>
  <c r="C47" i="6"/>
  <c r="B46" i="6"/>
  <c r="C46" i="6" s="1"/>
  <c r="F15" i="6" s="1"/>
  <c r="D53" i="6"/>
  <c r="G36" i="6"/>
  <c r="E36" i="6" s="1"/>
  <c r="G14" i="6"/>
  <c r="C11" i="6"/>
  <c r="F7" i="6" s="1"/>
  <c r="G7" i="6" s="1"/>
  <c r="C10" i="6"/>
  <c r="G9" i="6"/>
  <c r="C9" i="6"/>
  <c r="G8" i="6"/>
  <c r="C8" i="6"/>
  <c r="I8" i="6" l="1"/>
  <c r="H8" i="6"/>
  <c r="F13" i="6"/>
  <c r="G13" i="6" s="1"/>
  <c r="C49" i="6"/>
  <c r="E19" i="6"/>
  <c r="G15" i="6"/>
  <c r="G12" i="6"/>
  <c r="B49" i="6"/>
  <c r="G16" i="6" l="1"/>
  <c r="E20" i="6" s="1"/>
  <c r="C33" i="4" l="1"/>
</calcChain>
</file>

<file path=xl/sharedStrings.xml><?xml version="1.0" encoding="utf-8"?>
<sst xmlns="http://schemas.openxmlformats.org/spreadsheetml/2006/main" count="145" uniqueCount="111">
  <si>
    <t>Sl. No.</t>
  </si>
  <si>
    <t>Module</t>
  </si>
  <si>
    <t>Man Days</t>
  </si>
  <si>
    <t>Total</t>
  </si>
  <si>
    <t>Assumptions</t>
  </si>
  <si>
    <t>Exploration and Discovery</t>
  </si>
  <si>
    <t>Create Use case</t>
  </si>
  <si>
    <t>Survey and freeze the proposed use case</t>
  </si>
  <si>
    <t>Conduct planning meetings to discuss and finalize project scope/details</t>
  </si>
  <si>
    <t>Analysis and Planning</t>
  </si>
  <si>
    <t>Design</t>
  </si>
  <si>
    <t>Testing and training</t>
  </si>
  <si>
    <t>Test for full functionality on all major and active browsers</t>
  </si>
  <si>
    <t xml:space="preserve">Development and Production </t>
  </si>
  <si>
    <t>Set up development environment and server - PHP</t>
  </si>
  <si>
    <t>Only one language available (English)</t>
  </si>
  <si>
    <t>Scheduler Management System (SMS)</t>
  </si>
  <si>
    <t>Wednesday</t>
  </si>
  <si>
    <t>Confirm Prototype</t>
  </si>
  <si>
    <t>Home</t>
  </si>
  <si>
    <t>Product and Service Home Page</t>
  </si>
  <si>
    <t>Admin Dashboard Page</t>
  </si>
  <si>
    <t>Manger Dashboard Page</t>
  </si>
  <si>
    <t>Student Dashboard Page</t>
  </si>
  <si>
    <t>Register</t>
  </si>
  <si>
    <t>Admin Interface</t>
  </si>
  <si>
    <t>Course</t>
  </si>
  <si>
    <t>Payment API</t>
  </si>
  <si>
    <t>Schedule</t>
  </si>
  <si>
    <t>Punch-In</t>
  </si>
  <si>
    <t>Meeting Request</t>
  </si>
  <si>
    <t>Reports</t>
  </si>
  <si>
    <t>Create prototype of the website (different layouts)</t>
  </si>
  <si>
    <t>Master Setup</t>
  </si>
  <si>
    <t>integration with biometric machine</t>
  </si>
  <si>
    <t>Need clarification</t>
  </si>
  <si>
    <t>Login (FB, Google)</t>
  </si>
  <si>
    <t>Home page</t>
  </si>
  <si>
    <t>Admin</t>
  </si>
  <si>
    <t>Create Group class</t>
  </si>
  <si>
    <t>Create Individual class</t>
  </si>
  <si>
    <t>manage users</t>
  </si>
  <si>
    <t>manage class schedule</t>
  </si>
  <si>
    <t>product and svc page</t>
  </si>
  <si>
    <t>Admin Dashboard (attendance roster, class schedules, Payments received, Meeting requests, feedback)</t>
  </si>
  <si>
    <t>Manager Dashboard(students, classes taken etc.)</t>
  </si>
  <si>
    <t>Student Dashboard(Upcoming classes, classes taken, classes missed, payment receipts, meeting requests, F/B received)</t>
  </si>
  <si>
    <t>Register Client interface (Register, create multiple profiles, view classes scheduled and attendance, school migration req)</t>
  </si>
  <si>
    <t>Register Admin Interface (view student profiles, approve school migrations, award additional classes)</t>
  </si>
  <si>
    <t>create courses</t>
  </si>
  <si>
    <t>course list</t>
  </si>
  <si>
    <t>course details</t>
  </si>
  <si>
    <t>pay online</t>
  </si>
  <si>
    <t>Map students, courses and course schedules</t>
  </si>
  <si>
    <t>book courses (apply booking rules, pause booking)</t>
  </si>
  <si>
    <t>attendance penalty rules</t>
  </si>
  <si>
    <t>cancellation policy</t>
  </si>
  <si>
    <t>biometric attendance register (with Attendance rules)</t>
  </si>
  <si>
    <t>mark class cancelled (due to teacher absence)</t>
  </si>
  <si>
    <t>meeting request</t>
  </si>
  <si>
    <t>reports</t>
  </si>
  <si>
    <t>Master data (city, school, course master)</t>
  </si>
  <si>
    <t>SCTDA</t>
  </si>
  <si>
    <t>Tuesday</t>
  </si>
  <si>
    <t>Hours</t>
  </si>
  <si>
    <t>No</t>
  </si>
  <si>
    <t>Total Effort</t>
  </si>
  <si>
    <t>Initiation</t>
  </si>
  <si>
    <t>Designer</t>
  </si>
  <si>
    <t xml:space="preserve">Business analysis </t>
  </si>
  <si>
    <t>Sr Developer</t>
  </si>
  <si>
    <t>Project Management</t>
  </si>
  <si>
    <t>Jr Developer</t>
  </si>
  <si>
    <t>Project Documentation (SRS, Scope, WBS etc.)</t>
  </si>
  <si>
    <t xml:space="preserve">Android </t>
  </si>
  <si>
    <t>PM</t>
  </si>
  <si>
    <t>Development</t>
  </si>
  <si>
    <t>BA</t>
  </si>
  <si>
    <t>Tech writer</t>
  </si>
  <si>
    <t>QA</t>
  </si>
  <si>
    <t>Total Delivery days</t>
  </si>
  <si>
    <t xml:space="preserve"> (+1 Day deployment)</t>
  </si>
  <si>
    <t>Resource Loading</t>
  </si>
  <si>
    <t>Resource/Skill</t>
  </si>
  <si>
    <t>Month 1</t>
  </si>
  <si>
    <t>Month 2</t>
  </si>
  <si>
    <t>Month 3</t>
  </si>
  <si>
    <t>Proj. Manager</t>
  </si>
  <si>
    <t>Business Analyst</t>
  </si>
  <si>
    <t>User Experience</t>
  </si>
  <si>
    <t>Architect</t>
  </si>
  <si>
    <t>Lead Developer</t>
  </si>
  <si>
    <t>Developer</t>
  </si>
  <si>
    <t>DB Architect</t>
  </si>
  <si>
    <t>Android Developer</t>
  </si>
  <si>
    <t>Tech Writer</t>
  </si>
  <si>
    <t xml:space="preserve">Total Effort Variation : </t>
  </si>
  <si>
    <t>180 - 200 days</t>
  </si>
  <si>
    <t>1736/8</t>
  </si>
  <si>
    <t>Mobile App development (Android)</t>
  </si>
  <si>
    <t>Android API Development</t>
  </si>
  <si>
    <t>System features</t>
  </si>
  <si>
    <t>Authentication &amp; authorization</t>
  </si>
  <si>
    <t>Auditing &amp; logging</t>
  </si>
  <si>
    <t>Exception handling</t>
  </si>
  <si>
    <t>Quality Assurance</t>
  </si>
  <si>
    <t>QA &amp; Bug Fixing</t>
  </si>
  <si>
    <t>UAT</t>
  </si>
  <si>
    <t>Deployment</t>
  </si>
  <si>
    <t>Complete running prototype (Web+IOS+Android)</t>
  </si>
  <si>
    <t>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</si>
</sst>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D0D0D"/>
      <name val="Open Sans Light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 style="medium">
        <color rgb="FF9CC2E5"/>
      </left>
      <right/>
      <top style="medium">
        <color rgb="FF9CC2E5"/>
      </top>
      <bottom style="medium">
        <color rgb="FF9CC2E5"/>
      </bottom>
      <diagonal/>
    </border>
    <border>
      <left/>
      <right/>
      <top style="medium">
        <color rgb="FF9CC2E5"/>
      </top>
      <bottom style="medium">
        <color rgb="FF9CC2E5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4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6"/>
    </xf>
    <xf numFmtId="0" fontId="0" fillId="2" borderId="2" xfId="0" applyFont="1" applyFill="1" applyBorder="1" applyAlignment="1">
      <alignment horizontal="left" vertical="center" indent="1"/>
    </xf>
    <xf numFmtId="0" fontId="4" fillId="0" borderId="8" xfId="0" applyFont="1" applyFill="1" applyBorder="1" applyAlignment="1">
      <alignment vertical="center"/>
    </xf>
    <xf numFmtId="14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indent="1"/>
    </xf>
    <xf numFmtId="0" fontId="4" fillId="2" borderId="1" xfId="0" applyFont="1" applyFill="1" applyBorder="1"/>
    <xf numFmtId="0" fontId="0" fillId="2" borderId="2" xfId="0" applyFont="1" applyFill="1" applyBorder="1" applyAlignment="1">
      <alignment horizontal="left" vertical="center" indent="4"/>
    </xf>
    <xf numFmtId="0" fontId="0" fillId="4" borderId="2" xfId="0" applyFont="1" applyFill="1" applyBorder="1" applyAlignment="1">
      <alignment horizontal="left" vertical="center" indent="2"/>
    </xf>
    <xf numFmtId="0" fontId="0" fillId="4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5" borderId="2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 vertical="center" indent="1"/>
    </xf>
    <xf numFmtId="0" fontId="9" fillId="0" borderId="1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4" fillId="7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10" fillId="0" borderId="0" xfId="0" quotePrefix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indent="2"/>
    </xf>
    <xf numFmtId="0" fontId="4" fillId="6" borderId="2" xfId="0" applyFont="1" applyFill="1" applyBorder="1" applyAlignment="1">
      <alignment horizontal="left" vertical="center" wrapText="1" indent="1"/>
    </xf>
    <xf numFmtId="0" fontId="0" fillId="6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1" fillId="8" borderId="11" xfId="0" applyFont="1" applyFill="1" applyBorder="1" applyAlignment="1">
      <alignment horizontal="left" vertical="center"/>
    </xf>
    <xf numFmtId="0" fontId="11" fillId="8" borderId="12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left" vertical="center"/>
    </xf>
    <xf numFmtId="0" fontId="12" fillId="9" borderId="14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left" vertical="center"/>
    </xf>
    <xf numFmtId="0" fontId="12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top"/>
    </xf>
    <xf numFmtId="0" fontId="11" fillId="10" borderId="15" xfId="0" applyFont="1" applyFill="1" applyBorder="1" applyAlignment="1">
      <alignment vertical="center"/>
    </xf>
    <xf numFmtId="0" fontId="12" fillId="10" borderId="14" xfId="0" applyFont="1" applyFill="1" applyBorder="1" applyAlignment="1">
      <alignment horizontal="right" vertical="center"/>
    </xf>
    <xf numFmtId="0" fontId="11" fillId="1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4" fillId="11" borderId="2" xfId="0" applyFont="1" applyFill="1" applyBorder="1" applyAlignment="1">
      <alignment horizontal="left" vertical="center" indent="1"/>
    </xf>
    <xf numFmtId="0" fontId="0" fillId="11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2" borderId="2" xfId="0" applyFont="1" applyFill="1" applyBorder="1" applyAlignment="1">
      <alignment horizontal="left"/>
    </xf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</xdr:colOff>
      <xdr:row>0</xdr:row>
      <xdr:rowOff>0</xdr:rowOff>
    </xdr:from>
    <xdr:to>
      <xdr:col>1</xdr:col>
      <xdr:colOff>2358241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19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8" zoomScale="90" zoomScaleNormal="90" workbookViewId="0">
      <selection activeCell="B18" sqref="B18"/>
    </sheetView>
  </sheetViews>
  <sheetFormatPr defaultColWidth="10.83203125" defaultRowHeight="15.5"/>
  <cols>
    <col min="1" max="1" width="7.5" style="2" customWidth="1"/>
    <col min="2" max="2" width="80" style="1" customWidth="1"/>
    <col min="3" max="3" width="13.83203125" style="3" customWidth="1"/>
    <col min="4" max="4" width="22.33203125" style="1" bestFit="1" customWidth="1"/>
    <col min="5" max="5" width="4.5" style="1" customWidth="1"/>
    <col min="6" max="6" width="10" style="1" customWidth="1"/>
    <col min="7" max="7" width="11.58203125" style="1" customWidth="1"/>
    <col min="8" max="8" width="6.83203125" style="1" customWidth="1"/>
    <col min="9" max="9" width="6.25" style="1" customWidth="1"/>
    <col min="10" max="16384" width="10.83203125" style="1"/>
  </cols>
  <sheetData>
    <row r="1" spans="1:11" ht="15.75" customHeight="1">
      <c r="A1" s="5"/>
      <c r="B1" s="6"/>
      <c r="C1" s="8"/>
      <c r="D1" s="21"/>
      <c r="E1" s="11"/>
      <c r="F1" s="11"/>
      <c r="G1" s="19"/>
      <c r="H1"/>
    </row>
    <row r="2" spans="1:11" ht="15.75" customHeight="1">
      <c r="A2" s="7"/>
      <c r="B2" s="8"/>
      <c r="C2" s="8"/>
      <c r="D2" s="21"/>
      <c r="E2" s="11"/>
      <c r="F2" s="11"/>
      <c r="G2" s="19"/>
      <c r="H2"/>
    </row>
    <row r="3" spans="1:11" ht="15.75" customHeight="1">
      <c r="A3" s="7"/>
      <c r="B3" s="13" t="s">
        <v>16</v>
      </c>
      <c r="C3" s="22">
        <v>43156</v>
      </c>
    </row>
    <row r="4" spans="1:11" ht="15.75" customHeight="1">
      <c r="A4" s="7"/>
      <c r="B4" s="4"/>
      <c r="C4" s="23" t="s">
        <v>17</v>
      </c>
    </row>
    <row r="5" spans="1:11" ht="15.75" customHeight="1">
      <c r="A5" s="9"/>
      <c r="B5" s="10"/>
      <c r="C5" s="10"/>
    </row>
    <row r="6" spans="1:11" s="11" customFormat="1" ht="18" customHeight="1">
      <c r="A6" s="15" t="s">
        <v>0</v>
      </c>
      <c r="B6" s="16" t="s">
        <v>1</v>
      </c>
      <c r="C6" s="15" t="s">
        <v>2</v>
      </c>
      <c r="D6" s="1"/>
      <c r="E6" s="1"/>
      <c r="F6" s="1"/>
      <c r="G6" s="1"/>
      <c r="H6" s="1"/>
      <c r="I6" s="1"/>
      <c r="J6" s="1"/>
      <c r="K6" s="1"/>
    </row>
    <row r="7" spans="1:11" s="11" customFormat="1" ht="18" customHeight="1">
      <c r="A7" s="15"/>
      <c r="B7" s="16" t="s">
        <v>5</v>
      </c>
      <c r="C7" s="15"/>
      <c r="D7" s="1"/>
      <c r="E7" s="1"/>
      <c r="F7" s="1"/>
      <c r="G7" s="1"/>
      <c r="H7" s="1"/>
      <c r="I7" s="1"/>
      <c r="J7" s="1"/>
      <c r="K7" s="1"/>
    </row>
    <row r="8" spans="1:11" s="11" customFormat="1" ht="18" customHeight="1">
      <c r="A8" s="14">
        <v>1</v>
      </c>
      <c r="B8" s="20" t="s">
        <v>6</v>
      </c>
      <c r="C8" s="14"/>
      <c r="D8" s="1"/>
      <c r="E8" s="1"/>
      <c r="F8" s="1"/>
      <c r="G8" s="1"/>
      <c r="H8" s="1"/>
      <c r="I8" s="1"/>
      <c r="J8" s="1"/>
      <c r="K8" s="1"/>
    </row>
    <row r="9" spans="1:11" s="11" customFormat="1" ht="18" customHeight="1">
      <c r="A9" s="14">
        <v>2</v>
      </c>
      <c r="B9" s="20" t="s">
        <v>7</v>
      </c>
      <c r="C9" s="14"/>
      <c r="D9" s="1"/>
      <c r="E9" s="1"/>
      <c r="F9" s="1"/>
      <c r="G9" s="1"/>
      <c r="H9" s="1"/>
      <c r="I9" s="1"/>
      <c r="J9" s="1"/>
      <c r="K9" s="1"/>
    </row>
    <row r="10" spans="1:11" s="11" customFormat="1" ht="18" customHeight="1">
      <c r="A10" s="14">
        <v>3</v>
      </c>
      <c r="B10" s="20" t="s">
        <v>8</v>
      </c>
      <c r="C10" s="14"/>
      <c r="D10" s="1"/>
      <c r="E10" s="1"/>
      <c r="F10" s="1"/>
      <c r="G10" s="1"/>
      <c r="H10" s="1"/>
      <c r="I10" s="1"/>
      <c r="J10" s="1"/>
      <c r="K10" s="1"/>
    </row>
    <row r="11" spans="1:11" s="12" customFormat="1" ht="18" customHeight="1">
      <c r="A11" s="14">
        <v>4</v>
      </c>
      <c r="B11" s="16" t="s">
        <v>9</v>
      </c>
      <c r="C11" s="15"/>
      <c r="D11" s="1"/>
      <c r="E11" s="1"/>
      <c r="F11" s="1"/>
      <c r="G11" s="1"/>
      <c r="H11" s="1"/>
      <c r="I11" s="1"/>
      <c r="J11" s="1"/>
      <c r="K11" s="1"/>
    </row>
    <row r="12" spans="1:11" s="12" customFormat="1" ht="18" customHeight="1">
      <c r="A12" s="14">
        <v>7</v>
      </c>
      <c r="B12" s="16" t="s">
        <v>10</v>
      </c>
      <c r="C12" s="15"/>
      <c r="D12" s="1"/>
      <c r="E12" s="1"/>
      <c r="F12" s="1"/>
      <c r="G12" s="1"/>
      <c r="H12" s="1"/>
      <c r="I12" s="1"/>
      <c r="J12" s="1"/>
      <c r="K12" s="1"/>
    </row>
    <row r="13" spans="1:11" s="12" customFormat="1" ht="18" customHeight="1">
      <c r="A13" s="14">
        <v>11</v>
      </c>
      <c r="B13" s="20" t="s">
        <v>32</v>
      </c>
      <c r="C13" s="14">
        <v>5</v>
      </c>
      <c r="D13" s="1"/>
      <c r="E13" s="1"/>
      <c r="F13" s="1"/>
      <c r="G13" s="1"/>
      <c r="H13" s="1"/>
      <c r="I13" s="1"/>
      <c r="J13" s="1"/>
      <c r="K13" s="1"/>
    </row>
    <row r="14" spans="1:11" s="12" customFormat="1" ht="18" customHeight="1">
      <c r="A14" s="14">
        <v>12</v>
      </c>
      <c r="B14" s="20" t="s">
        <v>18</v>
      </c>
      <c r="C14" s="14">
        <v>0</v>
      </c>
      <c r="D14" s="1"/>
      <c r="E14" s="1"/>
      <c r="F14" s="1"/>
      <c r="G14" s="1"/>
      <c r="H14" s="1"/>
      <c r="I14" s="1"/>
      <c r="J14" s="1"/>
      <c r="K14" s="1"/>
    </row>
    <row r="15" spans="1:11" s="12" customFormat="1" ht="18" customHeight="1">
      <c r="A15" s="14">
        <v>13</v>
      </c>
      <c r="B15" s="16" t="s">
        <v>13</v>
      </c>
      <c r="C15" s="18"/>
      <c r="D15" s="1"/>
      <c r="E15" s="1"/>
      <c r="F15" s="1"/>
      <c r="G15" s="1"/>
      <c r="H15" s="1"/>
      <c r="I15" s="1"/>
      <c r="J15" s="1"/>
      <c r="K15" s="1"/>
    </row>
    <row r="16" spans="1:11" s="12" customFormat="1" ht="18" customHeight="1">
      <c r="A16" s="14">
        <v>15</v>
      </c>
      <c r="B16" s="17" t="s">
        <v>14</v>
      </c>
      <c r="C16" s="14">
        <v>0.5</v>
      </c>
      <c r="D16" s="1"/>
      <c r="E16" s="1"/>
      <c r="F16" s="1"/>
      <c r="G16" s="1"/>
      <c r="H16" s="1"/>
      <c r="I16" s="1"/>
      <c r="J16" s="1"/>
      <c r="K16" s="1"/>
    </row>
    <row r="17" spans="1:11" s="12" customFormat="1" ht="18" customHeight="1">
      <c r="A17" s="14"/>
      <c r="B17" s="17" t="s">
        <v>19</v>
      </c>
      <c r="C17" s="14"/>
      <c r="D17" s="1"/>
      <c r="E17" s="1"/>
      <c r="F17" s="1"/>
      <c r="G17" s="1"/>
      <c r="H17" s="1"/>
      <c r="I17" s="1"/>
      <c r="J17" s="1"/>
      <c r="K17" s="1"/>
    </row>
    <row r="18" spans="1:11" s="12" customFormat="1" ht="18" customHeight="1">
      <c r="A18" s="14"/>
      <c r="B18" s="26" t="s">
        <v>20</v>
      </c>
      <c r="C18" s="14">
        <v>2</v>
      </c>
      <c r="D18" s="1"/>
      <c r="E18" s="1"/>
      <c r="F18" s="1"/>
      <c r="G18" s="1"/>
      <c r="H18" s="1"/>
      <c r="I18" s="1"/>
      <c r="J18" s="1"/>
      <c r="K18" s="1"/>
    </row>
    <row r="19" spans="1:11" s="12" customFormat="1" ht="18" customHeight="1">
      <c r="A19" s="14"/>
      <c r="B19" s="26" t="s">
        <v>21</v>
      </c>
      <c r="C19" s="14">
        <v>2</v>
      </c>
      <c r="D19" s="1"/>
      <c r="E19" s="1"/>
      <c r="F19" s="1"/>
      <c r="G19" s="1"/>
      <c r="H19" s="1"/>
      <c r="I19" s="1"/>
      <c r="J19" s="1"/>
      <c r="K19" s="1"/>
    </row>
    <row r="20" spans="1:11" s="12" customFormat="1" ht="18" customHeight="1">
      <c r="A20" s="14"/>
      <c r="B20" s="26" t="s">
        <v>22</v>
      </c>
      <c r="C20" s="14">
        <v>2</v>
      </c>
      <c r="D20" s="1"/>
      <c r="E20" s="1"/>
      <c r="F20" s="1"/>
      <c r="G20" s="1"/>
      <c r="H20" s="1"/>
      <c r="I20" s="1"/>
      <c r="J20" s="1"/>
      <c r="K20" s="1"/>
    </row>
    <row r="21" spans="1:11" s="12" customFormat="1" ht="18" customHeight="1">
      <c r="A21" s="14"/>
      <c r="B21" s="26" t="s">
        <v>23</v>
      </c>
      <c r="C21" s="14">
        <v>2</v>
      </c>
      <c r="D21" s="1"/>
      <c r="E21" s="1"/>
      <c r="F21" s="1"/>
      <c r="G21" s="1"/>
      <c r="H21" s="1"/>
      <c r="I21" s="1"/>
      <c r="J21" s="1"/>
      <c r="K21" s="1"/>
    </row>
    <row r="22" spans="1:11" s="12" customFormat="1" ht="18" customHeight="1">
      <c r="A22" s="14"/>
      <c r="B22" s="17" t="s">
        <v>24</v>
      </c>
      <c r="C22" s="14">
        <v>5</v>
      </c>
      <c r="D22" s="1"/>
      <c r="E22" s="1"/>
      <c r="F22" s="1"/>
      <c r="G22" s="1"/>
      <c r="H22" s="1"/>
      <c r="I22" s="1"/>
      <c r="J22" s="1"/>
      <c r="K22" s="1"/>
    </row>
    <row r="23" spans="1:11" s="12" customFormat="1" ht="18" customHeight="1">
      <c r="A23" s="14"/>
      <c r="B23" s="17" t="s">
        <v>25</v>
      </c>
      <c r="C23" s="14">
        <v>2</v>
      </c>
      <c r="D23" s="1"/>
      <c r="E23" s="1"/>
      <c r="F23" s="1"/>
      <c r="G23" s="1"/>
      <c r="H23" s="1"/>
      <c r="I23" s="1"/>
      <c r="J23" s="1"/>
      <c r="K23" s="1"/>
    </row>
    <row r="24" spans="1:11" s="12" customFormat="1" ht="18" customHeight="1">
      <c r="A24" s="14"/>
      <c r="B24" s="17" t="s">
        <v>26</v>
      </c>
      <c r="C24" s="14">
        <v>8</v>
      </c>
      <c r="D24" s="1"/>
      <c r="E24" s="1"/>
      <c r="F24" s="1"/>
      <c r="G24" s="1"/>
      <c r="H24" s="1"/>
      <c r="I24" s="1"/>
      <c r="J24" s="1"/>
      <c r="K24" s="1"/>
    </row>
    <row r="25" spans="1:11" s="12" customFormat="1" ht="18" customHeight="1">
      <c r="A25" s="14"/>
      <c r="B25" s="17" t="s">
        <v>27</v>
      </c>
      <c r="C25" s="14">
        <v>4</v>
      </c>
      <c r="D25" s="1"/>
      <c r="E25" s="1"/>
      <c r="F25" s="1"/>
      <c r="G25" s="1"/>
      <c r="H25" s="1"/>
      <c r="I25" s="1"/>
      <c r="J25" s="1"/>
      <c r="K25" s="1"/>
    </row>
    <row r="26" spans="1:11" s="12" customFormat="1" ht="18" customHeight="1">
      <c r="A26" s="14"/>
      <c r="B26" s="17" t="s">
        <v>28</v>
      </c>
      <c r="C26" s="14">
        <v>8</v>
      </c>
      <c r="D26" s="1"/>
      <c r="E26" s="1"/>
      <c r="F26" s="1"/>
      <c r="G26" s="1"/>
      <c r="H26" s="1"/>
      <c r="I26" s="1"/>
      <c r="J26" s="1"/>
      <c r="K26" s="1"/>
    </row>
    <row r="27" spans="1:11" s="12" customFormat="1" ht="18" customHeight="1">
      <c r="A27" s="14"/>
      <c r="B27" s="27" t="s">
        <v>29</v>
      </c>
      <c r="C27" s="28"/>
      <c r="D27" s="1"/>
      <c r="E27" s="1"/>
      <c r="F27" s="1"/>
      <c r="G27" s="1"/>
      <c r="H27" s="1"/>
      <c r="I27" s="1"/>
      <c r="J27" s="1"/>
      <c r="K27" s="1"/>
    </row>
    <row r="28" spans="1:11" s="12" customFormat="1" ht="18" customHeight="1">
      <c r="A28" s="14"/>
      <c r="B28" s="17" t="s">
        <v>30</v>
      </c>
      <c r="C28" s="14">
        <v>5</v>
      </c>
      <c r="D28" s="1"/>
      <c r="E28" s="1"/>
      <c r="F28" s="1"/>
      <c r="G28" s="1"/>
      <c r="H28" s="1"/>
      <c r="I28" s="1"/>
      <c r="J28" s="1"/>
      <c r="K28" s="1"/>
    </row>
    <row r="29" spans="1:11" s="12" customFormat="1" ht="18" customHeight="1">
      <c r="A29" s="14"/>
      <c r="B29" s="17" t="s">
        <v>31</v>
      </c>
      <c r="C29" s="14">
        <v>10</v>
      </c>
      <c r="D29" s="1"/>
      <c r="E29" s="1"/>
      <c r="F29" s="1"/>
      <c r="G29" s="1"/>
      <c r="H29" s="1"/>
      <c r="I29" s="1"/>
      <c r="J29" s="1"/>
      <c r="K29" s="1"/>
    </row>
    <row r="30" spans="1:11" s="12" customFormat="1" ht="18" customHeight="1">
      <c r="A30" s="14"/>
      <c r="B30" s="17" t="s">
        <v>33</v>
      </c>
      <c r="C30" s="14">
        <v>3</v>
      </c>
      <c r="D30" s="1"/>
      <c r="E30" s="1"/>
      <c r="F30" s="1"/>
      <c r="G30" s="1"/>
      <c r="H30" s="1"/>
      <c r="I30" s="1"/>
      <c r="J30" s="1"/>
      <c r="K30" s="1"/>
    </row>
    <row r="31" spans="1:11" s="12" customFormat="1" ht="18" customHeight="1">
      <c r="A31" s="14">
        <v>19</v>
      </c>
      <c r="B31" s="24" t="s">
        <v>11</v>
      </c>
      <c r="C31" s="14"/>
      <c r="D31" s="1"/>
      <c r="E31" s="1"/>
      <c r="F31" s="1"/>
      <c r="G31" s="1"/>
      <c r="H31" s="1"/>
      <c r="I31" s="1"/>
      <c r="J31" s="1"/>
      <c r="K31" s="1"/>
    </row>
    <row r="32" spans="1:11" s="12" customFormat="1" ht="18" customHeight="1">
      <c r="A32" s="14">
        <v>20</v>
      </c>
      <c r="B32" s="17" t="s">
        <v>12</v>
      </c>
      <c r="C32" s="14">
        <v>4</v>
      </c>
      <c r="D32" s="1"/>
      <c r="E32" s="1"/>
      <c r="F32" s="1"/>
      <c r="G32" s="1"/>
      <c r="H32" s="1"/>
      <c r="I32" s="1"/>
      <c r="J32" s="1"/>
      <c r="K32" s="1"/>
    </row>
    <row r="33" spans="1:3">
      <c r="A33" s="14">
        <v>26</v>
      </c>
      <c r="B33" s="24" t="s">
        <v>3</v>
      </c>
      <c r="C33" s="18">
        <f>SUM(C8:C32)</f>
        <v>62.5</v>
      </c>
    </row>
    <row r="35" spans="1:3">
      <c r="B35" s="25" t="s">
        <v>4</v>
      </c>
    </row>
    <row r="36" spans="1:3">
      <c r="B36" s="17" t="s">
        <v>15</v>
      </c>
    </row>
    <row r="37" spans="1:3">
      <c r="B37" s="17"/>
    </row>
    <row r="40" spans="1:3">
      <c r="B40" s="25" t="s">
        <v>35</v>
      </c>
    </row>
    <row r="41" spans="1:3">
      <c r="B41" s="17" t="s">
        <v>34</v>
      </c>
    </row>
    <row r="42" spans="1:3">
      <c r="B42" s="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5" workbookViewId="0">
      <selection activeCell="E20" sqref="E20"/>
    </sheetView>
  </sheetViews>
  <sheetFormatPr defaultRowHeight="15.5"/>
  <cols>
    <col min="1" max="1" width="67.08203125" bestFit="1" customWidth="1"/>
  </cols>
  <sheetData>
    <row r="1" spans="1:9" ht="18.5">
      <c r="A1" s="6"/>
      <c r="B1" s="4"/>
      <c r="C1" s="8"/>
      <c r="D1" s="1"/>
      <c r="E1" s="1"/>
      <c r="F1" s="1"/>
      <c r="G1" s="1"/>
      <c r="H1" s="1"/>
    </row>
    <row r="2" spans="1:9" ht="18.5">
      <c r="A2" s="8"/>
      <c r="B2" s="4"/>
      <c r="C2" s="8"/>
      <c r="D2" s="1"/>
      <c r="E2" s="1"/>
      <c r="F2" s="1"/>
      <c r="G2" s="1"/>
      <c r="H2" s="1"/>
    </row>
    <row r="3" spans="1:9" ht="18.5">
      <c r="A3" s="13" t="s">
        <v>62</v>
      </c>
      <c r="B3" s="4"/>
      <c r="C3" s="22">
        <v>42878</v>
      </c>
      <c r="D3" s="1"/>
      <c r="E3" s="1"/>
      <c r="F3" s="1"/>
      <c r="G3" s="1"/>
      <c r="H3" s="1"/>
    </row>
    <row r="4" spans="1:9" ht="18.5">
      <c r="A4" s="4"/>
      <c r="B4" s="4"/>
      <c r="C4" s="23" t="s">
        <v>63</v>
      </c>
      <c r="D4" s="1"/>
      <c r="E4" s="1"/>
      <c r="F4" s="1"/>
      <c r="G4" s="1"/>
      <c r="H4" s="1"/>
    </row>
    <row r="5" spans="1:9" ht="18.5">
      <c r="A5" s="10"/>
      <c r="B5" s="29"/>
      <c r="C5" s="10"/>
      <c r="D5" s="25"/>
      <c r="E5" s="1"/>
      <c r="F5" s="1"/>
      <c r="G5" s="1"/>
      <c r="H5" s="1"/>
    </row>
    <row r="6" spans="1:9">
      <c r="A6" s="16" t="s">
        <v>1</v>
      </c>
      <c r="B6" s="30" t="s">
        <v>64</v>
      </c>
      <c r="C6" s="30" t="s">
        <v>2</v>
      </c>
      <c r="D6" s="31"/>
      <c r="E6" s="32" t="s">
        <v>65</v>
      </c>
      <c r="F6" s="33" t="s">
        <v>2</v>
      </c>
      <c r="G6" s="33" t="s">
        <v>66</v>
      </c>
      <c r="H6" s="11"/>
    </row>
    <row r="7" spans="1:9" ht="18.5">
      <c r="A7" s="34" t="s">
        <v>67</v>
      </c>
      <c r="B7" s="35"/>
      <c r="C7" s="15"/>
      <c r="D7" s="36" t="s">
        <v>68</v>
      </c>
      <c r="E7" s="37">
        <v>1</v>
      </c>
      <c r="F7" s="38">
        <f>C11</f>
        <v>5</v>
      </c>
      <c r="G7" s="39">
        <f>(F7*E7)</f>
        <v>5</v>
      </c>
      <c r="H7" s="11"/>
    </row>
    <row r="8" spans="1:9">
      <c r="A8" s="20" t="s">
        <v>69</v>
      </c>
      <c r="B8" s="14">
        <v>0</v>
      </c>
      <c r="C8" s="14">
        <f>B8/8</f>
        <v>0</v>
      </c>
      <c r="D8" s="36" t="s">
        <v>70</v>
      </c>
      <c r="E8" s="37">
        <v>1</v>
      </c>
      <c r="F8" s="38">
        <v>18</v>
      </c>
      <c r="G8" s="39">
        <f t="shared" ref="G8:G15" si="0">(F8*E8)</f>
        <v>18</v>
      </c>
      <c r="H8" s="40">
        <f>SUM(C13:C44)</f>
        <v>36</v>
      </c>
      <c r="I8" s="70">
        <f>SUM(G8:G9)</f>
        <v>36</v>
      </c>
    </row>
    <row r="9" spans="1:9">
      <c r="A9" s="20" t="s">
        <v>71</v>
      </c>
      <c r="B9" s="14">
        <v>0</v>
      </c>
      <c r="C9" s="14">
        <f t="shared" ref="C9:C11" si="1">B9/8</f>
        <v>0</v>
      </c>
      <c r="D9" s="36" t="s">
        <v>72</v>
      </c>
      <c r="E9" s="37">
        <v>1</v>
      </c>
      <c r="F9" s="38">
        <v>18</v>
      </c>
      <c r="G9" s="39">
        <f t="shared" si="0"/>
        <v>18</v>
      </c>
      <c r="H9" s="40"/>
      <c r="I9" s="70"/>
    </row>
    <row r="10" spans="1:9">
      <c r="A10" s="20" t="s">
        <v>73</v>
      </c>
      <c r="B10" s="14">
        <v>0</v>
      </c>
      <c r="C10" s="14">
        <f t="shared" si="1"/>
        <v>0</v>
      </c>
      <c r="D10" s="36" t="s">
        <v>74</v>
      </c>
      <c r="E10" s="37">
        <v>1</v>
      </c>
      <c r="F10" s="41">
        <f>SUM(F8:F9)*0.6</f>
        <v>21.599999999999998</v>
      </c>
      <c r="G10" s="39">
        <f t="shared" si="0"/>
        <v>21.599999999999998</v>
      </c>
      <c r="H10" s="40"/>
      <c r="I10" s="70"/>
    </row>
    <row r="11" spans="1:9">
      <c r="A11" s="20" t="s">
        <v>109</v>
      </c>
      <c r="B11" s="14">
        <v>40</v>
      </c>
      <c r="C11" s="14">
        <f t="shared" si="1"/>
        <v>5</v>
      </c>
      <c r="D11" s="36" t="s">
        <v>110</v>
      </c>
      <c r="E11" s="37">
        <v>1</v>
      </c>
      <c r="F11" s="41">
        <f>SUM(F8:F9)*0.6</f>
        <v>21.599999999999998</v>
      </c>
      <c r="G11" s="39">
        <f t="shared" si="0"/>
        <v>21.599999999999998</v>
      </c>
      <c r="H11" s="11"/>
    </row>
    <row r="12" spans="1:9" ht="18.5">
      <c r="A12" s="34" t="s">
        <v>76</v>
      </c>
      <c r="B12" s="34"/>
      <c r="C12" s="34"/>
      <c r="D12" s="36" t="s">
        <v>75</v>
      </c>
      <c r="E12" s="37">
        <v>1</v>
      </c>
      <c r="F12" s="41"/>
      <c r="G12" s="39">
        <f t="shared" si="0"/>
        <v>0</v>
      </c>
      <c r="H12" s="11"/>
    </row>
    <row r="13" spans="1:9">
      <c r="A13" t="s">
        <v>36</v>
      </c>
      <c r="B13" s="14">
        <v>8</v>
      </c>
      <c r="C13" s="14">
        <f>B13/8</f>
        <v>1</v>
      </c>
      <c r="D13" s="36" t="s">
        <v>77</v>
      </c>
      <c r="E13" s="37">
        <v>1</v>
      </c>
      <c r="F13" s="12">
        <f>SUM(C8,C10/2)</f>
        <v>0</v>
      </c>
      <c r="G13" s="39">
        <f t="shared" si="0"/>
        <v>0</v>
      </c>
      <c r="H13" s="11"/>
    </row>
    <row r="14" spans="1:9">
      <c r="A14" t="s">
        <v>37</v>
      </c>
      <c r="B14" s="14">
        <v>8</v>
      </c>
      <c r="C14" s="14">
        <f t="shared" ref="C14:C44" si="2">B14/8</f>
        <v>1</v>
      </c>
      <c r="D14" s="36" t="s">
        <v>78</v>
      </c>
      <c r="E14" s="37">
        <v>1</v>
      </c>
      <c r="F14" s="12"/>
      <c r="G14" s="39">
        <f t="shared" si="0"/>
        <v>0</v>
      </c>
      <c r="H14" s="11"/>
    </row>
    <row r="15" spans="1:9">
      <c r="A15" t="s">
        <v>43</v>
      </c>
      <c r="B15" s="14">
        <v>8</v>
      </c>
      <c r="C15" s="14">
        <f t="shared" si="2"/>
        <v>1</v>
      </c>
      <c r="D15" s="36" t="s">
        <v>79</v>
      </c>
      <c r="E15" s="37">
        <v>2</v>
      </c>
      <c r="F15" s="38">
        <f>SUM(C45:C47)/2</f>
        <v>6.6749999999999998</v>
      </c>
      <c r="G15" s="39">
        <f t="shared" si="0"/>
        <v>13.35</v>
      </c>
      <c r="H15" s="11"/>
    </row>
    <row r="16" spans="1:9" ht="31">
      <c r="A16" s="68" t="s">
        <v>44</v>
      </c>
      <c r="B16" s="14">
        <v>16</v>
      </c>
      <c r="C16" s="14">
        <f t="shared" si="2"/>
        <v>2</v>
      </c>
      <c r="D16" s="43" t="s">
        <v>3</v>
      </c>
      <c r="E16" s="37"/>
      <c r="F16" s="37"/>
      <c r="G16" s="38">
        <f>SUM(G7:G15)</f>
        <v>97.549999999999983</v>
      </c>
      <c r="H16" s="11"/>
    </row>
    <row r="17" spans="1:8">
      <c r="A17" t="s">
        <v>45</v>
      </c>
      <c r="B17" s="14">
        <v>8</v>
      </c>
      <c r="C17" s="14">
        <f t="shared" si="2"/>
        <v>1</v>
      </c>
      <c r="D17" s="44"/>
      <c r="E17" s="45"/>
      <c r="F17" s="45"/>
      <c r="G17" s="41"/>
      <c r="H17" s="11"/>
    </row>
    <row r="18" spans="1:8" ht="31">
      <c r="A18" s="68" t="s">
        <v>46</v>
      </c>
      <c r="B18" s="14">
        <v>16</v>
      </c>
      <c r="C18" s="14">
        <f t="shared" si="2"/>
        <v>2</v>
      </c>
      <c r="D18" s="12"/>
      <c r="E18" s="12"/>
      <c r="F18" s="11"/>
      <c r="G18" s="11"/>
      <c r="H18" s="12"/>
    </row>
    <row r="19" spans="1:8" ht="31">
      <c r="A19" s="68" t="s">
        <v>47</v>
      </c>
      <c r="B19" s="14">
        <v>16</v>
      </c>
      <c r="C19" s="14">
        <f t="shared" si="2"/>
        <v>2</v>
      </c>
      <c r="D19" s="46" t="s">
        <v>80</v>
      </c>
      <c r="E19" s="47">
        <f>SUM(F15,F7,F9)</f>
        <v>29.675000000000001</v>
      </c>
      <c r="F19" s="48"/>
      <c r="G19" s="49"/>
      <c r="H19" s="12"/>
    </row>
    <row r="20" spans="1:8" ht="31">
      <c r="A20" s="68" t="s">
        <v>48</v>
      </c>
      <c r="B20" s="14">
        <v>16</v>
      </c>
      <c r="C20" s="14">
        <f t="shared" si="2"/>
        <v>2</v>
      </c>
      <c r="D20" s="46" t="s">
        <v>66</v>
      </c>
      <c r="E20" s="47">
        <f>G16</f>
        <v>97.549999999999983</v>
      </c>
      <c r="F20" s="11" t="s">
        <v>81</v>
      </c>
      <c r="G20" s="11"/>
      <c r="H20" s="12"/>
    </row>
    <row r="21" spans="1:8">
      <c r="A21" t="s">
        <v>54</v>
      </c>
      <c r="B21" s="14">
        <v>16</v>
      </c>
      <c r="C21" s="14">
        <f t="shared" si="2"/>
        <v>2</v>
      </c>
      <c r="D21" s="12"/>
      <c r="E21" s="12"/>
      <c r="F21" s="12"/>
      <c r="G21" s="12"/>
      <c r="H21" s="12"/>
    </row>
    <row r="22" spans="1:8">
      <c r="A22" t="s">
        <v>52</v>
      </c>
      <c r="B22" s="14">
        <v>16</v>
      </c>
      <c r="C22" s="14">
        <f t="shared" si="2"/>
        <v>2</v>
      </c>
      <c r="D22" s="12"/>
      <c r="E22" s="12"/>
      <c r="F22" s="12"/>
      <c r="G22" s="12"/>
      <c r="H22" s="12"/>
    </row>
    <row r="23" spans="1:8">
      <c r="A23" t="s">
        <v>53</v>
      </c>
      <c r="B23" s="14">
        <v>8</v>
      </c>
      <c r="C23" s="14">
        <f t="shared" si="2"/>
        <v>1</v>
      </c>
      <c r="D23" s="12"/>
      <c r="E23" s="12"/>
      <c r="F23" s="12"/>
      <c r="G23" s="12"/>
      <c r="H23" s="12"/>
    </row>
    <row r="24" spans="1:8" ht="16" thickBot="1">
      <c r="A24" t="s">
        <v>55</v>
      </c>
      <c r="B24" s="14">
        <v>8</v>
      </c>
      <c r="C24" s="14">
        <f t="shared" si="2"/>
        <v>1</v>
      </c>
      <c r="D24" s="52" t="s">
        <v>82</v>
      </c>
      <c r="E24" s="12"/>
      <c r="F24" s="12"/>
      <c r="G24" s="12"/>
      <c r="H24" s="12"/>
    </row>
    <row r="25" spans="1:8" ht="16" thickBot="1">
      <c r="A25" t="s">
        <v>56</v>
      </c>
      <c r="B25" s="14">
        <v>8</v>
      </c>
      <c r="C25" s="14">
        <f t="shared" si="2"/>
        <v>1</v>
      </c>
      <c r="D25" s="53" t="s">
        <v>83</v>
      </c>
      <c r="E25" s="54" t="s">
        <v>84</v>
      </c>
      <c r="F25" s="54" t="s">
        <v>85</v>
      </c>
      <c r="G25" s="54" t="s">
        <v>86</v>
      </c>
      <c r="H25" s="12"/>
    </row>
    <row r="26" spans="1:8" ht="16" thickBot="1">
      <c r="A26" t="s">
        <v>57</v>
      </c>
      <c r="B26" s="14">
        <v>32</v>
      </c>
      <c r="C26" s="14">
        <f t="shared" si="2"/>
        <v>4</v>
      </c>
      <c r="D26" s="55" t="s">
        <v>87</v>
      </c>
      <c r="E26" s="56">
        <v>48</v>
      </c>
      <c r="F26" s="56">
        <v>40</v>
      </c>
      <c r="G26" s="56">
        <v>32</v>
      </c>
      <c r="H26" s="12"/>
    </row>
    <row r="27" spans="1:8" ht="16" thickBot="1">
      <c r="A27" t="s">
        <v>59</v>
      </c>
      <c r="B27" s="14">
        <v>6</v>
      </c>
      <c r="C27" s="14">
        <f t="shared" si="2"/>
        <v>0.75</v>
      </c>
      <c r="D27" s="55" t="s">
        <v>88</v>
      </c>
      <c r="E27" s="56">
        <v>80</v>
      </c>
      <c r="F27" s="56">
        <v>8</v>
      </c>
      <c r="G27" s="56">
        <v>8</v>
      </c>
      <c r="H27" s="12"/>
    </row>
    <row r="28" spans="1:8" ht="16" thickBot="1">
      <c r="A28" t="s">
        <v>60</v>
      </c>
      <c r="B28" s="14">
        <v>24</v>
      </c>
      <c r="C28" s="14">
        <f t="shared" si="2"/>
        <v>3</v>
      </c>
      <c r="D28" s="57" t="s">
        <v>89</v>
      </c>
      <c r="E28" s="58">
        <v>64</v>
      </c>
      <c r="F28" s="58">
        <v>16</v>
      </c>
      <c r="G28" s="58">
        <v>16</v>
      </c>
      <c r="H28" s="12"/>
    </row>
    <row r="29" spans="1:8" ht="16" thickBot="1">
      <c r="A29" t="s">
        <v>61</v>
      </c>
      <c r="B29" s="14">
        <v>8</v>
      </c>
      <c r="C29" s="14">
        <f t="shared" si="2"/>
        <v>1</v>
      </c>
      <c r="D29" s="57" t="s">
        <v>90</v>
      </c>
      <c r="E29" s="58">
        <v>24</v>
      </c>
      <c r="F29" s="59">
        <v>8</v>
      </c>
      <c r="G29" s="59">
        <v>8</v>
      </c>
      <c r="H29" s="12"/>
    </row>
    <row r="30" spans="1:8" ht="16" thickBot="1">
      <c r="A30" t="s">
        <v>38</v>
      </c>
      <c r="B30" s="14"/>
      <c r="C30" s="14">
        <f t="shared" si="2"/>
        <v>0</v>
      </c>
      <c r="D30" s="55" t="s">
        <v>91</v>
      </c>
      <c r="E30" s="56">
        <v>80</v>
      </c>
      <c r="F30" s="56">
        <v>160</v>
      </c>
      <c r="G30" s="56">
        <v>80</v>
      </c>
      <c r="H30" s="12"/>
    </row>
    <row r="31" spans="1:8" ht="16" thickBot="1">
      <c r="A31" t="s">
        <v>39</v>
      </c>
      <c r="B31" s="14">
        <v>6</v>
      </c>
      <c r="C31" s="14">
        <f t="shared" si="2"/>
        <v>0.75</v>
      </c>
      <c r="D31" s="57" t="s">
        <v>92</v>
      </c>
      <c r="E31" s="58">
        <v>80</v>
      </c>
      <c r="F31" s="58">
        <v>160</v>
      </c>
      <c r="G31" s="58">
        <v>120</v>
      </c>
      <c r="H31" s="12"/>
    </row>
    <row r="32" spans="1:8" ht="16" thickBot="1">
      <c r="A32" t="s">
        <v>40</v>
      </c>
      <c r="B32" s="14">
        <v>6</v>
      </c>
      <c r="C32" s="14">
        <f t="shared" si="2"/>
        <v>0.75</v>
      </c>
      <c r="D32" s="55" t="s">
        <v>93</v>
      </c>
      <c r="E32" s="56">
        <v>24</v>
      </c>
      <c r="F32" s="56">
        <v>8</v>
      </c>
      <c r="G32" s="56">
        <v>8</v>
      </c>
      <c r="H32" s="12"/>
    </row>
    <row r="33" spans="1:8" ht="16" thickBot="1">
      <c r="A33" t="s">
        <v>41</v>
      </c>
      <c r="B33" s="14">
        <v>6</v>
      </c>
      <c r="C33" s="14">
        <f t="shared" si="2"/>
        <v>0.75</v>
      </c>
      <c r="D33" s="57" t="s">
        <v>94</v>
      </c>
      <c r="E33" s="58">
        <v>0</v>
      </c>
      <c r="F33" s="58">
        <v>120</v>
      </c>
      <c r="G33" s="58">
        <v>80</v>
      </c>
      <c r="H33" s="12"/>
    </row>
    <row r="34" spans="1:8" ht="16" thickBot="1">
      <c r="A34" t="s">
        <v>42</v>
      </c>
      <c r="B34" s="14">
        <v>6</v>
      </c>
      <c r="C34" s="14">
        <f t="shared" si="2"/>
        <v>0.75</v>
      </c>
      <c r="D34" s="55" t="s">
        <v>79</v>
      </c>
      <c r="E34" s="56">
        <v>40</v>
      </c>
      <c r="F34" s="56">
        <v>40</v>
      </c>
      <c r="G34" s="56">
        <v>240</v>
      </c>
      <c r="H34" s="12"/>
    </row>
    <row r="35" spans="1:8" ht="16" thickBot="1">
      <c r="A35" t="s">
        <v>49</v>
      </c>
      <c r="B35" s="14">
        <v>6</v>
      </c>
      <c r="C35" s="14">
        <f t="shared" si="2"/>
        <v>0.75</v>
      </c>
      <c r="D35" s="57" t="s">
        <v>95</v>
      </c>
      <c r="E35" s="58"/>
      <c r="F35" s="58"/>
      <c r="G35" s="58">
        <v>24</v>
      </c>
      <c r="H35" s="12"/>
    </row>
    <row r="36" spans="1:8" ht="16" thickBot="1">
      <c r="A36" t="s">
        <v>50</v>
      </c>
      <c r="B36" s="14">
        <v>6</v>
      </c>
      <c r="C36" s="14">
        <f t="shared" si="2"/>
        <v>0.75</v>
      </c>
      <c r="D36" s="60" t="s">
        <v>66</v>
      </c>
      <c r="E36" s="61">
        <f>G36/8</f>
        <v>202</v>
      </c>
      <c r="F36" s="62"/>
      <c r="G36" s="61">
        <f>SUM(E26:G35)</f>
        <v>1616</v>
      </c>
      <c r="H36" s="12"/>
    </row>
    <row r="37" spans="1:8">
      <c r="A37" t="s">
        <v>51</v>
      </c>
      <c r="B37" s="14">
        <v>6</v>
      </c>
      <c r="C37" s="14">
        <f t="shared" si="2"/>
        <v>0.75</v>
      </c>
      <c r="D37" s="12"/>
      <c r="E37" s="12"/>
      <c r="F37" s="12"/>
      <c r="G37" s="12"/>
      <c r="H37" s="1"/>
    </row>
    <row r="38" spans="1:8">
      <c r="A38" t="s">
        <v>58</v>
      </c>
      <c r="B38" s="14">
        <v>6</v>
      </c>
      <c r="C38" s="14">
        <f t="shared" si="2"/>
        <v>0.75</v>
      </c>
      <c r="D38" s="52" t="s">
        <v>96</v>
      </c>
      <c r="E38" s="52" t="s">
        <v>97</v>
      </c>
      <c r="F38" s="12"/>
      <c r="G38" s="12"/>
      <c r="H38" s="1"/>
    </row>
    <row r="39" spans="1:8">
      <c r="A39" s="69" t="s">
        <v>99</v>
      </c>
      <c r="B39" s="14">
        <v>0</v>
      </c>
      <c r="C39" s="14">
        <f t="shared" si="2"/>
        <v>0</v>
      </c>
      <c r="D39" s="12"/>
      <c r="E39" s="12"/>
      <c r="F39" s="12"/>
      <c r="G39" s="12"/>
      <c r="H39" s="1"/>
    </row>
    <row r="40" spans="1:8">
      <c r="A40" s="69" t="s">
        <v>100</v>
      </c>
      <c r="B40" s="14">
        <v>0</v>
      </c>
      <c r="C40" s="14">
        <f t="shared" si="2"/>
        <v>0</v>
      </c>
      <c r="D40" s="12"/>
      <c r="E40" s="12"/>
      <c r="F40" s="12"/>
      <c r="G40" s="12"/>
      <c r="H40" s="1"/>
    </row>
    <row r="41" spans="1:8">
      <c r="A41" s="50" t="s">
        <v>101</v>
      </c>
      <c r="B41" s="51"/>
      <c r="C41" s="51"/>
      <c r="D41" s="1"/>
      <c r="E41" s="1"/>
      <c r="F41" s="1"/>
      <c r="G41" s="1"/>
      <c r="H41" s="1"/>
    </row>
    <row r="42" spans="1:8">
      <c r="A42" s="17" t="s">
        <v>102</v>
      </c>
      <c r="B42" s="14">
        <v>6</v>
      </c>
      <c r="C42" s="14">
        <f t="shared" si="2"/>
        <v>0.75</v>
      </c>
      <c r="D42" s="63"/>
      <c r="E42" s="1"/>
      <c r="F42" s="1" t="s">
        <v>98</v>
      </c>
      <c r="G42" s="1"/>
      <c r="H42" s="1"/>
    </row>
    <row r="43" spans="1:8">
      <c r="A43" s="17" t="s">
        <v>103</v>
      </c>
      <c r="B43" s="14">
        <v>6</v>
      </c>
      <c r="C43" s="14">
        <f t="shared" si="2"/>
        <v>0.75</v>
      </c>
      <c r="D43" s="64"/>
      <c r="E43" s="1"/>
      <c r="F43" s="1"/>
      <c r="G43" s="1"/>
      <c r="H43" s="1"/>
    </row>
    <row r="44" spans="1:8">
      <c r="A44" s="17" t="s">
        <v>104</v>
      </c>
      <c r="B44" s="14">
        <v>6</v>
      </c>
      <c r="C44" s="14">
        <f t="shared" si="2"/>
        <v>0.75</v>
      </c>
      <c r="D44" s="1"/>
      <c r="E44" s="1"/>
      <c r="F44" s="1"/>
      <c r="G44" s="1"/>
      <c r="H44" s="1"/>
    </row>
    <row r="45" spans="1:8">
      <c r="A45" s="42" t="s">
        <v>105</v>
      </c>
      <c r="B45" s="51"/>
      <c r="C45" s="51"/>
      <c r="D45" s="1"/>
      <c r="E45" s="1"/>
      <c r="F45" s="1"/>
      <c r="G45" s="1"/>
      <c r="H45" s="1"/>
    </row>
    <row r="46" spans="1:8">
      <c r="A46" s="17" t="s">
        <v>106</v>
      </c>
      <c r="B46" s="14">
        <f>SUM(B13:B44)*0.35</f>
        <v>100.8</v>
      </c>
      <c r="C46" s="14">
        <f t="shared" ref="C46:C48" si="3">B46/8</f>
        <v>12.6</v>
      </c>
      <c r="D46" s="1"/>
      <c r="E46" s="1"/>
      <c r="F46" s="1"/>
      <c r="G46" s="1"/>
      <c r="H46" s="1"/>
    </row>
    <row r="47" spans="1:8">
      <c r="A47" s="17" t="s">
        <v>107</v>
      </c>
      <c r="B47" s="14">
        <v>6</v>
      </c>
      <c r="C47" s="14">
        <f t="shared" si="3"/>
        <v>0.75</v>
      </c>
      <c r="D47" s="1"/>
      <c r="E47" s="1"/>
      <c r="F47" s="1"/>
      <c r="G47" s="1"/>
      <c r="H47" s="1"/>
    </row>
    <row r="48" spans="1:8">
      <c r="A48" s="20" t="s">
        <v>108</v>
      </c>
      <c r="B48" s="14">
        <v>6</v>
      </c>
      <c r="C48" s="14">
        <f t="shared" si="3"/>
        <v>0.75</v>
      </c>
      <c r="D48" s="1"/>
      <c r="E48" s="1"/>
      <c r="F48" s="1"/>
      <c r="G48" s="1"/>
      <c r="H48" s="1"/>
    </row>
    <row r="49" spans="1:8">
      <c r="A49" s="65" t="s">
        <v>66</v>
      </c>
      <c r="B49" s="66">
        <f>SUM(B8:B48)</f>
        <v>440.8</v>
      </c>
      <c r="C49" s="67">
        <f>SUM(C8:C48)</f>
        <v>55.1</v>
      </c>
      <c r="D49" s="1"/>
      <c r="E49" s="1"/>
      <c r="F49" s="1"/>
      <c r="G49" s="1"/>
      <c r="H49" s="1"/>
    </row>
    <row r="50" spans="1:8">
      <c r="D50" s="1"/>
      <c r="E50" s="1"/>
      <c r="F50" s="1"/>
      <c r="G50" s="1"/>
      <c r="H50" s="1"/>
    </row>
    <row r="51" spans="1:8">
      <c r="D51" s="1"/>
      <c r="E51" s="1"/>
      <c r="F51" s="1"/>
      <c r="G51" s="1"/>
      <c r="H51" s="1"/>
    </row>
    <row r="52" spans="1:8">
      <c r="D52" s="1"/>
      <c r="E52" s="1"/>
      <c r="F52" s="1"/>
      <c r="G52" s="1"/>
      <c r="H52" s="1"/>
    </row>
    <row r="53" spans="1:8">
      <c r="D53" s="1" t="e">
        <f>SUM(#REF!)</f>
        <v>#REF!</v>
      </c>
      <c r="E53" s="1"/>
      <c r="F53" s="1"/>
      <c r="G53" s="1"/>
      <c r="H53" s="1"/>
    </row>
    <row r="54" spans="1:8">
      <c r="D54" s="1"/>
      <c r="E54" s="1"/>
      <c r="F54" s="1"/>
      <c r="G54" s="1"/>
      <c r="H54" s="1"/>
    </row>
    <row r="55" spans="1:8">
      <c r="D55" s="1"/>
      <c r="E55" s="1"/>
      <c r="F55" s="1"/>
      <c r="G55" s="1"/>
      <c r="H55" s="1"/>
    </row>
    <row r="56" spans="1:8">
      <c r="D56" s="1"/>
      <c r="E56" s="1"/>
      <c r="F56" s="1"/>
      <c r="G56" s="1"/>
      <c r="H56" s="1"/>
    </row>
    <row r="57" spans="1:8">
      <c r="D57" s="1"/>
      <c r="E57" s="1"/>
      <c r="F57" s="1"/>
      <c r="G57" s="1"/>
      <c r="H57" s="1"/>
    </row>
    <row r="58" spans="1:8">
      <c r="D58" s="1"/>
      <c r="E58" s="1"/>
      <c r="F58" s="1"/>
      <c r="G58" s="1"/>
      <c r="H58" s="1"/>
    </row>
    <row r="59" spans="1:8">
      <c r="D59" s="1"/>
      <c r="E59" s="1"/>
      <c r="F59" s="1"/>
      <c r="G59" s="1"/>
      <c r="H59" s="1"/>
    </row>
    <row r="60" spans="1:8">
      <c r="D60" s="1"/>
      <c r="E60" s="1"/>
      <c r="F60" s="1"/>
      <c r="G60" s="1"/>
      <c r="H60" s="1"/>
    </row>
    <row r="61" spans="1:8">
      <c r="D61" s="1"/>
      <c r="E61" s="1"/>
      <c r="F61" s="1"/>
      <c r="G61" s="1"/>
      <c r="H61" s="1"/>
    </row>
    <row r="62" spans="1:8">
      <c r="D62" s="1"/>
      <c r="E62" s="1"/>
      <c r="F62" s="1"/>
      <c r="G62" s="1"/>
      <c r="H62" s="1"/>
    </row>
    <row r="63" spans="1:8">
      <c r="D63" s="1"/>
      <c r="E63" s="1"/>
      <c r="F63" s="1"/>
      <c r="G63" s="1"/>
      <c r="H63" s="1"/>
    </row>
    <row r="64" spans="1:8">
      <c r="D64" s="1"/>
      <c r="E64" s="1"/>
      <c r="F64" s="1"/>
      <c r="G64" s="1"/>
      <c r="H64" s="1"/>
    </row>
    <row r="65" spans="4:8">
      <c r="D65" s="1"/>
      <c r="E65" s="1"/>
      <c r="F65" s="1"/>
      <c r="G65" s="1"/>
      <c r="H65" s="1"/>
    </row>
    <row r="66" spans="4:8">
      <c r="D66" s="1"/>
      <c r="E66" s="1"/>
      <c r="F66" s="1"/>
      <c r="G66" s="1"/>
      <c r="H66" s="1"/>
    </row>
    <row r="67" spans="4:8">
      <c r="D67" s="1"/>
      <c r="E67" s="1"/>
      <c r="F67" s="1"/>
      <c r="G67" s="1"/>
      <c r="H67" s="1"/>
    </row>
    <row r="68" spans="4:8">
      <c r="D68" s="1"/>
      <c r="E68" s="1"/>
      <c r="F68" s="1"/>
      <c r="G68" s="1"/>
      <c r="H68" s="1"/>
    </row>
    <row r="69" spans="4:8">
      <c r="D69" s="1"/>
      <c r="E69" s="1"/>
      <c r="F69" s="1"/>
      <c r="G69" s="1"/>
      <c r="H69" s="1"/>
    </row>
    <row r="70" spans="4:8">
      <c r="D70" s="1"/>
      <c r="E70" s="1"/>
      <c r="F70" s="1"/>
      <c r="G70" s="1"/>
      <c r="H70" s="1"/>
    </row>
    <row r="71" spans="4:8">
      <c r="D71" s="1"/>
      <c r="E71" s="1"/>
      <c r="F71" s="1"/>
      <c r="G71" s="1"/>
      <c r="H71" s="1"/>
    </row>
    <row r="72" spans="4:8">
      <c r="D72" s="1"/>
      <c r="E72" s="1"/>
      <c r="F72" s="1"/>
      <c r="G72" s="1"/>
      <c r="H72" s="1"/>
    </row>
    <row r="73" spans="4:8">
      <c r="D73" s="1"/>
      <c r="E73" s="1"/>
      <c r="F73" s="1"/>
      <c r="G73" s="1"/>
      <c r="H73" s="1"/>
    </row>
    <row r="74" spans="4:8">
      <c r="D74" s="1"/>
      <c r="E74" s="1"/>
      <c r="F74" s="1"/>
      <c r="G74" s="1"/>
      <c r="H74" s="1"/>
    </row>
    <row r="75" spans="4:8">
      <c r="D75" s="1"/>
      <c r="E75" s="1"/>
      <c r="F75" s="1"/>
      <c r="G75" s="1"/>
      <c r="H75" s="1"/>
    </row>
    <row r="76" spans="4:8">
      <c r="D76" s="1"/>
      <c r="E76" s="1"/>
      <c r="F76" s="1"/>
      <c r="G76" s="1"/>
      <c r="H76" s="1"/>
    </row>
    <row r="77" spans="4:8">
      <c r="D77" s="1"/>
      <c r="E77" s="1"/>
      <c r="F77" s="1"/>
      <c r="G77" s="1"/>
      <c r="H77" s="1"/>
    </row>
    <row r="78" spans="4:8">
      <c r="D78" s="1"/>
      <c r="E78" s="1"/>
      <c r="F78" s="1"/>
      <c r="G78" s="1"/>
      <c r="H78" s="1"/>
    </row>
    <row r="79" spans="4:8">
      <c r="D79" s="1"/>
      <c r="E79" s="1"/>
      <c r="F79" s="1"/>
      <c r="G79" s="1"/>
      <c r="H79" s="1"/>
    </row>
    <row r="80" spans="4:8">
      <c r="D80" s="1"/>
      <c r="E80" s="1"/>
      <c r="F80" s="1"/>
      <c r="G80" s="1"/>
      <c r="H80" s="1"/>
    </row>
    <row r="81" spans="4:8">
      <c r="D81" s="1"/>
      <c r="E81" s="1"/>
      <c r="F81" s="1"/>
      <c r="G81" s="1"/>
      <c r="H81" s="1"/>
    </row>
    <row r="82" spans="4:8">
      <c r="D82" s="1"/>
      <c r="E82" s="1"/>
      <c r="F82" s="1"/>
      <c r="G82" s="1"/>
    </row>
  </sheetData>
  <mergeCells count="2">
    <mergeCell ref="H8:H10"/>
    <mergeCell ref="I8:I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opLeftCell="A21" workbookViewId="0">
      <selection sqref="A1:A26"/>
    </sheetView>
  </sheetViews>
  <sheetFormatPr defaultRowHeight="15.5"/>
  <sheetData>
    <row r="1" spans="1:1">
      <c r="A1" t="s">
        <v>36</v>
      </c>
    </row>
    <row r="2" spans="1:1">
      <c r="A2" t="s">
        <v>37</v>
      </c>
    </row>
    <row r="3" spans="1:1">
      <c r="A3" t="s">
        <v>43</v>
      </c>
    </row>
    <row r="4" spans="1:1">
      <c r="A4" t="s">
        <v>44</v>
      </c>
    </row>
    <row r="5" spans="1:1">
      <c r="A5" t="s">
        <v>45</v>
      </c>
    </row>
    <row r="6" spans="1:1">
      <c r="A6" t="s">
        <v>46</v>
      </c>
    </row>
    <row r="7" spans="1:1">
      <c r="A7" t="s">
        <v>47</v>
      </c>
    </row>
    <row r="8" spans="1:1">
      <c r="A8" t="s">
        <v>48</v>
      </c>
    </row>
    <row r="9" spans="1:1">
      <c r="A9" t="s">
        <v>54</v>
      </c>
    </row>
    <row r="10" spans="1:1">
      <c r="A10" t="s">
        <v>52</v>
      </c>
    </row>
    <row r="11" spans="1:1">
      <c r="A11" t="s">
        <v>53</v>
      </c>
    </row>
    <row r="12" spans="1:1">
      <c r="A12" t="s">
        <v>55</v>
      </c>
    </row>
    <row r="13" spans="1:1">
      <c r="A13" t="s">
        <v>56</v>
      </c>
    </row>
    <row r="14" spans="1:1">
      <c r="A14" t="s">
        <v>57</v>
      </c>
    </row>
    <row r="15" spans="1:1">
      <c r="A15" t="s">
        <v>59</v>
      </c>
    </row>
    <row r="16" spans="1:1">
      <c r="A16" t="s">
        <v>60</v>
      </c>
    </row>
    <row r="17" spans="1:1">
      <c r="A17" t="s">
        <v>61</v>
      </c>
    </row>
    <row r="18" spans="1:1">
      <c r="A18" t="s">
        <v>38</v>
      </c>
    </row>
    <row r="19" spans="1:1">
      <c r="A19" t="s">
        <v>39</v>
      </c>
    </row>
    <row r="20" spans="1:1">
      <c r="A20" t="s">
        <v>40</v>
      </c>
    </row>
    <row r="21" spans="1:1">
      <c r="A21" t="s">
        <v>41</v>
      </c>
    </row>
    <row r="22" spans="1:1">
      <c r="A22" t="s">
        <v>42</v>
      </c>
    </row>
    <row r="23" spans="1:1">
      <c r="A23" t="s">
        <v>49</v>
      </c>
    </row>
    <row r="24" spans="1:1">
      <c r="A24" t="s">
        <v>50</v>
      </c>
    </row>
    <row r="25" spans="1:1">
      <c r="A25" t="s">
        <v>51</v>
      </c>
    </row>
    <row r="26" spans="1:1">
      <c r="A2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SMS- Web</vt:lpstr>
      <vt:lpstr>Sheet2</vt:lpstr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</cp:lastModifiedBy>
  <dcterms:created xsi:type="dcterms:W3CDTF">2013-06-07T15:02:07Z</dcterms:created>
  <dcterms:modified xsi:type="dcterms:W3CDTF">2018-02-28T09:58:42Z</dcterms:modified>
</cp:coreProperties>
</file>