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RFPGatewayUsa\"/>
    </mc:Choice>
  </mc:AlternateContent>
  <bookViews>
    <workbookView xWindow="0" yWindow="0" windowWidth="16380" windowHeight="8190" tabRatio="500"/>
  </bookViews>
  <sheets>
    <sheet name="RFP Gateway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D113" i="1"/>
  <c r="D89" i="1" l="1"/>
  <c r="D90" i="1"/>
  <c r="D91" i="1"/>
  <c r="D92" i="1"/>
  <c r="D93" i="1"/>
  <c r="D94" i="1"/>
  <c r="D95" i="1"/>
  <c r="D9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4" i="1" l="1"/>
  <c r="D117" i="1"/>
  <c r="D116" i="1"/>
  <c r="C115" i="1"/>
  <c r="D115" i="1" s="1"/>
  <c r="G13" i="1" s="1"/>
  <c r="H13" i="1" s="1"/>
  <c r="D112" i="1"/>
  <c r="D111" i="1"/>
  <c r="D110" i="1"/>
  <c r="D109" i="1"/>
  <c r="D108" i="1"/>
  <c r="D107" i="1"/>
  <c r="D106" i="1"/>
  <c r="D105" i="1"/>
  <c r="D104" i="1"/>
  <c r="D102" i="1"/>
  <c r="D101" i="1"/>
  <c r="D100" i="1"/>
  <c r="D99" i="1"/>
  <c r="D98" i="1"/>
  <c r="D88" i="1"/>
  <c r="D67" i="1"/>
  <c r="D66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3" i="1"/>
  <c r="D11" i="1"/>
  <c r="D10" i="1"/>
  <c r="G12" i="1" s="1"/>
  <c r="H12" i="1" s="1"/>
  <c r="H9" i="1"/>
  <c r="C9" i="1"/>
  <c r="D9" i="1" s="1"/>
  <c r="G10" i="1" s="1"/>
  <c r="H10" i="1" s="1"/>
  <c r="H8" i="1"/>
  <c r="D8" i="1"/>
  <c r="G7" i="1"/>
  <c r="H7" i="1" s="1"/>
  <c r="L8" i="1" l="1"/>
  <c r="J8" i="1"/>
  <c r="D118" i="1"/>
  <c r="I8" i="1"/>
  <c r="G11" i="1"/>
  <c r="H11" i="1" s="1"/>
  <c r="H14" i="1" s="1"/>
  <c r="F16" i="1" s="1"/>
  <c r="F17" i="1" l="1"/>
  <c r="G14" i="1"/>
</calcChain>
</file>

<file path=xl/sharedStrings.xml><?xml version="1.0" encoding="utf-8"?>
<sst xmlns="http://schemas.openxmlformats.org/spreadsheetml/2006/main" count="132" uniqueCount="114">
  <si>
    <t xml:space="preserve">  RFP Gateway</t>
  </si>
  <si>
    <t>Thursday</t>
  </si>
  <si>
    <t>Module</t>
  </si>
  <si>
    <t>Hours</t>
  </si>
  <si>
    <t>Man Days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</si>
  <si>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</si>
  <si>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</si>
  <si>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</si>
  <si>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</si>
  <si>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</si>
  <si>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</si>
  <si>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</si>
  <si>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</si>
  <si>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SRS,FS,User Manual</t>
  </si>
  <si>
    <t>PM</t>
  </si>
  <si>
    <t>Design and Prototype</t>
  </si>
  <si>
    <t>BA</t>
  </si>
  <si>
    <t>Development</t>
  </si>
  <si>
    <t>Tech writer</t>
  </si>
  <si>
    <t xml:space="preserve">Application basic setup </t>
  </si>
  <si>
    <t>QA</t>
  </si>
  <si>
    <t>Council Module</t>
  </si>
  <si>
    <t>Total</t>
  </si>
  <si>
    <t>Registration</t>
  </si>
  <si>
    <t>Sign in / remember pw, forgot pw</t>
  </si>
  <si>
    <t>Effort</t>
  </si>
  <si>
    <t>+ 1 Day (Deployment)</t>
  </si>
  <si>
    <t>Manage Category /Sub category Masters (Add/Edit/Delete)</t>
  </si>
  <si>
    <t>Delivery Time</t>
  </si>
  <si>
    <t>Dashboard</t>
  </si>
  <si>
    <t xml:space="preserve"> Corporations and MBE’s Registration - Approval/Rejection/Request more details</t>
  </si>
  <si>
    <t>View Registration status</t>
  </si>
  <si>
    <t>Corporations and MBE’s Profile Updates- Approval/Rejection/Request more details</t>
  </si>
  <si>
    <t>View all existing Corporations and MBE’s</t>
  </si>
  <si>
    <t>Enable / Disable Corporations and MBE’s</t>
  </si>
  <si>
    <t>View &amp; Send messages to Corporations &amp; MBEs</t>
  </si>
  <si>
    <t xml:space="preserve">Search functionality based on all available filters </t>
  </si>
  <si>
    <t>Manage Annual Subscription of Corporations and MBE’s</t>
  </si>
  <si>
    <t>View Reports &amp; Analytics based on:</t>
  </si>
  <si>
    <t>Total number of RFPs</t>
  </si>
  <si>
    <t>Number of RFPs floated by each corporation</t>
  </si>
  <si>
    <t>Numbers of Quotes received/declined for each RFP</t>
  </si>
  <si>
    <t>Numbers of Response received for each RFP</t>
  </si>
  <si>
    <t>Award details of each RFP</t>
  </si>
  <si>
    <t>Search by category, sub category, supplier etc.</t>
  </si>
  <si>
    <t>Demographic Analysis based on fields captured in enrollment process</t>
  </si>
  <si>
    <t>Trend Analysis over time</t>
  </si>
  <si>
    <t>Projection Demand Survey for corporations based on category</t>
  </si>
  <si>
    <t>Notifications and Alerts</t>
  </si>
  <si>
    <t>Corporations Module</t>
  </si>
  <si>
    <t>Sign Up/Register</t>
  </si>
  <si>
    <t>Fill the basic details</t>
  </si>
  <si>
    <t>Select Council</t>
  </si>
  <si>
    <t>Select Category/Sub Category of services required</t>
  </si>
  <si>
    <t>Select Subscription Model and make payment (if any)</t>
  </si>
  <si>
    <t>Submit for Approval</t>
  </si>
  <si>
    <t>View Published RFPs</t>
  </si>
  <si>
    <t xml:space="preserve">View and Manage quotes received from MBEs </t>
  </si>
  <si>
    <t>Award RFP</t>
  </si>
  <si>
    <t>View &amp; Send Message to MBE &amp; Council</t>
  </si>
  <si>
    <t>View Statuses</t>
  </si>
  <si>
    <t>View Closing Date &amp; Time</t>
  </si>
  <si>
    <t>Search Functionality with all available filters</t>
  </si>
  <si>
    <t>View/Update Profile</t>
  </si>
  <si>
    <t>Manage RFPs</t>
  </si>
  <si>
    <t>Create/Save as Draft RFPs with all required details</t>
  </si>
  <si>
    <t>Select Category/ Sub category of the RFP</t>
  </si>
  <si>
    <t>Upload RFP attachments and documents</t>
  </si>
  <si>
    <t>Publish RFP</t>
  </si>
  <si>
    <t>Fill and submit Demand Projection Survey (predefined)</t>
  </si>
  <si>
    <t>View Reports &amp; Analytics</t>
  </si>
  <si>
    <t>Minortity Business Enterprises(MBE) Module</t>
  </si>
  <si>
    <t>Select category/sub category of products / services rendered</t>
  </si>
  <si>
    <t>Search &amp; View New RFPs</t>
  </si>
  <si>
    <t>Download/ Print RFP details</t>
  </si>
  <si>
    <t>Create Quote</t>
  </si>
  <si>
    <t>Upload proposal documents and attachments</t>
  </si>
  <si>
    <t>Submit Quote</t>
  </si>
  <si>
    <t>View &amp; Send Message to Corporation &amp; Council</t>
  </si>
  <si>
    <t>View all Submitted RFPs</t>
  </si>
  <si>
    <t>View Quote History</t>
  </si>
  <si>
    <t>Admin Module</t>
  </si>
  <si>
    <t>Manage Regions (Add/Edit/Delete)</t>
  </si>
  <si>
    <t xml:space="preserve">Manage Councils </t>
  </si>
  <si>
    <t>Manage MBE</t>
  </si>
  <si>
    <t>Maintain Roles and access</t>
  </si>
  <si>
    <t>View Usage &amp; statistics.</t>
  </si>
  <si>
    <t>Monitor pending approvals</t>
  </si>
  <si>
    <t>LMS Integration (APIs need to be provided to integrate)</t>
  </si>
  <si>
    <t>Security</t>
  </si>
  <si>
    <t>Protection against injection attacks (SQL, CRLF)</t>
  </si>
  <si>
    <t>URL encoding,  Input validation</t>
  </si>
  <si>
    <t>Cookie Encryption, Cookie replay attacks</t>
  </si>
  <si>
    <t>Session hijacking prevention</t>
  </si>
  <si>
    <t>Cross site scripting and session management</t>
  </si>
  <si>
    <t xml:space="preserve">System </t>
  </si>
  <si>
    <t>Authentication, Authorization, Entitlements</t>
  </si>
  <si>
    <t>Auditing &amp; logging</t>
  </si>
  <si>
    <t>Exception logging &amp; error handling</t>
  </si>
  <si>
    <t>Subscription management</t>
  </si>
  <si>
    <t>Document management</t>
  </si>
  <si>
    <t>Search engine</t>
  </si>
  <si>
    <t>Reporting engine</t>
  </si>
  <si>
    <t>Communication / Message management</t>
  </si>
  <si>
    <t>Quality Assurance</t>
  </si>
  <si>
    <t>QA &amp; Bug Fixing</t>
  </si>
  <si>
    <t>UAT</t>
  </si>
  <si>
    <t>Deployment per instance</t>
  </si>
  <si>
    <t>Assumptions</t>
  </si>
  <si>
    <t>Only English language is considered</t>
  </si>
  <si>
    <t>The effort may change after a detailed system Study</t>
  </si>
  <si>
    <t>Mnaage Corporations</t>
  </si>
  <si>
    <t>Payment gateway Integration</t>
  </si>
  <si>
    <t>SMS gateway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</si>
</sst>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</fills>
  <borders count="9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indent="15"/>
    </xf>
    <xf numFmtId="2" fontId="4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indent="2"/>
    </xf>
    <xf numFmtId="0" fontId="7" fillId="0" borderId="0" xfId="0" applyFont="1" applyAlignment="1">
      <alignment vertical="center"/>
    </xf>
    <xf numFmtId="2" fontId="0" fillId="0" borderId="0" xfId="0" applyNumberFormat="1"/>
    <xf numFmtId="0" fontId="0" fillId="0" borderId="0" xfId="0" applyFont="1"/>
    <xf numFmtId="0" fontId="3" fillId="0" borderId="4" xfId="0" applyFont="1" applyBorder="1" applyAlignment="1">
      <alignment horizontal="left" vertical="center" indent="2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 indent="4"/>
    </xf>
    <xf numFmtId="0" fontId="8" fillId="0" borderId="4" xfId="0" applyFont="1" applyBorder="1" applyAlignment="1">
      <alignment horizontal="left" vertical="center" indent="2"/>
    </xf>
    <xf numFmtId="0" fontId="9" fillId="2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10" fillId="2" borderId="1" xfId="0" applyFont="1" applyFill="1" applyBorder="1"/>
    <xf numFmtId="0" fontId="0" fillId="0" borderId="4" xfId="0" applyFont="1" applyBorder="1" applyAlignment="1">
      <alignment horizontal="left" vertical="center" indent="3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23"/>
  <sheetViews>
    <sheetView tabSelected="1" zoomScale="80" zoomScaleNormal="80" workbookViewId="0">
      <selection activeCell="G9" sqref="G9"/>
    </sheetView>
  </sheetViews>
  <sheetFormatPr defaultColWidth="10.875" defaultRowHeight="15.75" x14ac:dyDescent="0.25"/>
  <cols>
    <col min="1" max="1" width="7.5" style="1" customWidth="1"/>
    <col min="2" max="2" width="80" style="2" customWidth="1"/>
    <col min="3" max="3" width="14.25" style="1" customWidth="1"/>
    <col min="4" max="4" width="13.875" style="3" customWidth="1"/>
    <col min="5" max="5" width="19.125" style="2" customWidth="1"/>
    <col min="6" max="6" width="12.75" style="2" customWidth="1"/>
    <col min="7" max="7" width="10.875" style="2"/>
    <col min="8" max="8" width="10.75" style="2" customWidth="1"/>
    <col min="9" max="9" width="0.25" style="2" hidden="1" customWidth="1"/>
    <col min="10" max="10" width="10.875" style="2" hidden="1"/>
    <col min="11" max="11" width="10.875" style="2"/>
    <col min="12" max="12" width="13.5" style="2" customWidth="1"/>
    <col min="13" max="1024" width="10.875" style="2"/>
  </cols>
  <sheetData>
    <row r="1" spans="1:12" ht="15.75" customHeight="1" x14ac:dyDescent="0.25">
      <c r="A1" s="4"/>
      <c r="B1" s="4"/>
      <c r="C1" s="5"/>
      <c r="D1" s="6"/>
    </row>
    <row r="2" spans="1:12" ht="15.75" customHeight="1" x14ac:dyDescent="0.25">
      <c r="A2" s="6"/>
      <c r="B2" s="6"/>
      <c r="C2" s="5"/>
      <c r="D2" s="6"/>
    </row>
    <row r="3" spans="1:12" ht="15.75" customHeight="1" x14ac:dyDescent="0.25">
      <c r="A3" s="6"/>
      <c r="B3" s="7" t="s">
        <v>0</v>
      </c>
      <c r="C3" s="5"/>
      <c r="D3" s="8">
        <v>44141</v>
      </c>
    </row>
    <row r="4" spans="1:12" ht="15.75" customHeight="1" x14ac:dyDescent="0.25">
      <c r="A4" s="6"/>
      <c r="B4" s="5"/>
      <c r="C4" s="5"/>
      <c r="D4" s="9" t="s">
        <v>1</v>
      </c>
    </row>
    <row r="5" spans="1:12" ht="15.75" customHeight="1" x14ac:dyDescent="0.25">
      <c r="A5" s="10"/>
      <c r="B5" s="10"/>
      <c r="C5" s="11"/>
      <c r="D5" s="10"/>
      <c r="E5" s="12"/>
    </row>
    <row r="6" spans="1:12" s="20" customFormat="1" ht="18" customHeight="1" x14ac:dyDescent="0.25">
      <c r="A6" s="13"/>
      <c r="B6" s="14" t="s">
        <v>2</v>
      </c>
      <c r="C6" s="15" t="s">
        <v>3</v>
      </c>
      <c r="D6" s="13" t="s">
        <v>4</v>
      </c>
      <c r="E6" s="16"/>
      <c r="F6" s="17" t="s">
        <v>5</v>
      </c>
      <c r="G6" s="18" t="s">
        <v>4</v>
      </c>
      <c r="H6" s="18" t="s">
        <v>6</v>
      </c>
      <c r="I6" s="19"/>
      <c r="J6" s="19"/>
    </row>
    <row r="7" spans="1:12" s="20" customFormat="1" ht="18" customHeight="1" x14ac:dyDescent="0.25">
      <c r="A7" s="13"/>
      <c r="B7" s="21" t="s">
        <v>7</v>
      </c>
      <c r="C7" s="22"/>
      <c r="D7" s="13"/>
      <c r="E7" s="23" t="s">
        <v>8</v>
      </c>
      <c r="F7" s="24">
        <v>1</v>
      </c>
      <c r="G7" s="25">
        <f>D11/F7</f>
        <v>4</v>
      </c>
      <c r="H7" s="26">
        <f t="shared" ref="H7:H13" si="0">F7*G7</f>
        <v>4</v>
      </c>
      <c r="I7" s="19"/>
      <c r="J7" s="19"/>
      <c r="K7" s="27"/>
      <c r="L7" s="28"/>
    </row>
    <row r="8" spans="1:12" s="20" customFormat="1" ht="18" customHeight="1" x14ac:dyDescent="0.25">
      <c r="A8" s="29">
        <v>1</v>
      </c>
      <c r="B8" s="30" t="s">
        <v>9</v>
      </c>
      <c r="C8" s="29">
        <v>32</v>
      </c>
      <c r="D8" s="29">
        <f>C8/8</f>
        <v>4</v>
      </c>
      <c r="E8" s="23" t="s">
        <v>10</v>
      </c>
      <c r="F8" s="24">
        <v>1</v>
      </c>
      <c r="G8" s="25">
        <v>29</v>
      </c>
      <c r="H8" s="26">
        <f t="shared" si="0"/>
        <v>29</v>
      </c>
      <c r="I8" s="56">
        <f>SUM(D13:D67)</f>
        <v>33.25</v>
      </c>
      <c r="J8" s="57">
        <f>SUM(H8:H10)</f>
        <v>81.05</v>
      </c>
      <c r="K8" s="58">
        <f>SUM(D13:D113)</f>
        <v>73.75</v>
      </c>
      <c r="L8" s="59">
        <f>SUM(H8:H9)</f>
        <v>74</v>
      </c>
    </row>
    <row r="9" spans="1:12" s="20" customFormat="1" ht="18" customHeight="1" x14ac:dyDescent="0.25">
      <c r="A9" s="29">
        <v>2</v>
      </c>
      <c r="B9" s="30" t="s">
        <v>11</v>
      </c>
      <c r="C9" s="29">
        <f>SUM(C15:C112)*0.1</f>
        <v>56.400000000000006</v>
      </c>
      <c r="D9" s="29">
        <f>C9/8</f>
        <v>7.0500000000000007</v>
      </c>
      <c r="E9" s="23" t="s">
        <v>12</v>
      </c>
      <c r="F9" s="24">
        <v>1.5</v>
      </c>
      <c r="G9" s="25">
        <v>30</v>
      </c>
      <c r="H9" s="26">
        <f t="shared" si="0"/>
        <v>45</v>
      </c>
      <c r="I9" s="56"/>
      <c r="J9" s="57"/>
      <c r="K9" s="58"/>
      <c r="L9" s="59"/>
    </row>
    <row r="10" spans="1:12" s="20" customFormat="1" ht="18" customHeight="1" x14ac:dyDescent="0.25">
      <c r="A10" s="29">
        <v>3</v>
      </c>
      <c r="B10" s="30" t="s">
        <v>13</v>
      </c>
      <c r="C10" s="29">
        <v>16</v>
      </c>
      <c r="D10" s="29">
        <f>C10/8</f>
        <v>2</v>
      </c>
      <c r="E10" s="23" t="s">
        <v>14</v>
      </c>
      <c r="F10" s="24">
        <v>1</v>
      </c>
      <c r="G10" s="25">
        <f>D9/F10</f>
        <v>7.0500000000000007</v>
      </c>
      <c r="H10" s="26">
        <f t="shared" si="0"/>
        <v>7.0500000000000007</v>
      </c>
      <c r="I10" s="56"/>
      <c r="J10" s="57"/>
      <c r="K10" s="27"/>
      <c r="L10" s="28"/>
    </row>
    <row r="11" spans="1:12" s="31" customFormat="1" ht="18" customHeight="1" x14ac:dyDescent="0.25">
      <c r="A11" s="29">
        <v>4</v>
      </c>
      <c r="B11" s="30" t="s">
        <v>15</v>
      </c>
      <c r="C11" s="29">
        <v>32</v>
      </c>
      <c r="D11" s="29">
        <f>C11/8</f>
        <v>4</v>
      </c>
      <c r="E11" s="23" t="s">
        <v>16</v>
      </c>
      <c r="F11" s="24">
        <v>1</v>
      </c>
      <c r="G11" s="25">
        <f>D8</f>
        <v>4</v>
      </c>
      <c r="H11" s="26">
        <f t="shared" si="0"/>
        <v>4</v>
      </c>
      <c r="I11" s="19"/>
      <c r="J11" s="19"/>
      <c r="K11" s="27"/>
      <c r="L11" s="28"/>
    </row>
    <row r="12" spans="1:12" s="31" customFormat="1" ht="18" customHeight="1" x14ac:dyDescent="0.25">
      <c r="A12" s="13"/>
      <c r="B12" s="21" t="s">
        <v>17</v>
      </c>
      <c r="C12" s="21"/>
      <c r="D12" s="21"/>
      <c r="E12" s="23" t="s">
        <v>18</v>
      </c>
      <c r="F12" s="24">
        <v>1</v>
      </c>
      <c r="G12" s="25">
        <f>D10/F12</f>
        <v>2</v>
      </c>
      <c r="H12" s="26">
        <f t="shared" si="0"/>
        <v>2</v>
      </c>
      <c r="I12" s="19"/>
      <c r="J12" s="19"/>
      <c r="K12" s="27"/>
      <c r="L12" s="28"/>
    </row>
    <row r="13" spans="1:12" s="31" customFormat="1" ht="18" customHeight="1" x14ac:dyDescent="0.25">
      <c r="A13" s="29">
        <v>5</v>
      </c>
      <c r="B13" s="32" t="s">
        <v>19</v>
      </c>
      <c r="C13" s="29">
        <v>8</v>
      </c>
      <c r="D13" s="29">
        <f>C13/8</f>
        <v>1</v>
      </c>
      <c r="E13" s="23" t="s">
        <v>20</v>
      </c>
      <c r="F13" s="24">
        <v>1.5</v>
      </c>
      <c r="G13" s="25">
        <f>SUM(D115:D116)/F13</f>
        <v>20.016666666666666</v>
      </c>
      <c r="H13" s="26">
        <f t="shared" si="0"/>
        <v>30.024999999999999</v>
      </c>
      <c r="I13" s="19"/>
      <c r="J13" s="19"/>
      <c r="K13" s="27"/>
      <c r="L13" s="28"/>
    </row>
    <row r="14" spans="1:12" s="31" customFormat="1" ht="18" customHeight="1" x14ac:dyDescent="0.25">
      <c r="A14" s="33"/>
      <c r="B14" s="34" t="s">
        <v>21</v>
      </c>
      <c r="C14" s="33"/>
      <c r="D14" s="33"/>
      <c r="E14" s="35" t="s">
        <v>22</v>
      </c>
      <c r="F14" s="24"/>
      <c r="G14" s="36">
        <f>SUM(G7:G13)</f>
        <v>96.066666666666663</v>
      </c>
      <c r="H14" s="26">
        <f>SUM(H7:H13)</f>
        <v>121.07499999999999</v>
      </c>
      <c r="I14" s="19"/>
      <c r="J14" s="19"/>
      <c r="K14" s="27"/>
      <c r="L14" s="28"/>
    </row>
    <row r="15" spans="1:12" s="31" customFormat="1" ht="18" customHeight="1" x14ac:dyDescent="0.25">
      <c r="A15" s="29"/>
      <c r="B15" s="37" t="s">
        <v>23</v>
      </c>
      <c r="C15" s="29">
        <v>6</v>
      </c>
      <c r="D15" s="29">
        <f t="shared" ref="D15:D24" si="1">C15/8</f>
        <v>0.75</v>
      </c>
      <c r="I15" s="38"/>
      <c r="J15" s="20"/>
    </row>
    <row r="16" spans="1:12" s="31" customFormat="1" ht="18" customHeight="1" x14ac:dyDescent="0.25">
      <c r="A16" s="29"/>
      <c r="B16" s="37" t="s">
        <v>24</v>
      </c>
      <c r="C16" s="29">
        <v>6</v>
      </c>
      <c r="D16" s="29">
        <f t="shared" si="1"/>
        <v>0.75</v>
      </c>
      <c r="E16" s="31" t="s">
        <v>25</v>
      </c>
      <c r="F16" s="39">
        <f>H14</f>
        <v>121.07499999999999</v>
      </c>
      <c r="G16" s="40" t="s">
        <v>26</v>
      </c>
      <c r="I16" s="20"/>
    </row>
    <row r="17" spans="1:11" s="31" customFormat="1" ht="18" customHeight="1" x14ac:dyDescent="0.25">
      <c r="A17" s="29"/>
      <c r="B17" s="37" t="s">
        <v>27</v>
      </c>
      <c r="C17" s="29">
        <v>6</v>
      </c>
      <c r="D17" s="29">
        <f t="shared" si="1"/>
        <v>0.75</v>
      </c>
      <c r="E17" s="31" t="s">
        <v>28</v>
      </c>
      <c r="F17" s="39">
        <f>SUM(G7,G9,G10,G11,G12,G13)</f>
        <v>67.066666666666663</v>
      </c>
      <c r="G17" s="40" t="s">
        <v>26</v>
      </c>
      <c r="I17" s="20"/>
    </row>
    <row r="18" spans="1:11" s="31" customFormat="1" ht="18" customHeight="1" x14ac:dyDescent="0.25">
      <c r="A18" s="29"/>
      <c r="B18" s="41" t="s">
        <v>29</v>
      </c>
      <c r="C18" s="29"/>
      <c r="D18" s="29">
        <f t="shared" si="1"/>
        <v>0</v>
      </c>
      <c r="E18" s="42"/>
      <c r="F18" s="43"/>
      <c r="G18" s="43"/>
      <c r="H18" s="44"/>
      <c r="I18" s="20"/>
    </row>
    <row r="19" spans="1:11" s="31" customFormat="1" ht="18.75" customHeight="1" x14ac:dyDescent="0.25">
      <c r="A19" s="29"/>
      <c r="B19" s="55" t="s">
        <v>30</v>
      </c>
      <c r="C19" s="29">
        <v>8</v>
      </c>
      <c r="D19" s="29">
        <f t="shared" si="1"/>
        <v>1</v>
      </c>
    </row>
    <row r="20" spans="1:11" s="31" customFormat="1" ht="18.75" customHeight="1" x14ac:dyDescent="0.25">
      <c r="A20" s="29"/>
      <c r="B20" s="55" t="s">
        <v>31</v>
      </c>
      <c r="C20" s="29">
        <v>4</v>
      </c>
      <c r="D20" s="29">
        <f t="shared" si="1"/>
        <v>0.5</v>
      </c>
    </row>
    <row r="21" spans="1:11" s="31" customFormat="1" x14ac:dyDescent="0.25">
      <c r="A21" s="29"/>
      <c r="B21" s="55" t="s">
        <v>32</v>
      </c>
      <c r="C21" s="29">
        <v>8</v>
      </c>
      <c r="D21" s="29">
        <f t="shared" si="1"/>
        <v>1</v>
      </c>
    </row>
    <row r="22" spans="1:11" s="31" customFormat="1" x14ac:dyDescent="0.25">
      <c r="A22" s="29"/>
      <c r="B22" s="55" t="s">
        <v>33</v>
      </c>
      <c r="C22" s="29">
        <v>4</v>
      </c>
      <c r="D22" s="29">
        <f t="shared" si="1"/>
        <v>0.5</v>
      </c>
      <c r="K22" s="39"/>
    </row>
    <row r="23" spans="1:11" s="31" customFormat="1" x14ac:dyDescent="0.25">
      <c r="A23" s="29"/>
      <c r="B23" s="55" t="s">
        <v>34</v>
      </c>
      <c r="C23" s="29">
        <v>4</v>
      </c>
      <c r="D23" s="29">
        <f t="shared" si="1"/>
        <v>0.5</v>
      </c>
    </row>
    <row r="24" spans="1:11" s="31" customFormat="1" ht="21" customHeight="1" x14ac:dyDescent="0.25">
      <c r="A24" s="29"/>
      <c r="B24" s="55" t="s">
        <v>35</v>
      </c>
      <c r="C24" s="29">
        <v>6</v>
      </c>
      <c r="D24" s="29">
        <f t="shared" si="1"/>
        <v>0.75</v>
      </c>
    </row>
    <row r="25" spans="1:11" s="31" customFormat="1" ht="21" customHeight="1" x14ac:dyDescent="0.25">
      <c r="A25" s="29"/>
      <c r="B25" s="55" t="s">
        <v>36</v>
      </c>
      <c r="C25" s="29">
        <v>8</v>
      </c>
      <c r="D25" s="29">
        <f t="shared" ref="D25:D37" si="2">C25/8</f>
        <v>1</v>
      </c>
    </row>
    <row r="26" spans="1:11" s="31" customFormat="1" ht="20.25" customHeight="1" x14ac:dyDescent="0.25">
      <c r="A26" s="29"/>
      <c r="B26" s="37" t="s">
        <v>37</v>
      </c>
      <c r="C26" s="29">
        <v>8</v>
      </c>
      <c r="D26" s="29">
        <f t="shared" si="2"/>
        <v>1</v>
      </c>
    </row>
    <row r="27" spans="1:11" s="31" customFormat="1" ht="20.25" customHeight="1" x14ac:dyDescent="0.25">
      <c r="A27" s="29"/>
      <c r="B27" s="41" t="s">
        <v>38</v>
      </c>
      <c r="C27" s="29"/>
      <c r="D27" s="29">
        <f t="shared" si="2"/>
        <v>0</v>
      </c>
    </row>
    <row r="28" spans="1:11" s="31" customFormat="1" ht="18.75" customHeight="1" x14ac:dyDescent="0.25">
      <c r="A28" s="29"/>
      <c r="B28" s="55" t="s">
        <v>39</v>
      </c>
      <c r="C28" s="29">
        <v>4</v>
      </c>
      <c r="D28" s="29">
        <f t="shared" si="2"/>
        <v>0.5</v>
      </c>
    </row>
    <row r="29" spans="1:11" x14ac:dyDescent="0.25">
      <c r="A29" s="29"/>
      <c r="B29" s="55" t="s">
        <v>40</v>
      </c>
      <c r="C29" s="29">
        <v>4</v>
      </c>
      <c r="D29" s="29">
        <f t="shared" si="2"/>
        <v>0.5</v>
      </c>
    </row>
    <row r="30" spans="1:11" ht="18.75" customHeight="1" x14ac:dyDescent="0.25">
      <c r="A30" s="29"/>
      <c r="B30" s="55" t="s">
        <v>41</v>
      </c>
      <c r="C30" s="29">
        <v>4</v>
      </c>
      <c r="D30" s="29">
        <f t="shared" si="2"/>
        <v>0.5</v>
      </c>
    </row>
    <row r="31" spans="1:11" ht="18.75" customHeight="1" x14ac:dyDescent="0.25">
      <c r="A31" s="29"/>
      <c r="B31" s="55" t="s">
        <v>42</v>
      </c>
      <c r="C31" s="29">
        <v>4</v>
      </c>
      <c r="D31" s="29">
        <f t="shared" si="2"/>
        <v>0.5</v>
      </c>
    </row>
    <row r="32" spans="1:11" ht="18.75" customHeight="1" x14ac:dyDescent="0.25">
      <c r="A32" s="29"/>
      <c r="B32" s="55" t="s">
        <v>43</v>
      </c>
      <c r="C32" s="29">
        <v>4</v>
      </c>
      <c r="D32" s="29">
        <f t="shared" si="2"/>
        <v>0.5</v>
      </c>
    </row>
    <row r="33" spans="1:4" ht="18.75" customHeight="1" x14ac:dyDescent="0.25">
      <c r="A33" s="29"/>
      <c r="B33" s="55" t="s">
        <v>44</v>
      </c>
      <c r="C33" s="29">
        <v>4</v>
      </c>
      <c r="D33" s="29">
        <f t="shared" si="2"/>
        <v>0.5</v>
      </c>
    </row>
    <row r="34" spans="1:4" ht="18.75" customHeight="1" x14ac:dyDescent="0.25">
      <c r="A34" s="29"/>
      <c r="B34" s="55" t="s">
        <v>45</v>
      </c>
      <c r="C34" s="29">
        <v>4</v>
      </c>
      <c r="D34" s="29">
        <f t="shared" si="2"/>
        <v>0.5</v>
      </c>
    </row>
    <row r="35" spans="1:4" ht="18.75" customHeight="1" x14ac:dyDescent="0.25">
      <c r="A35" s="29"/>
      <c r="B35" s="55" t="s">
        <v>46</v>
      </c>
      <c r="C35" s="29">
        <v>12</v>
      </c>
      <c r="D35" s="29">
        <f t="shared" si="2"/>
        <v>1.5</v>
      </c>
    </row>
    <row r="36" spans="1:4" ht="18.75" customHeight="1" x14ac:dyDescent="0.25">
      <c r="A36" s="29"/>
      <c r="B36" s="37" t="s">
        <v>47</v>
      </c>
      <c r="C36" s="29">
        <v>12</v>
      </c>
      <c r="D36" s="29">
        <f t="shared" si="2"/>
        <v>1.5</v>
      </c>
    </row>
    <row r="37" spans="1:4" ht="18.75" customHeight="1" x14ac:dyDescent="0.25">
      <c r="A37" s="29"/>
      <c r="B37" s="37" t="s">
        <v>48</v>
      </c>
      <c r="C37" s="29">
        <v>12</v>
      </c>
      <c r="D37" s="29">
        <f t="shared" si="2"/>
        <v>1.5</v>
      </c>
    </row>
    <row r="38" spans="1:4" x14ac:dyDescent="0.25">
      <c r="A38" s="29"/>
      <c r="B38" s="30"/>
      <c r="C38" s="29"/>
      <c r="D38" s="29"/>
    </row>
    <row r="39" spans="1:4" ht="18.75" customHeight="1" x14ac:dyDescent="0.25">
      <c r="A39" s="33"/>
      <c r="B39" s="34" t="s">
        <v>49</v>
      </c>
      <c r="C39" s="33"/>
      <c r="D39" s="33"/>
    </row>
    <row r="40" spans="1:4" ht="18.75" customHeight="1" x14ac:dyDescent="0.25">
      <c r="A40" s="29"/>
      <c r="B40" s="37" t="s">
        <v>50</v>
      </c>
      <c r="C40" s="29"/>
      <c r="D40" s="29">
        <f t="shared" ref="D40:D63" si="3">C40/8</f>
        <v>0</v>
      </c>
    </row>
    <row r="41" spans="1:4" ht="18.75" customHeight="1" x14ac:dyDescent="0.25">
      <c r="A41" s="29"/>
      <c r="B41" s="37" t="s">
        <v>51</v>
      </c>
      <c r="C41" s="29">
        <v>6</v>
      </c>
      <c r="D41" s="29">
        <f t="shared" si="3"/>
        <v>0.75</v>
      </c>
    </row>
    <row r="42" spans="1:4" ht="18.75" customHeight="1" x14ac:dyDescent="0.25">
      <c r="A42" s="29"/>
      <c r="B42" s="37" t="s">
        <v>52</v>
      </c>
      <c r="C42" s="29">
        <v>2</v>
      </c>
      <c r="D42" s="29">
        <f t="shared" si="3"/>
        <v>0.25</v>
      </c>
    </row>
    <row r="43" spans="1:4" ht="18.75" customHeight="1" x14ac:dyDescent="0.25">
      <c r="A43" s="29"/>
      <c r="B43" s="37" t="s">
        <v>53</v>
      </c>
      <c r="C43" s="29">
        <v>2</v>
      </c>
      <c r="D43" s="29">
        <f t="shared" si="3"/>
        <v>0.25</v>
      </c>
    </row>
    <row r="44" spans="1:4" ht="18.75" customHeight="1" x14ac:dyDescent="0.25">
      <c r="A44" s="29"/>
      <c r="B44" s="37" t="s">
        <v>54</v>
      </c>
      <c r="C44" s="29">
        <v>2</v>
      </c>
      <c r="D44" s="29">
        <f t="shared" si="3"/>
        <v>0.25</v>
      </c>
    </row>
    <row r="45" spans="1:4" ht="18.75" customHeight="1" x14ac:dyDescent="0.25">
      <c r="A45" s="29"/>
      <c r="B45" s="37" t="s">
        <v>55</v>
      </c>
      <c r="C45" s="29">
        <v>4</v>
      </c>
      <c r="D45" s="29">
        <f t="shared" si="3"/>
        <v>0.5</v>
      </c>
    </row>
    <row r="46" spans="1:4" ht="18.75" customHeight="1" x14ac:dyDescent="0.25">
      <c r="A46" s="29"/>
      <c r="B46" s="46" t="s">
        <v>24</v>
      </c>
      <c r="C46" s="29">
        <v>8</v>
      </c>
      <c r="D46" s="29">
        <f t="shared" si="3"/>
        <v>1</v>
      </c>
    </row>
    <row r="47" spans="1:4" ht="18.75" customHeight="1" x14ac:dyDescent="0.25">
      <c r="A47" s="29"/>
      <c r="B47" s="41" t="s">
        <v>29</v>
      </c>
      <c r="C47" s="29"/>
      <c r="D47" s="29">
        <f t="shared" si="3"/>
        <v>0</v>
      </c>
    </row>
    <row r="48" spans="1:4" ht="18.75" customHeight="1" x14ac:dyDescent="0.25">
      <c r="A48" s="29"/>
      <c r="B48" s="45" t="s">
        <v>56</v>
      </c>
      <c r="C48" s="29">
        <v>4</v>
      </c>
      <c r="D48" s="29">
        <f t="shared" si="3"/>
        <v>0.5</v>
      </c>
    </row>
    <row r="49" spans="1:4" ht="18.75" customHeight="1" x14ac:dyDescent="0.25">
      <c r="A49" s="29"/>
      <c r="B49" s="45" t="s">
        <v>57</v>
      </c>
      <c r="C49" s="29">
        <v>4</v>
      </c>
      <c r="D49" s="29">
        <f t="shared" si="3"/>
        <v>0.5</v>
      </c>
    </row>
    <row r="50" spans="1:4" ht="18.75" customHeight="1" x14ac:dyDescent="0.25">
      <c r="A50" s="29"/>
      <c r="B50" s="45" t="s">
        <v>58</v>
      </c>
      <c r="C50" s="29">
        <v>4</v>
      </c>
      <c r="D50" s="29">
        <f t="shared" si="3"/>
        <v>0.5</v>
      </c>
    </row>
    <row r="51" spans="1:4" ht="18.75" customHeight="1" x14ac:dyDescent="0.25">
      <c r="A51" s="29"/>
      <c r="B51" s="45" t="s">
        <v>59</v>
      </c>
      <c r="C51" s="29">
        <v>6</v>
      </c>
      <c r="D51" s="29">
        <f t="shared" si="3"/>
        <v>0.75</v>
      </c>
    </row>
    <row r="52" spans="1:4" ht="18.75" customHeight="1" x14ac:dyDescent="0.25">
      <c r="A52" s="29"/>
      <c r="B52" s="45" t="s">
        <v>60</v>
      </c>
      <c r="C52" s="29">
        <v>2</v>
      </c>
      <c r="D52" s="29">
        <f t="shared" si="3"/>
        <v>0.25</v>
      </c>
    </row>
    <row r="53" spans="1:4" ht="18.75" customHeight="1" x14ac:dyDescent="0.25">
      <c r="A53" s="29"/>
      <c r="B53" s="45" t="s">
        <v>61</v>
      </c>
      <c r="C53" s="29">
        <v>2</v>
      </c>
      <c r="D53" s="29">
        <f t="shared" si="3"/>
        <v>0.25</v>
      </c>
    </row>
    <row r="54" spans="1:4" x14ac:dyDescent="0.25">
      <c r="A54" s="29"/>
      <c r="B54" s="37" t="s">
        <v>62</v>
      </c>
      <c r="C54" s="29">
        <v>12</v>
      </c>
      <c r="D54" s="29">
        <f t="shared" si="3"/>
        <v>1.5</v>
      </c>
    </row>
    <row r="55" spans="1:4" x14ac:dyDescent="0.25">
      <c r="A55" s="29"/>
      <c r="B55" s="37" t="s">
        <v>63</v>
      </c>
      <c r="C55" s="29">
        <v>6</v>
      </c>
      <c r="D55" s="29">
        <f t="shared" si="3"/>
        <v>0.75</v>
      </c>
    </row>
    <row r="56" spans="1:4" x14ac:dyDescent="0.25">
      <c r="A56" s="29"/>
      <c r="B56" s="41" t="s">
        <v>64</v>
      </c>
      <c r="C56" s="29"/>
      <c r="D56" s="29">
        <f t="shared" si="3"/>
        <v>0</v>
      </c>
    </row>
    <row r="57" spans="1:4" x14ac:dyDescent="0.25">
      <c r="A57" s="29"/>
      <c r="B57" s="55" t="s">
        <v>65</v>
      </c>
      <c r="C57" s="29">
        <v>6</v>
      </c>
      <c r="D57" s="29">
        <f t="shared" si="3"/>
        <v>0.75</v>
      </c>
    </row>
    <row r="58" spans="1:4" x14ac:dyDescent="0.25">
      <c r="A58" s="29"/>
      <c r="B58" s="55" t="s">
        <v>66</v>
      </c>
      <c r="C58" s="29">
        <v>2</v>
      </c>
      <c r="D58" s="29">
        <f t="shared" si="3"/>
        <v>0.25</v>
      </c>
    </row>
    <row r="59" spans="1:4" x14ac:dyDescent="0.25">
      <c r="A59" s="29"/>
      <c r="B59" s="55" t="s">
        <v>67</v>
      </c>
      <c r="C59" s="29">
        <v>12</v>
      </c>
      <c r="D59" s="29">
        <f t="shared" si="3"/>
        <v>1.5</v>
      </c>
    </row>
    <row r="60" spans="1:4" x14ac:dyDescent="0.25">
      <c r="A60" s="29"/>
      <c r="B60" s="37" t="s">
        <v>68</v>
      </c>
      <c r="C60" s="29"/>
      <c r="D60" s="29">
        <f t="shared" si="3"/>
        <v>0</v>
      </c>
    </row>
    <row r="61" spans="1:4" x14ac:dyDescent="0.25">
      <c r="A61" s="29"/>
      <c r="B61" s="37" t="s">
        <v>48</v>
      </c>
      <c r="C61" s="29">
        <v>4</v>
      </c>
      <c r="D61" s="29">
        <f t="shared" si="3"/>
        <v>0.5</v>
      </c>
    </row>
    <row r="62" spans="1:4" x14ac:dyDescent="0.25">
      <c r="A62" s="29"/>
      <c r="B62" s="37" t="s">
        <v>69</v>
      </c>
      <c r="C62" s="29">
        <v>12</v>
      </c>
      <c r="D62" s="29">
        <f t="shared" si="3"/>
        <v>1.5</v>
      </c>
    </row>
    <row r="63" spans="1:4" x14ac:dyDescent="0.25">
      <c r="A63" s="29"/>
      <c r="B63" s="37" t="s">
        <v>70</v>
      </c>
      <c r="C63" s="29">
        <v>12</v>
      </c>
      <c r="D63" s="29">
        <f t="shared" si="3"/>
        <v>1.5</v>
      </c>
    </row>
    <row r="64" spans="1:4" x14ac:dyDescent="0.25">
      <c r="A64" s="29"/>
      <c r="B64" s="30"/>
      <c r="C64" s="29"/>
      <c r="D64" s="29"/>
    </row>
    <row r="65" spans="1:4" x14ac:dyDescent="0.25">
      <c r="A65" s="34"/>
      <c r="B65" s="34" t="s">
        <v>71</v>
      </c>
      <c r="C65" s="34"/>
      <c r="D65" s="34"/>
    </row>
    <row r="66" spans="1:4" x14ac:dyDescent="0.25">
      <c r="A66" s="29"/>
      <c r="B66" s="37" t="s">
        <v>50</v>
      </c>
      <c r="C66" s="29">
        <v>8</v>
      </c>
      <c r="D66" s="29">
        <f>C66/8</f>
        <v>1</v>
      </c>
    </row>
    <row r="67" spans="1:4" x14ac:dyDescent="0.25">
      <c r="A67" s="29"/>
      <c r="B67" s="37" t="s">
        <v>51</v>
      </c>
      <c r="C67" s="29">
        <v>6</v>
      </c>
      <c r="D67" s="29">
        <f>C67/8</f>
        <v>0.75</v>
      </c>
    </row>
    <row r="68" spans="1:4" x14ac:dyDescent="0.25">
      <c r="A68" s="29"/>
      <c r="B68" s="37" t="s">
        <v>52</v>
      </c>
      <c r="C68" s="29">
        <v>6</v>
      </c>
      <c r="D68" s="29">
        <f t="shared" ref="D68:D85" si="4">C68/8</f>
        <v>0.75</v>
      </c>
    </row>
    <row r="69" spans="1:4" x14ac:dyDescent="0.25">
      <c r="A69" s="29"/>
      <c r="B69" s="37" t="s">
        <v>72</v>
      </c>
      <c r="C69" s="29">
        <v>4</v>
      </c>
      <c r="D69" s="29">
        <f t="shared" si="4"/>
        <v>0.5</v>
      </c>
    </row>
    <row r="70" spans="1:4" x14ac:dyDescent="0.25">
      <c r="A70" s="29"/>
      <c r="B70" s="37" t="s">
        <v>54</v>
      </c>
      <c r="C70" s="29">
        <v>4</v>
      </c>
      <c r="D70" s="29">
        <f t="shared" si="4"/>
        <v>0.5</v>
      </c>
    </row>
    <row r="71" spans="1:4" x14ac:dyDescent="0.25">
      <c r="A71" s="29"/>
      <c r="B71" s="37" t="s">
        <v>55</v>
      </c>
      <c r="C71" s="29">
        <v>4</v>
      </c>
      <c r="D71" s="29">
        <f t="shared" si="4"/>
        <v>0.5</v>
      </c>
    </row>
    <row r="72" spans="1:4" x14ac:dyDescent="0.25">
      <c r="A72" s="29"/>
      <c r="B72" s="46" t="s">
        <v>24</v>
      </c>
      <c r="C72" s="29">
        <v>8</v>
      </c>
      <c r="D72" s="29">
        <f t="shared" si="4"/>
        <v>1</v>
      </c>
    </row>
    <row r="73" spans="1:4" x14ac:dyDescent="0.25">
      <c r="A73" s="29"/>
      <c r="B73" s="41" t="s">
        <v>29</v>
      </c>
      <c r="C73" s="29"/>
      <c r="D73" s="29">
        <f t="shared" si="4"/>
        <v>0</v>
      </c>
    </row>
    <row r="74" spans="1:4" x14ac:dyDescent="0.25">
      <c r="A74" s="29"/>
      <c r="B74" s="55" t="s">
        <v>73</v>
      </c>
      <c r="C74" s="29">
        <v>8</v>
      </c>
      <c r="D74" s="29">
        <f t="shared" si="4"/>
        <v>1</v>
      </c>
    </row>
    <row r="75" spans="1:4" x14ac:dyDescent="0.25">
      <c r="A75" s="29"/>
      <c r="B75" s="55" t="s">
        <v>74</v>
      </c>
      <c r="C75" s="29">
        <v>4</v>
      </c>
      <c r="D75" s="29">
        <f t="shared" si="4"/>
        <v>0.5</v>
      </c>
    </row>
    <row r="76" spans="1:4" x14ac:dyDescent="0.25">
      <c r="A76" s="29"/>
      <c r="B76" s="55" t="s">
        <v>75</v>
      </c>
      <c r="C76" s="29">
        <v>6</v>
      </c>
      <c r="D76" s="29">
        <f t="shared" si="4"/>
        <v>0.75</v>
      </c>
    </row>
    <row r="77" spans="1:4" x14ac:dyDescent="0.25">
      <c r="A77" s="29"/>
      <c r="B77" s="55" t="s">
        <v>76</v>
      </c>
      <c r="C77" s="29">
        <v>4</v>
      </c>
      <c r="D77" s="29">
        <f t="shared" si="4"/>
        <v>0.5</v>
      </c>
    </row>
    <row r="78" spans="1:4" x14ac:dyDescent="0.25">
      <c r="A78" s="29"/>
      <c r="B78" s="55" t="s">
        <v>77</v>
      </c>
      <c r="C78" s="29">
        <v>4</v>
      </c>
      <c r="D78" s="29">
        <f t="shared" si="4"/>
        <v>0.5</v>
      </c>
    </row>
    <row r="79" spans="1:4" x14ac:dyDescent="0.25">
      <c r="A79" s="29"/>
      <c r="B79" s="55" t="s">
        <v>78</v>
      </c>
      <c r="C79" s="29">
        <v>8</v>
      </c>
      <c r="D79" s="29">
        <f t="shared" si="4"/>
        <v>1</v>
      </c>
    </row>
    <row r="80" spans="1:4" x14ac:dyDescent="0.25">
      <c r="A80" s="29"/>
      <c r="B80" s="37" t="s">
        <v>79</v>
      </c>
      <c r="C80" s="29">
        <v>6</v>
      </c>
      <c r="D80" s="29">
        <f t="shared" si="4"/>
        <v>0.75</v>
      </c>
    </row>
    <row r="81" spans="1:4" x14ac:dyDescent="0.25">
      <c r="A81" s="29"/>
      <c r="B81" s="37" t="s">
        <v>80</v>
      </c>
      <c r="C81" s="29">
        <v>6</v>
      </c>
      <c r="D81" s="29">
        <f t="shared" si="4"/>
        <v>0.75</v>
      </c>
    </row>
    <row r="82" spans="1:4" x14ac:dyDescent="0.25">
      <c r="A82" s="29"/>
      <c r="B82" s="37" t="s">
        <v>62</v>
      </c>
      <c r="C82" s="29">
        <v>6</v>
      </c>
      <c r="D82" s="29">
        <f t="shared" si="4"/>
        <v>0.75</v>
      </c>
    </row>
    <row r="83" spans="1:4" x14ac:dyDescent="0.25">
      <c r="A83" s="29"/>
      <c r="B83" s="37" t="s">
        <v>63</v>
      </c>
      <c r="C83" s="29">
        <v>6</v>
      </c>
      <c r="D83" s="29">
        <f t="shared" si="4"/>
        <v>0.75</v>
      </c>
    </row>
    <row r="84" spans="1:4" x14ac:dyDescent="0.25">
      <c r="A84" s="29"/>
      <c r="B84" s="37" t="s">
        <v>48</v>
      </c>
      <c r="C84" s="29">
        <v>12</v>
      </c>
      <c r="D84" s="29">
        <f t="shared" si="4"/>
        <v>1.5</v>
      </c>
    </row>
    <row r="85" spans="1:4" x14ac:dyDescent="0.25">
      <c r="A85" s="29"/>
      <c r="B85" s="37" t="s">
        <v>70</v>
      </c>
      <c r="C85" s="29">
        <v>12</v>
      </c>
      <c r="D85" s="29">
        <f t="shared" si="4"/>
        <v>1.5</v>
      </c>
    </row>
    <row r="86" spans="1:4" x14ac:dyDescent="0.25">
      <c r="A86" s="29"/>
      <c r="B86" s="37"/>
      <c r="C86" s="29"/>
      <c r="D86" s="29"/>
    </row>
    <row r="87" spans="1:4" x14ac:dyDescent="0.25">
      <c r="A87" s="34"/>
      <c r="B87" s="34" t="s">
        <v>81</v>
      </c>
      <c r="C87" s="34"/>
      <c r="D87" s="34"/>
    </row>
    <row r="88" spans="1:4" x14ac:dyDescent="0.25">
      <c r="A88" s="29"/>
      <c r="B88" s="37" t="s">
        <v>82</v>
      </c>
      <c r="C88" s="29">
        <v>6</v>
      </c>
      <c r="D88" s="29">
        <f t="shared" ref="D88:D96" si="5">C88/8</f>
        <v>0.75</v>
      </c>
    </row>
    <row r="89" spans="1:4" x14ac:dyDescent="0.25">
      <c r="A89" s="29"/>
      <c r="B89" s="37" t="s">
        <v>83</v>
      </c>
      <c r="C89" s="29">
        <v>8</v>
      </c>
      <c r="D89" s="29">
        <f t="shared" si="5"/>
        <v>1</v>
      </c>
    </row>
    <row r="90" spans="1:4" x14ac:dyDescent="0.25">
      <c r="A90" s="29"/>
      <c r="B90" s="37" t="s">
        <v>84</v>
      </c>
      <c r="C90" s="29">
        <v>4</v>
      </c>
      <c r="D90" s="29">
        <f t="shared" si="5"/>
        <v>0.5</v>
      </c>
    </row>
    <row r="91" spans="1:4" x14ac:dyDescent="0.25">
      <c r="A91" s="29"/>
      <c r="B91" s="37" t="s">
        <v>111</v>
      </c>
      <c r="C91" s="29">
        <v>4</v>
      </c>
      <c r="D91" s="29">
        <f t="shared" si="5"/>
        <v>0.5</v>
      </c>
    </row>
    <row r="92" spans="1:4" x14ac:dyDescent="0.25">
      <c r="A92" s="29"/>
      <c r="B92" s="37" t="s">
        <v>48</v>
      </c>
      <c r="C92" s="29">
        <v>6</v>
      </c>
      <c r="D92" s="29">
        <f t="shared" si="5"/>
        <v>0.75</v>
      </c>
    </row>
    <row r="93" spans="1:4" x14ac:dyDescent="0.25">
      <c r="A93" s="29"/>
      <c r="B93" s="37" t="s">
        <v>85</v>
      </c>
      <c r="C93" s="29">
        <v>8</v>
      </c>
      <c r="D93" s="29">
        <f t="shared" si="5"/>
        <v>1</v>
      </c>
    </row>
    <row r="94" spans="1:4" x14ac:dyDescent="0.25">
      <c r="A94" s="29"/>
      <c r="B94" s="37" t="s">
        <v>86</v>
      </c>
      <c r="C94" s="29">
        <v>8</v>
      </c>
      <c r="D94" s="29">
        <f t="shared" si="5"/>
        <v>1</v>
      </c>
    </row>
    <row r="95" spans="1:4" x14ac:dyDescent="0.25">
      <c r="A95" s="29"/>
      <c r="B95" s="37" t="s">
        <v>87</v>
      </c>
      <c r="C95" s="29">
        <v>4</v>
      </c>
      <c r="D95" s="29">
        <f t="shared" si="5"/>
        <v>0.5</v>
      </c>
    </row>
    <row r="96" spans="1:4" x14ac:dyDescent="0.25">
      <c r="A96" s="29"/>
      <c r="B96" s="37" t="s">
        <v>88</v>
      </c>
      <c r="C96" s="29">
        <v>12</v>
      </c>
      <c r="D96" s="29">
        <f t="shared" si="5"/>
        <v>1.5</v>
      </c>
    </row>
    <row r="97" spans="1:4" x14ac:dyDescent="0.25">
      <c r="A97" s="34"/>
      <c r="B97" s="34" t="s">
        <v>89</v>
      </c>
      <c r="C97" s="34"/>
      <c r="D97" s="34"/>
    </row>
    <row r="98" spans="1:4" x14ac:dyDescent="0.25">
      <c r="A98" s="29"/>
      <c r="B98" s="37" t="s">
        <v>90</v>
      </c>
      <c r="C98" s="29">
        <v>6</v>
      </c>
      <c r="D98" s="29">
        <f>C98/8</f>
        <v>0.75</v>
      </c>
    </row>
    <row r="99" spans="1:4" x14ac:dyDescent="0.25">
      <c r="A99" s="29"/>
      <c r="B99" s="37" t="s">
        <v>91</v>
      </c>
      <c r="C99" s="29">
        <v>6</v>
      </c>
      <c r="D99" s="29">
        <f>C99/8</f>
        <v>0.75</v>
      </c>
    </row>
    <row r="100" spans="1:4" x14ac:dyDescent="0.25">
      <c r="A100" s="29"/>
      <c r="B100" s="37" t="s">
        <v>92</v>
      </c>
      <c r="C100" s="29">
        <v>6</v>
      </c>
      <c r="D100" s="29">
        <f>C100/8</f>
        <v>0.75</v>
      </c>
    </row>
    <row r="101" spans="1:4" x14ac:dyDescent="0.25">
      <c r="A101" s="29"/>
      <c r="B101" s="37" t="s">
        <v>93</v>
      </c>
      <c r="C101" s="29">
        <v>6</v>
      </c>
      <c r="D101" s="29">
        <f>C101/8</f>
        <v>0.75</v>
      </c>
    </row>
    <row r="102" spans="1:4" x14ac:dyDescent="0.25">
      <c r="A102" s="29"/>
      <c r="B102" s="37" t="s">
        <v>94</v>
      </c>
      <c r="C102" s="29">
        <v>6</v>
      </c>
      <c r="D102" s="29">
        <f>C102/8</f>
        <v>0.75</v>
      </c>
    </row>
    <row r="103" spans="1:4" x14ac:dyDescent="0.25">
      <c r="A103" s="34"/>
      <c r="B103" s="34" t="s">
        <v>95</v>
      </c>
      <c r="C103" s="34"/>
      <c r="D103" s="34"/>
    </row>
    <row r="104" spans="1:4" x14ac:dyDescent="0.25">
      <c r="A104" s="29"/>
      <c r="B104" s="37" t="s">
        <v>96</v>
      </c>
      <c r="C104" s="29">
        <v>12</v>
      </c>
      <c r="D104" s="29">
        <f t="shared" ref="D104:D113" si="6">C104/8</f>
        <v>1.5</v>
      </c>
    </row>
    <row r="105" spans="1:4" x14ac:dyDescent="0.25">
      <c r="A105" s="29"/>
      <c r="B105" s="37" t="s">
        <v>97</v>
      </c>
      <c r="C105" s="29">
        <v>12</v>
      </c>
      <c r="D105" s="29">
        <f t="shared" si="6"/>
        <v>1.5</v>
      </c>
    </row>
    <row r="106" spans="1:4" x14ac:dyDescent="0.25">
      <c r="A106" s="29"/>
      <c r="B106" s="37" t="s">
        <v>98</v>
      </c>
      <c r="C106" s="29">
        <v>12</v>
      </c>
      <c r="D106" s="29">
        <f t="shared" si="6"/>
        <v>1.5</v>
      </c>
    </row>
    <row r="107" spans="1:4" x14ac:dyDescent="0.25">
      <c r="A107" s="29"/>
      <c r="B107" s="37" t="s">
        <v>99</v>
      </c>
      <c r="C107" s="29">
        <v>12</v>
      </c>
      <c r="D107" s="29">
        <f t="shared" si="6"/>
        <v>1.5</v>
      </c>
    </row>
    <row r="108" spans="1:4" x14ac:dyDescent="0.25">
      <c r="A108" s="29"/>
      <c r="B108" s="37" t="s">
        <v>112</v>
      </c>
      <c r="C108" s="29">
        <v>12</v>
      </c>
      <c r="D108" s="29">
        <f t="shared" si="6"/>
        <v>1.5</v>
      </c>
    </row>
    <row r="109" spans="1:4" x14ac:dyDescent="0.25">
      <c r="A109" s="29"/>
      <c r="B109" s="37" t="s">
        <v>100</v>
      </c>
      <c r="C109" s="29">
        <v>12</v>
      </c>
      <c r="D109" s="29">
        <f t="shared" si="6"/>
        <v>1.5</v>
      </c>
    </row>
    <row r="110" spans="1:4" x14ac:dyDescent="0.25">
      <c r="A110" s="29"/>
      <c r="B110" s="37" t="s">
        <v>101</v>
      </c>
      <c r="C110" s="29">
        <v>12</v>
      </c>
      <c r="D110" s="29">
        <f t="shared" si="6"/>
        <v>1.5</v>
      </c>
    </row>
    <row r="111" spans="1:4" x14ac:dyDescent="0.25">
      <c r="A111" s="29"/>
      <c r="B111" s="37" t="s">
        <v>102</v>
      </c>
      <c r="C111" s="29">
        <v>12</v>
      </c>
      <c r="D111" s="29">
        <f t="shared" si="6"/>
        <v>1.5</v>
      </c>
    </row>
    <row r="112" spans="1:4" x14ac:dyDescent="0.25">
      <c r="A112" s="29"/>
      <c r="B112" s="37" t="s">
        <v>103</v>
      </c>
      <c r="C112" s="29">
        <v>12</v>
      </c>
      <c r="D112" s="29">
        <f t="shared" si="6"/>
        <v>1.5</v>
      </c>
    </row>
    <row r="113" spans="1:4" x14ac:dyDescent="0.25">
      <c r="A113" s="29"/>
      <c r="B113" s="37" t="s">
        <v>113</v>
      </c>
      <c r="C113" s="29">
        <v>18</v>
      </c>
      <c r="D113" s="29">
        <f t="shared" si="6"/>
        <v>2.25</v>
      </c>
    </row>
    <row r="114" spans="1:4" x14ac:dyDescent="0.25">
      <c r="A114" s="33"/>
      <c r="B114" s="34" t="s">
        <v>104</v>
      </c>
      <c r="C114" s="33"/>
      <c r="D114" s="33"/>
    </row>
    <row r="115" spans="1:4" x14ac:dyDescent="0.25">
      <c r="A115" s="29"/>
      <c r="B115" s="30" t="s">
        <v>105</v>
      </c>
      <c r="C115" s="29">
        <f>SUM(C13:C112)*0.35</f>
        <v>200.2</v>
      </c>
      <c r="D115" s="29">
        <f>C115/8</f>
        <v>25.024999999999999</v>
      </c>
    </row>
    <row r="116" spans="1:4" x14ac:dyDescent="0.25">
      <c r="A116" s="29"/>
      <c r="B116" s="30" t="s">
        <v>106</v>
      </c>
      <c r="C116" s="29">
        <v>40</v>
      </c>
      <c r="D116" s="29">
        <f>C116/8</f>
        <v>5</v>
      </c>
    </row>
    <row r="117" spans="1:4" x14ac:dyDescent="0.25">
      <c r="A117" s="29"/>
      <c r="B117" s="47" t="s">
        <v>107</v>
      </c>
      <c r="C117" s="29">
        <v>8</v>
      </c>
      <c r="D117" s="29">
        <f>C117/8</f>
        <v>1</v>
      </c>
    </row>
    <row r="118" spans="1:4" x14ac:dyDescent="0.25">
      <c r="A118" s="48"/>
      <c r="B118" s="48" t="s">
        <v>6</v>
      </c>
      <c r="C118" s="49"/>
      <c r="D118" s="49">
        <f>SUM(D8:D117)</f>
        <v>121.82499999999999</v>
      </c>
    </row>
    <row r="119" spans="1:4" x14ac:dyDescent="0.25">
      <c r="A119" s="29"/>
      <c r="B119" s="50"/>
      <c r="C119" s="51"/>
      <c r="D119" s="29"/>
    </row>
    <row r="120" spans="1:4" x14ac:dyDescent="0.25">
      <c r="A120" s="29"/>
      <c r="B120" s="52"/>
      <c r="C120" s="53"/>
    </row>
    <row r="121" spans="1:4" x14ac:dyDescent="0.25">
      <c r="A121" s="29"/>
      <c r="B121" s="54" t="s">
        <v>108</v>
      </c>
    </row>
    <row r="122" spans="1:4" x14ac:dyDescent="0.25">
      <c r="A122" s="29"/>
      <c r="B122" s="2" t="s">
        <v>109</v>
      </c>
    </row>
    <row r="123" spans="1:4" x14ac:dyDescent="0.25">
      <c r="B123" s="2" t="s">
        <v>110</v>
      </c>
    </row>
  </sheetData>
  <mergeCells count="4">
    <mergeCell ref="I8:I10"/>
    <mergeCell ref="J8:J10"/>
    <mergeCell ref="K8:K9"/>
    <mergeCell ref="L8:L9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RFP Gateway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www.Verbat.com;Lakshmy T</dc:creator>
  <dc:description/>
  <cp:lastModifiedBy>Prashant</cp:lastModifiedBy>
  <cp:revision>5</cp:revision>
  <dcterms:created xsi:type="dcterms:W3CDTF">2013-06-07T15:02:07Z</dcterms:created>
  <dcterms:modified xsi:type="dcterms:W3CDTF">2020-06-14T13:25:02Z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