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D:\proposal\SAADA Connect\"/>
    </mc:Choice>
  </mc:AlternateContent>
  <bookViews>
    <workbookView xWindow="0" yWindow="0" windowWidth="23040" windowHeight="9972" tabRatio="500" activeTab="1"/>
  </bookViews>
  <sheets>
    <sheet name="Estimates" sheetId="9" r:id="rId1"/>
    <sheet name="Web APP" sheetId="13" r:id="rId2"/>
    <sheet name="Web Api" sheetId="12" r:id="rId3"/>
  </sheets>
  <calcPr calcId="152511" calcMode="autoNoTable"/>
</workbook>
</file>

<file path=xl/calcChain.xml><?xml version="1.0" encoding="utf-8"?>
<calcChain xmlns="http://schemas.openxmlformats.org/spreadsheetml/2006/main">
  <c r="J8" i="13" l="1"/>
  <c r="G15" i="13" l="1"/>
  <c r="H12" i="13"/>
  <c r="G16" i="13" s="1"/>
  <c r="K8" i="13"/>
  <c r="H11" i="13"/>
  <c r="H10" i="13"/>
  <c r="H7" i="13"/>
  <c r="H6" i="13"/>
  <c r="D12" i="13"/>
  <c r="C40" i="13" l="1"/>
  <c r="D40" i="13" s="1"/>
  <c r="D24" i="13" l="1"/>
  <c r="D34" i="13" l="1"/>
  <c r="D36" i="13"/>
  <c r="D38" i="13"/>
  <c r="D39" i="13"/>
  <c r="D17" i="13"/>
  <c r="D19" i="13"/>
  <c r="D21" i="13"/>
  <c r="D23" i="13"/>
  <c r="D25" i="13"/>
  <c r="D26" i="13"/>
  <c r="D28" i="13"/>
  <c r="D29" i="13"/>
  <c r="D30" i="13"/>
  <c r="D31" i="13"/>
  <c r="D33" i="13"/>
  <c r="D17" i="12"/>
  <c r="D18" i="12"/>
  <c r="D19" i="12"/>
  <c r="D20" i="12"/>
  <c r="D22" i="12"/>
  <c r="D23" i="12"/>
  <c r="D24" i="12"/>
  <c r="D25" i="12"/>
  <c r="D26" i="12"/>
  <c r="D27" i="12"/>
  <c r="D14" i="12"/>
  <c r="D15" i="12"/>
  <c r="C28" i="12"/>
  <c r="G22" i="9" l="1"/>
  <c r="G21" i="9"/>
  <c r="G17" i="9"/>
  <c r="G16" i="9"/>
  <c r="G14" i="9"/>
  <c r="D10" i="12" l="1"/>
  <c r="D11" i="12"/>
  <c r="C42" i="13" l="1"/>
  <c r="D15" i="13"/>
  <c r="D42" i="13" s="1"/>
  <c r="D11" i="13"/>
  <c r="B7" i="9" s="1"/>
  <c r="F15" i="9" s="1"/>
  <c r="G15" i="9" s="1"/>
  <c r="D10" i="13"/>
  <c r="D9" i="13"/>
  <c r="D13" i="12"/>
  <c r="B6" i="9" l="1"/>
  <c r="F20" i="9" s="1"/>
  <c r="G20" i="9" s="1"/>
  <c r="B4" i="9"/>
  <c r="B8" i="9" s="1"/>
  <c r="D9" i="12" l="1"/>
  <c r="D28" i="12" s="1"/>
  <c r="B5" i="9" l="1"/>
  <c r="F19" i="9" s="1"/>
  <c r="F18" i="9" s="1"/>
  <c r="G18" i="9" s="1"/>
  <c r="B11" i="9" l="1"/>
  <c r="E26" i="9"/>
  <c r="G19" i="9"/>
  <c r="G23" i="9" s="1"/>
  <c r="E27" i="9" s="1"/>
</calcChain>
</file>

<file path=xl/sharedStrings.xml><?xml version="1.0" encoding="utf-8"?>
<sst xmlns="http://schemas.openxmlformats.org/spreadsheetml/2006/main" count="107" uniqueCount="79">
  <si>
    <t>Man Days</t>
  </si>
  <si>
    <t>Total Effort</t>
  </si>
  <si>
    <t>Total</t>
  </si>
  <si>
    <t>QA</t>
  </si>
  <si>
    <t>Initiation</t>
  </si>
  <si>
    <t>Functional Specification</t>
  </si>
  <si>
    <t>UAT</t>
  </si>
  <si>
    <t>Deployment</t>
  </si>
  <si>
    <t>Project Management</t>
  </si>
  <si>
    <t>Hours</t>
  </si>
  <si>
    <t>Sl. No</t>
  </si>
  <si>
    <t>Design</t>
  </si>
  <si>
    <t>Estimation for Web and Android Development</t>
  </si>
  <si>
    <t>Designer</t>
  </si>
  <si>
    <t>Sr Developer(Android)</t>
  </si>
  <si>
    <t>Jr Developer(Android)</t>
  </si>
  <si>
    <t>Design Development</t>
  </si>
  <si>
    <t>SRS+FS</t>
  </si>
  <si>
    <t>Total Delivery Timeline</t>
  </si>
  <si>
    <t>Basic Setup</t>
  </si>
  <si>
    <t>Web Api Development</t>
  </si>
  <si>
    <t>Web Development</t>
  </si>
  <si>
    <t>Web Api Dev</t>
  </si>
  <si>
    <t>Sr. Tester</t>
  </si>
  <si>
    <t>Jr. Tester</t>
  </si>
  <si>
    <t>Web App Development</t>
  </si>
  <si>
    <t xml:space="preserve">Requirements gathering and documentation </t>
  </si>
  <si>
    <t>Web App</t>
  </si>
  <si>
    <t>No.</t>
  </si>
  <si>
    <t>Sr Developer(Web &amp; API)</t>
  </si>
  <si>
    <t>Jr Developer(Web &amp; API)</t>
  </si>
  <si>
    <t>SaadaConnect</t>
  </si>
  <si>
    <t>Users login</t>
  </si>
  <si>
    <t>Happiness measurements</t>
  </si>
  <si>
    <t>Report to measure the overall happiness</t>
  </si>
  <si>
    <t>News</t>
  </si>
  <si>
    <t xml:space="preserve">  News feeds with the ability to scroll down to see older</t>
  </si>
  <si>
    <t xml:space="preserve">  Filter the news by dates</t>
  </si>
  <si>
    <t xml:space="preserve">  Search option</t>
  </si>
  <si>
    <t xml:space="preserve">  Option to add multiple images/ videos</t>
  </si>
  <si>
    <t>Vacancies</t>
  </si>
  <si>
    <t xml:space="preserve">  Add, Edit, List &amp; Delete</t>
  </si>
  <si>
    <t>Benefits</t>
  </si>
  <si>
    <t>Training feature to be added</t>
  </si>
  <si>
    <t>User’s profiles</t>
  </si>
  <si>
    <t xml:space="preserve">  View </t>
  </si>
  <si>
    <t xml:space="preserve">  Update</t>
  </si>
  <si>
    <t>Employees’ profiles search and review</t>
  </si>
  <si>
    <t>Dashboard</t>
  </si>
  <si>
    <t>Ethics Hotline contact details</t>
  </si>
  <si>
    <t>Survey</t>
  </si>
  <si>
    <t xml:space="preserve">  Add, Edit, List, Delete,</t>
  </si>
  <si>
    <t xml:space="preserve">  Report</t>
  </si>
  <si>
    <t xml:space="preserve">  Excel Export</t>
  </si>
  <si>
    <t xml:space="preserve">  Push Notification</t>
  </si>
  <si>
    <t>Innovation</t>
  </si>
  <si>
    <t xml:space="preserve">  Post an innovation</t>
  </si>
  <si>
    <t xml:space="preserve">  Users can comment, like, dislike</t>
  </si>
  <si>
    <t xml:space="preserve">  Search by keyword</t>
  </si>
  <si>
    <t xml:space="preserve">  View innovation</t>
  </si>
  <si>
    <t>Campaigns</t>
  </si>
  <si>
    <t xml:space="preserve">  Reports</t>
  </si>
  <si>
    <t>Phase 1</t>
  </si>
  <si>
    <t>Phase 2</t>
  </si>
  <si>
    <t>Pre scheduled posts</t>
  </si>
  <si>
    <t>Integrate more systems with app</t>
  </si>
  <si>
    <t xml:space="preserve">  General or Special campaigns</t>
  </si>
  <si>
    <t xml:space="preserve">  Post Campaign</t>
  </si>
  <si>
    <t>Integration with more system can be estimated based on the details of the systems to be integrated. Necessary details like integration document, test access and APIs will be provided by the client</t>
  </si>
  <si>
    <t>Assumption &amp; Dependancies</t>
  </si>
  <si>
    <t>Details of the training feature will be provided by the client</t>
  </si>
  <si>
    <t>Vimeo account will be used for Video uploads</t>
  </si>
  <si>
    <t>The performance of the upload will depend on the performance of the third party services like Vimeo and internet connectivity and speed</t>
  </si>
  <si>
    <t>Testing</t>
  </si>
  <si>
    <t>Functional Prototype</t>
  </si>
  <si>
    <t>Developer 1</t>
  </si>
  <si>
    <t>Developer 2</t>
  </si>
  <si>
    <t>BA</t>
  </si>
  <si>
    <t>Delivery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</si>
</sst>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1"/>
      <color theme="1"/>
      <name val="Calibri"/>
      <family val="2"/>
      <scheme val="minor"/>
    </font>
    <font>
      <sz val="13"/>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2"/>
      <color rgb="FFFF0000"/>
      <name val="Calibri"/>
      <family val="2"/>
      <scheme val="minor"/>
    </font>
    <font>
      <b/>
      <i/>
      <sz val="12"/>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bottom style="thin">
        <color indexed="64"/>
      </bottom>
      <diagonal/>
    </border>
    <border>
      <left style="thin">
        <color theme="1"/>
      </left>
      <right style="thin">
        <color theme="1"/>
      </right>
      <top/>
      <bottom style="thin">
        <color indexed="64"/>
      </bottom>
      <diagonal/>
    </border>
    <border>
      <left/>
      <right style="thin">
        <color theme="1"/>
      </right>
      <top style="thin">
        <color indexed="64"/>
      </top>
      <bottom style="thin">
        <color indexed="64"/>
      </bottom>
      <diagonal/>
    </border>
    <border>
      <left/>
      <right style="thin">
        <color theme="1"/>
      </right>
      <top style="thin">
        <color indexed="64"/>
      </top>
      <bottom/>
      <diagonal/>
    </border>
    <border>
      <left style="thin">
        <color theme="1"/>
      </left>
      <right style="thin">
        <color theme="1"/>
      </right>
      <top style="thin">
        <color indexed="64"/>
      </top>
      <bottom/>
      <diagonal/>
    </border>
    <border>
      <left style="thin">
        <color theme="1"/>
      </left>
      <right/>
      <top style="thin">
        <color indexed="64"/>
      </top>
      <bottom style="thin">
        <color indexed="64"/>
      </bottom>
      <diagonal/>
    </border>
  </borders>
  <cellStyleXfs count="2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55">
    <xf numFmtId="0" fontId="0" fillId="0" borderId="0" xfId="0"/>
    <xf numFmtId="0" fontId="5" fillId="0" borderId="0" xfId="0" applyFont="1" applyFill="1" applyAlignment="1">
      <alignment vertical="center"/>
    </xf>
    <xf numFmtId="0" fontId="0" fillId="0" borderId="0" xfId="0" applyFont="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5" fillId="0" borderId="0" xfId="0" applyFont="1"/>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5" borderId="1" xfId="0" applyFont="1" applyFill="1" applyBorder="1" applyAlignment="1">
      <alignment horizontal="center" vertical="center"/>
    </xf>
    <xf numFmtId="0" fontId="5" fillId="5" borderId="1" xfId="0" applyFont="1" applyFill="1" applyBorder="1" applyAlignment="1">
      <alignment horizontal="left" vertical="center" indent="1"/>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indent="1"/>
    </xf>
    <xf numFmtId="0" fontId="5" fillId="4" borderId="1" xfId="0" applyFont="1" applyFill="1" applyBorder="1" applyAlignment="1">
      <alignment vertical="center"/>
    </xf>
    <xf numFmtId="0" fontId="0" fillId="0" borderId="2" xfId="0" applyFont="1" applyBorder="1" applyAlignment="1">
      <alignment vertical="center"/>
    </xf>
    <xf numFmtId="0" fontId="5" fillId="0" borderId="2" xfId="0" applyFont="1" applyBorder="1" applyAlignment="1">
      <alignment vertical="center"/>
    </xf>
    <xf numFmtId="0" fontId="0" fillId="0" borderId="1" xfId="0" applyBorder="1"/>
    <xf numFmtId="0" fontId="0" fillId="0" borderId="1" xfId="0" applyBorder="1" applyAlignment="1">
      <alignment horizontal="center"/>
    </xf>
    <xf numFmtId="0" fontId="5" fillId="5" borderId="2" xfId="0" applyFont="1" applyFill="1" applyBorder="1" applyAlignment="1">
      <alignment horizontal="left" vertical="center" indent="1"/>
    </xf>
    <xf numFmtId="0" fontId="5" fillId="2" borderId="2" xfId="0" applyFont="1" applyFill="1" applyBorder="1" applyAlignment="1">
      <alignment vertical="center"/>
    </xf>
    <xf numFmtId="0" fontId="8" fillId="4" borderId="1" xfId="0" applyFont="1" applyFill="1" applyBorder="1" applyAlignment="1">
      <alignment vertical="center"/>
    </xf>
    <xf numFmtId="0" fontId="9" fillId="4" borderId="1" xfId="0" applyFont="1" applyFill="1" applyBorder="1" applyAlignment="1">
      <alignment vertical="center"/>
    </xf>
    <xf numFmtId="0" fontId="8" fillId="0" borderId="1" xfId="0" applyFont="1" applyBorder="1" applyAlignment="1">
      <alignment vertical="center"/>
    </xf>
    <xf numFmtId="0" fontId="9" fillId="0" borderId="0" xfId="0" applyFont="1" applyBorder="1" applyAlignment="1">
      <alignment vertical="center"/>
    </xf>
    <xf numFmtId="0" fontId="8" fillId="0" borderId="0" xfId="0" applyFont="1" applyBorder="1" applyAlignment="1">
      <alignment vertical="center"/>
    </xf>
    <xf numFmtId="0" fontId="9" fillId="0" borderId="0" xfId="0" applyFont="1" applyFill="1" applyBorder="1" applyAlignment="1">
      <alignment vertical="center"/>
    </xf>
    <xf numFmtId="0" fontId="5" fillId="8" borderId="0" xfId="0" applyFont="1" applyFill="1" applyAlignment="1">
      <alignment vertical="center"/>
    </xf>
    <xf numFmtId="0" fontId="10" fillId="0" borderId="0" xfId="0" quotePrefix="1" applyFont="1" applyFill="1" applyAlignment="1">
      <alignment horizontal="right" vertical="center"/>
    </xf>
    <xf numFmtId="0" fontId="5" fillId="0" borderId="0" xfId="0" applyFont="1" applyFill="1" applyAlignment="1">
      <alignment horizontal="left" vertical="center" indent="2"/>
    </xf>
    <xf numFmtId="0" fontId="9" fillId="0" borderId="1" xfId="0" applyFont="1" applyBorder="1" applyAlignment="1">
      <alignment vertical="center"/>
    </xf>
    <xf numFmtId="1" fontId="0" fillId="0" borderId="0" xfId="0" applyNumberFormat="1"/>
    <xf numFmtId="164" fontId="9" fillId="0" borderId="1" xfId="0" applyNumberFormat="1" applyFont="1" applyFill="1" applyBorder="1" applyAlignment="1">
      <alignment vertical="center"/>
    </xf>
    <xf numFmtId="2" fontId="9" fillId="0" borderId="1" xfId="0" applyNumberFormat="1" applyFont="1" applyFill="1" applyBorder="1" applyAlignment="1">
      <alignment vertical="center"/>
    </xf>
    <xf numFmtId="2" fontId="9" fillId="7" borderId="1" xfId="0" applyNumberFormat="1" applyFont="1" applyFill="1" applyBorder="1" applyAlignment="1">
      <alignment vertical="center"/>
    </xf>
    <xf numFmtId="14" fontId="6" fillId="2" borderId="0" xfId="0" applyNumberFormat="1" applyFont="1" applyFill="1" applyBorder="1" applyAlignment="1">
      <alignment horizontal="right" vertical="center"/>
    </xf>
    <xf numFmtId="0" fontId="1" fillId="2" borderId="1" xfId="0" applyFont="1" applyFill="1" applyBorder="1" applyAlignment="1">
      <alignment horizontal="left" vertical="center"/>
    </xf>
    <xf numFmtId="2" fontId="0" fillId="0" borderId="2" xfId="0" applyNumberFormat="1" applyFont="1" applyBorder="1" applyAlignment="1">
      <alignment vertical="center"/>
    </xf>
    <xf numFmtId="0" fontId="11" fillId="0" borderId="0" xfId="0" applyFont="1"/>
    <xf numFmtId="1" fontId="5" fillId="8" borderId="0" xfId="0" applyNumberFormat="1" applyFont="1" applyFill="1" applyAlignment="1">
      <alignment vertical="center"/>
    </xf>
    <xf numFmtId="0" fontId="5" fillId="5" borderId="1" xfId="0" applyFont="1" applyFill="1" applyBorder="1" applyAlignment="1">
      <alignment vertical="center"/>
    </xf>
    <xf numFmtId="0" fontId="0" fillId="0" borderId="1" xfId="0" applyFill="1" applyBorder="1"/>
    <xf numFmtId="0" fontId="13" fillId="2" borderId="1" xfId="0" applyFont="1" applyFill="1" applyBorder="1" applyAlignment="1">
      <alignment horizontal="left" vertical="center"/>
    </xf>
    <xf numFmtId="0" fontId="12" fillId="2" borderId="3" xfId="0" applyFont="1" applyFill="1" applyBorder="1" applyAlignment="1">
      <alignment horizontal="center" vertical="center"/>
    </xf>
    <xf numFmtId="0" fontId="12" fillId="0" borderId="0" xfId="0" applyFont="1"/>
    <xf numFmtId="0" fontId="12" fillId="0" borderId="1" xfId="0" applyFont="1" applyBorder="1"/>
    <xf numFmtId="0" fontId="12" fillId="0" borderId="1" xfId="0" applyFont="1" applyBorder="1" applyAlignment="1">
      <alignment horizontal="center"/>
    </xf>
    <xf numFmtId="0" fontId="11" fillId="0" borderId="1" xfId="0" applyFont="1" applyFill="1" applyBorder="1"/>
    <xf numFmtId="0" fontId="5" fillId="5" borderId="1" xfId="0" applyFont="1" applyFill="1" applyBorder="1" applyAlignment="1">
      <alignment horizontal="left" vertical="center"/>
    </xf>
    <xf numFmtId="0" fontId="0" fillId="0" borderId="0" xfId="0" applyAlignment="1">
      <alignment horizontal="center"/>
    </xf>
    <xf numFmtId="0" fontId="5" fillId="2" borderId="0" xfId="0" applyFont="1" applyFill="1" applyBorder="1" applyAlignment="1">
      <alignment horizontal="right" vertical="center"/>
    </xf>
    <xf numFmtId="0" fontId="6" fillId="5" borderId="7" xfId="0" applyFont="1" applyFill="1" applyBorder="1" applyAlignment="1">
      <alignment horizontal="center" vertical="center"/>
    </xf>
    <xf numFmtId="0" fontId="6" fillId="5" borderId="4" xfId="0" applyFont="1" applyFill="1" applyBorder="1" applyAlignment="1">
      <alignment horizontal="center" vertical="center"/>
    </xf>
    <xf numFmtId="0" fontId="5" fillId="5" borderId="8" xfId="0" applyFont="1" applyFill="1" applyBorder="1" applyAlignment="1">
      <alignment horizontal="left" vertical="center"/>
    </xf>
    <xf numFmtId="0" fontId="5" fillId="5" borderId="5" xfId="0" applyFont="1" applyFill="1" applyBorder="1" applyAlignment="1">
      <alignment horizontal="left" vertical="center"/>
    </xf>
    <xf numFmtId="0" fontId="6" fillId="6" borderId="9" xfId="0" applyFont="1" applyFill="1" applyBorder="1" applyAlignment="1">
      <alignment horizontal="center" vertical="center"/>
    </xf>
    <xf numFmtId="0" fontId="6" fillId="6" borderId="6" xfId="0" applyFont="1" applyFill="1" applyBorder="1" applyAlignment="1">
      <alignment horizontal="center" vertic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1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2486024</xdr:colOff>
      <xdr:row>4</xdr:row>
      <xdr:rowOff>7668</xdr:rowOff>
    </xdr:to>
    <xdr:pic>
      <xdr:nvPicPr>
        <xdr:cNvPr id="2" name="Picture 1">
          <a:extLst>
            <a:ext uri="{FF2B5EF4-FFF2-40B4-BE49-F238E27FC236}">
              <a16:creationId xmlns:a16="http://schemas.microsoft.com/office/drawing/2014/main" xmlns="" id="{D7633969-2C43-4911-A62E-CE8713EF30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71824" cy="807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2486024</xdr:colOff>
      <xdr:row>4</xdr:row>
      <xdr:rowOff>7668</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71824" cy="8077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7" workbookViewId="0">
      <selection activeCell="I28" sqref="I28"/>
    </sheetView>
  </sheetViews>
  <sheetFormatPr defaultRowHeight="15.6" x14ac:dyDescent="0.3"/>
  <cols>
    <col min="1" max="1" width="27.69921875" customWidth="1"/>
    <col min="2" max="2" width="22.5" customWidth="1"/>
    <col min="3" max="3" width="13.09765625" customWidth="1"/>
    <col min="4" max="4" width="21.59765625" customWidth="1"/>
    <col min="5" max="5" width="9.09765625" customWidth="1"/>
    <col min="6" max="6" width="7" customWidth="1"/>
    <col min="7" max="7" width="8.8984375" customWidth="1"/>
    <col min="8" max="8" width="8.19921875" customWidth="1"/>
    <col min="9" max="9" width="8.09765625" customWidth="1"/>
    <col min="10" max="12" width="9" hidden="1" customWidth="1"/>
    <col min="13" max="13" width="9" customWidth="1"/>
    <col min="14" max="14" width="11.69921875" customWidth="1"/>
  </cols>
  <sheetData>
    <row r="1" spans="1:7" x14ac:dyDescent="0.3">
      <c r="A1" s="5" t="s">
        <v>31</v>
      </c>
    </row>
    <row r="2" spans="1:7" x14ac:dyDescent="0.3">
      <c r="A2" s="5" t="s">
        <v>12</v>
      </c>
    </row>
    <row r="3" spans="1:7" x14ac:dyDescent="0.3">
      <c r="A3" s="18" t="s">
        <v>1</v>
      </c>
      <c r="B3" s="12" t="s">
        <v>0</v>
      </c>
    </row>
    <row r="4" spans="1:7" x14ac:dyDescent="0.3">
      <c r="A4" s="13" t="s">
        <v>27</v>
      </c>
      <c r="B4" s="35">
        <f>SUM('Web APP'!D15:D39)</f>
        <v>34</v>
      </c>
      <c r="C4" s="29"/>
    </row>
    <row r="5" spans="1:7" x14ac:dyDescent="0.3">
      <c r="A5" s="13" t="s">
        <v>22</v>
      </c>
      <c r="B5" s="35">
        <f>'Web Api'!D28</f>
        <v>15</v>
      </c>
      <c r="C5" s="29"/>
    </row>
    <row r="6" spans="1:7" x14ac:dyDescent="0.3">
      <c r="A6" s="13" t="s">
        <v>17</v>
      </c>
      <c r="B6" s="35">
        <f>SUM('Web APP'!D9:D10)</f>
        <v>1.5</v>
      </c>
      <c r="C6" s="29"/>
    </row>
    <row r="7" spans="1:7" x14ac:dyDescent="0.3">
      <c r="A7" s="13" t="s">
        <v>8</v>
      </c>
      <c r="B7" s="35">
        <f>'Web APP'!D11</f>
        <v>2</v>
      </c>
      <c r="C7" s="29"/>
    </row>
    <row r="8" spans="1:7" x14ac:dyDescent="0.3">
      <c r="A8" s="13" t="s">
        <v>3</v>
      </c>
      <c r="B8" s="35">
        <f>SUM(B4)*0.4</f>
        <v>13.600000000000001</v>
      </c>
      <c r="C8" s="29"/>
    </row>
    <row r="9" spans="1:7" x14ac:dyDescent="0.3">
      <c r="A9" s="13" t="s">
        <v>6</v>
      </c>
      <c r="B9" s="35">
        <v>2</v>
      </c>
      <c r="C9" s="29"/>
    </row>
    <row r="10" spans="1:7" x14ac:dyDescent="0.3">
      <c r="A10" s="13" t="s">
        <v>7</v>
      </c>
      <c r="B10" s="35">
        <v>2</v>
      </c>
      <c r="C10" s="29"/>
    </row>
    <row r="11" spans="1:7" x14ac:dyDescent="0.3">
      <c r="A11" s="14" t="s">
        <v>2</v>
      </c>
      <c r="B11" s="35">
        <f>SUM(B4:B10)</f>
        <v>70.099999999999994</v>
      </c>
    </row>
    <row r="13" spans="1:7" x14ac:dyDescent="0.3">
      <c r="D13" s="19"/>
      <c r="E13" s="19" t="s">
        <v>28</v>
      </c>
      <c r="F13" s="20" t="s">
        <v>0</v>
      </c>
      <c r="G13" s="20" t="s">
        <v>1</v>
      </c>
    </row>
    <row r="14" spans="1:7" x14ac:dyDescent="0.3">
      <c r="D14" s="21" t="s">
        <v>13</v>
      </c>
      <c r="E14" s="21">
        <v>0</v>
      </c>
      <c r="F14" s="31">
        <v>0</v>
      </c>
      <c r="G14" s="32">
        <f>(F14*E14)</f>
        <v>0</v>
      </c>
    </row>
    <row r="15" spans="1:7" x14ac:dyDescent="0.3">
      <c r="D15" s="21" t="s">
        <v>8</v>
      </c>
      <c r="E15" s="21">
        <v>1</v>
      </c>
      <c r="F15" s="31">
        <f>B7</f>
        <v>2</v>
      </c>
      <c r="G15" s="32">
        <f>(F15*E15)</f>
        <v>2</v>
      </c>
    </row>
    <row r="16" spans="1:7" x14ac:dyDescent="0.3">
      <c r="D16" s="21" t="s">
        <v>14</v>
      </c>
      <c r="E16" s="21">
        <v>1</v>
      </c>
      <c r="F16" s="31">
        <v>5</v>
      </c>
      <c r="G16" s="32">
        <f t="shared" ref="G16:G19" si="0">(F16*E16)</f>
        <v>5</v>
      </c>
    </row>
    <row r="17" spans="4:7" x14ac:dyDescent="0.3">
      <c r="D17" s="21" t="s">
        <v>15</v>
      </c>
      <c r="E17" s="21">
        <v>1</v>
      </c>
      <c r="F17" s="30">
        <v>6</v>
      </c>
      <c r="G17" s="32">
        <f t="shared" si="0"/>
        <v>6</v>
      </c>
    </row>
    <row r="18" spans="4:7" x14ac:dyDescent="0.3">
      <c r="D18" s="21" t="s">
        <v>29</v>
      </c>
      <c r="E18" s="21">
        <v>1</v>
      </c>
      <c r="F18" s="30">
        <f>SUM(B4,B5,B9,B10)-F19</f>
        <v>26.5</v>
      </c>
      <c r="G18" s="32">
        <f t="shared" si="0"/>
        <v>26.5</v>
      </c>
    </row>
    <row r="19" spans="4:7" x14ac:dyDescent="0.3">
      <c r="D19" s="21" t="s">
        <v>30</v>
      </c>
      <c r="E19" s="21">
        <v>1</v>
      </c>
      <c r="F19" s="30">
        <f>SUM(B4,B5,B9,B10)/2</f>
        <v>26.5</v>
      </c>
      <c r="G19" s="32">
        <f t="shared" si="0"/>
        <v>26.5</v>
      </c>
    </row>
    <row r="20" spans="4:7" x14ac:dyDescent="0.3">
      <c r="D20" s="21" t="s">
        <v>17</v>
      </c>
      <c r="E20" s="21">
        <v>1</v>
      </c>
      <c r="F20" s="31">
        <f>B6</f>
        <v>1.5</v>
      </c>
      <c r="G20" s="32">
        <f>(F20*E20)</f>
        <v>1.5</v>
      </c>
    </row>
    <row r="21" spans="4:7" x14ac:dyDescent="0.3">
      <c r="D21" s="21" t="s">
        <v>23</v>
      </c>
      <c r="E21" s="21">
        <v>1</v>
      </c>
      <c r="F21" s="31">
        <v>5</v>
      </c>
      <c r="G21" s="32">
        <f t="shared" ref="G21:G22" si="1">(F21*E21)</f>
        <v>5</v>
      </c>
    </row>
    <row r="22" spans="4:7" x14ac:dyDescent="0.3">
      <c r="D22" s="21" t="s">
        <v>24</v>
      </c>
      <c r="E22" s="21">
        <v>1</v>
      </c>
      <c r="F22" s="31">
        <v>3.4</v>
      </c>
      <c r="G22" s="32">
        <f t="shared" si="1"/>
        <v>3.4</v>
      </c>
    </row>
    <row r="23" spans="4:7" x14ac:dyDescent="0.3">
      <c r="D23" s="28" t="s">
        <v>2</v>
      </c>
      <c r="E23" s="21"/>
      <c r="F23" s="21"/>
      <c r="G23" s="31">
        <f>SUM(G14:G22)</f>
        <v>75.900000000000006</v>
      </c>
    </row>
    <row r="24" spans="4:7" x14ac:dyDescent="0.3">
      <c r="D24" s="22"/>
      <c r="E24" s="23"/>
      <c r="F24" s="23"/>
      <c r="G24" s="24"/>
    </row>
    <row r="25" spans="4:7" x14ac:dyDescent="0.3">
      <c r="D25" s="2"/>
      <c r="E25" s="2"/>
      <c r="F25" s="1"/>
      <c r="G25" s="1"/>
    </row>
    <row r="26" spans="4:7" x14ac:dyDescent="0.3">
      <c r="D26" s="25" t="s">
        <v>18</v>
      </c>
      <c r="E26" s="37">
        <f>SUM(F19,F17,F20,F21,B9,B10)</f>
        <v>43</v>
      </c>
      <c r="F26" s="26"/>
      <c r="G26" s="27"/>
    </row>
    <row r="27" spans="4:7" x14ac:dyDescent="0.3">
      <c r="D27" s="25" t="s">
        <v>1</v>
      </c>
      <c r="E27" s="25">
        <f>G23</f>
        <v>75.900000000000006</v>
      </c>
      <c r="F27" s="26"/>
      <c r="G2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H14" sqref="H14"/>
    </sheetView>
  </sheetViews>
  <sheetFormatPr defaultRowHeight="15.6" x14ac:dyDescent="0.3"/>
  <cols>
    <col min="2" max="2" width="68.09765625" customWidth="1"/>
    <col min="3" max="3" width="16.3984375" customWidth="1"/>
    <col min="4" max="4" width="13.5" customWidth="1"/>
    <col min="6" max="6" width="18.5" bestFit="1" customWidth="1"/>
  </cols>
  <sheetData>
    <row r="1" spans="1:11" x14ac:dyDescent="0.3">
      <c r="B1" s="47"/>
      <c r="C1" s="47"/>
      <c r="D1" s="47"/>
    </row>
    <row r="2" spans="1:11" x14ac:dyDescent="0.3">
      <c r="B2" s="47"/>
      <c r="C2" s="47"/>
      <c r="D2" s="47"/>
    </row>
    <row r="3" spans="1:11" x14ac:dyDescent="0.3">
      <c r="B3" s="48" t="s">
        <v>31</v>
      </c>
      <c r="C3" s="48"/>
      <c r="D3" s="33">
        <v>43200</v>
      </c>
    </row>
    <row r="4" spans="1:11" x14ac:dyDescent="0.3">
      <c r="A4" s="47"/>
      <c r="B4" s="47"/>
      <c r="C4" s="47"/>
      <c r="D4" s="47"/>
    </row>
    <row r="5" spans="1:11" x14ac:dyDescent="0.3">
      <c r="A5" s="47"/>
      <c r="B5" s="47"/>
      <c r="C5" s="47"/>
      <c r="D5" s="47"/>
    </row>
    <row r="6" spans="1:11" x14ac:dyDescent="0.3">
      <c r="A6" s="49" t="s">
        <v>10</v>
      </c>
      <c r="B6" s="51" t="s">
        <v>25</v>
      </c>
      <c r="C6" s="53" t="s">
        <v>11</v>
      </c>
      <c r="D6" s="54"/>
      <c r="F6" t="s">
        <v>8</v>
      </c>
      <c r="G6">
        <v>1</v>
      </c>
      <c r="H6">
        <f>D11</f>
        <v>2</v>
      </c>
    </row>
    <row r="7" spans="1:11" x14ac:dyDescent="0.3">
      <c r="A7" s="50"/>
      <c r="B7" s="52"/>
      <c r="C7" s="17" t="s">
        <v>9</v>
      </c>
      <c r="D7" s="9" t="s">
        <v>0</v>
      </c>
      <c r="F7" t="s">
        <v>11</v>
      </c>
      <c r="G7">
        <v>1</v>
      </c>
      <c r="H7">
        <f>D12</f>
        <v>6</v>
      </c>
    </row>
    <row r="8" spans="1:11" x14ac:dyDescent="0.3">
      <c r="A8" s="3"/>
      <c r="B8" s="4" t="s">
        <v>4</v>
      </c>
      <c r="C8" s="3"/>
      <c r="D8" s="3"/>
      <c r="F8" t="s">
        <v>75</v>
      </c>
      <c r="G8">
        <v>1</v>
      </c>
      <c r="H8">
        <v>25</v>
      </c>
      <c r="J8">
        <f>SUM(D15:D39)+'Web Api'!D28</f>
        <v>49</v>
      </c>
      <c r="K8">
        <f>SUM(H8:H9)</f>
        <v>49</v>
      </c>
    </row>
    <row r="9" spans="1:11" ht="17.399999999999999" x14ac:dyDescent="0.3">
      <c r="A9" s="6">
        <v>1</v>
      </c>
      <c r="B9" s="11" t="s">
        <v>26</v>
      </c>
      <c r="C9" s="10">
        <v>4</v>
      </c>
      <c r="D9" s="10">
        <f>C9/8</f>
        <v>0.5</v>
      </c>
      <c r="F9" t="s">
        <v>76</v>
      </c>
      <c r="G9">
        <v>1</v>
      </c>
      <c r="H9">
        <v>24</v>
      </c>
    </row>
    <row r="10" spans="1:11" ht="17.399999999999999" x14ac:dyDescent="0.3">
      <c r="A10" s="6">
        <v>2</v>
      </c>
      <c r="B10" s="11" t="s">
        <v>5</v>
      </c>
      <c r="C10" s="10">
        <v>8</v>
      </c>
      <c r="D10" s="10">
        <f>C10/8</f>
        <v>1</v>
      </c>
      <c r="F10" t="s">
        <v>77</v>
      </c>
      <c r="G10">
        <v>1</v>
      </c>
      <c r="H10">
        <f>SUM(D9,D10)</f>
        <v>1.5</v>
      </c>
    </row>
    <row r="11" spans="1:11" ht="17.399999999999999" x14ac:dyDescent="0.3">
      <c r="A11" s="6">
        <v>3</v>
      </c>
      <c r="B11" s="11" t="s">
        <v>8</v>
      </c>
      <c r="C11" s="10">
        <v>16</v>
      </c>
      <c r="D11" s="10">
        <f>C11/8</f>
        <v>2</v>
      </c>
      <c r="F11" t="s">
        <v>3</v>
      </c>
      <c r="G11">
        <v>2</v>
      </c>
      <c r="H11">
        <f>SUM(D40)/2</f>
        <v>5.8624999999999998</v>
      </c>
    </row>
    <row r="12" spans="1:11" ht="17.399999999999999" x14ac:dyDescent="0.3">
      <c r="A12" s="6">
        <v>4</v>
      </c>
      <c r="B12" s="11" t="s">
        <v>74</v>
      </c>
      <c r="C12" s="10">
        <v>48</v>
      </c>
      <c r="D12" s="10">
        <f>C12/8</f>
        <v>6</v>
      </c>
      <c r="H12">
        <f>SUM(H6:H11)</f>
        <v>64.362499999999997</v>
      </c>
    </row>
    <row r="13" spans="1:11" x14ac:dyDescent="0.3">
      <c r="A13" s="4"/>
      <c r="B13" s="4" t="s">
        <v>16</v>
      </c>
      <c r="C13" s="4"/>
      <c r="D13" s="4"/>
    </row>
    <row r="14" spans="1:11" x14ac:dyDescent="0.3">
      <c r="A14" s="8"/>
      <c r="B14" s="46" t="s">
        <v>21</v>
      </c>
      <c r="C14" s="8"/>
      <c r="D14" s="8"/>
    </row>
    <row r="15" spans="1:11" s="42" customFormat="1" x14ac:dyDescent="0.3">
      <c r="A15" s="6">
        <v>1</v>
      </c>
      <c r="B15" s="34" t="s">
        <v>19</v>
      </c>
      <c r="C15" s="7">
        <v>4</v>
      </c>
      <c r="D15" s="6">
        <f t="shared" ref="D15:D40" si="0">C15/8</f>
        <v>0.5</v>
      </c>
      <c r="F15" s="42" t="s">
        <v>78</v>
      </c>
      <c r="G15" s="42">
        <f>SUM(H11,H9,H7)</f>
        <v>35.862499999999997</v>
      </c>
    </row>
    <row r="16" spans="1:11" ht="16.5" customHeight="1" x14ac:dyDescent="0.3">
      <c r="A16" s="6"/>
      <c r="B16" s="40" t="s">
        <v>62</v>
      </c>
      <c r="C16" s="41"/>
      <c r="D16" s="6"/>
      <c r="F16" t="s">
        <v>0</v>
      </c>
      <c r="G16">
        <f>H12</f>
        <v>64.362499999999997</v>
      </c>
    </row>
    <row r="17" spans="1:4" ht="16.5" customHeight="1" x14ac:dyDescent="0.3">
      <c r="A17" s="6">
        <v>2</v>
      </c>
      <c r="B17" s="15" t="s">
        <v>34</v>
      </c>
      <c r="C17" s="16">
        <v>8</v>
      </c>
      <c r="D17" s="6">
        <f t="shared" si="0"/>
        <v>1</v>
      </c>
    </row>
    <row r="18" spans="1:4" ht="16.5" customHeight="1" x14ac:dyDescent="0.3">
      <c r="A18" s="6">
        <v>3</v>
      </c>
      <c r="B18" s="15" t="s">
        <v>35</v>
      </c>
      <c r="C18" s="16"/>
      <c r="D18" s="6"/>
    </row>
    <row r="19" spans="1:4" ht="16.5" customHeight="1" x14ac:dyDescent="0.3">
      <c r="A19" s="6">
        <v>4</v>
      </c>
      <c r="B19" s="15" t="s">
        <v>39</v>
      </c>
      <c r="C19" s="16">
        <v>12</v>
      </c>
      <c r="D19" s="6">
        <f t="shared" si="0"/>
        <v>1.5</v>
      </c>
    </row>
    <row r="20" spans="1:4" ht="16.5" customHeight="1" x14ac:dyDescent="0.3">
      <c r="A20" s="6">
        <v>5</v>
      </c>
      <c r="B20" s="15" t="s">
        <v>40</v>
      </c>
      <c r="C20" s="16"/>
      <c r="D20" s="6"/>
    </row>
    <row r="21" spans="1:4" ht="16.5" customHeight="1" x14ac:dyDescent="0.3">
      <c r="A21" s="6">
        <v>6</v>
      </c>
      <c r="B21" s="15" t="s">
        <v>41</v>
      </c>
      <c r="C21" s="16">
        <v>24</v>
      </c>
      <c r="D21" s="6">
        <f t="shared" si="0"/>
        <v>3</v>
      </c>
    </row>
    <row r="22" spans="1:4" ht="16.5" customHeight="1" x14ac:dyDescent="0.3">
      <c r="A22" s="6">
        <v>7</v>
      </c>
      <c r="B22" s="15" t="s">
        <v>42</v>
      </c>
      <c r="C22" s="16"/>
      <c r="D22" s="6"/>
    </row>
    <row r="23" spans="1:4" ht="16.5" customHeight="1" x14ac:dyDescent="0.3">
      <c r="A23" s="6">
        <v>8</v>
      </c>
      <c r="B23" s="15" t="s">
        <v>41</v>
      </c>
      <c r="C23" s="16">
        <v>24</v>
      </c>
      <c r="D23" s="6">
        <f t="shared" si="0"/>
        <v>3</v>
      </c>
    </row>
    <row r="24" spans="1:4" ht="16.5" customHeight="1" x14ac:dyDescent="0.3">
      <c r="A24" s="6">
        <v>9</v>
      </c>
      <c r="B24" s="39" t="s">
        <v>43</v>
      </c>
      <c r="C24" s="16">
        <v>28</v>
      </c>
      <c r="D24" s="6">
        <f t="shared" si="0"/>
        <v>3.5</v>
      </c>
    </row>
    <row r="25" spans="1:4" ht="16.5" customHeight="1" x14ac:dyDescent="0.3">
      <c r="A25" s="6">
        <v>10</v>
      </c>
      <c r="B25" s="39" t="s">
        <v>48</v>
      </c>
      <c r="C25" s="16">
        <v>24</v>
      </c>
      <c r="D25" s="6">
        <f t="shared" si="0"/>
        <v>3</v>
      </c>
    </row>
    <row r="26" spans="1:4" ht="16.5" customHeight="1" x14ac:dyDescent="0.3">
      <c r="A26" s="6">
        <v>11</v>
      </c>
      <c r="B26" s="39" t="s">
        <v>49</v>
      </c>
      <c r="C26" s="16">
        <v>8</v>
      </c>
      <c r="D26" s="6">
        <f t="shared" si="0"/>
        <v>1</v>
      </c>
    </row>
    <row r="27" spans="1:4" ht="16.5" customHeight="1" x14ac:dyDescent="0.3">
      <c r="A27" s="6">
        <v>12</v>
      </c>
      <c r="B27" s="39" t="s">
        <v>50</v>
      </c>
      <c r="C27" s="16"/>
      <c r="D27" s="6"/>
    </row>
    <row r="28" spans="1:4" ht="16.5" customHeight="1" x14ac:dyDescent="0.3">
      <c r="A28" s="6">
        <v>13</v>
      </c>
      <c r="B28" s="15" t="s">
        <v>51</v>
      </c>
      <c r="C28" s="16">
        <v>16</v>
      </c>
      <c r="D28" s="6">
        <f t="shared" si="0"/>
        <v>2</v>
      </c>
    </row>
    <row r="29" spans="1:4" ht="16.5" customHeight="1" x14ac:dyDescent="0.3">
      <c r="A29" s="6">
        <v>14</v>
      </c>
      <c r="B29" s="15" t="s">
        <v>52</v>
      </c>
      <c r="C29" s="16">
        <v>8</v>
      </c>
      <c r="D29" s="6">
        <f t="shared" si="0"/>
        <v>1</v>
      </c>
    </row>
    <row r="30" spans="1:4" ht="16.5" customHeight="1" x14ac:dyDescent="0.3">
      <c r="A30" s="6">
        <v>15</v>
      </c>
      <c r="B30" s="15" t="s">
        <v>53</v>
      </c>
      <c r="C30" s="16">
        <v>8</v>
      </c>
      <c r="D30" s="6">
        <f t="shared" si="0"/>
        <v>1</v>
      </c>
    </row>
    <row r="31" spans="1:4" ht="16.5" customHeight="1" x14ac:dyDescent="0.3">
      <c r="A31" s="6">
        <v>16</v>
      </c>
      <c r="B31" s="15" t="s">
        <v>54</v>
      </c>
      <c r="C31" s="16">
        <v>4</v>
      </c>
      <c r="D31" s="6">
        <f t="shared" si="0"/>
        <v>0.5</v>
      </c>
    </row>
    <row r="32" spans="1:4" ht="16.5" customHeight="1" x14ac:dyDescent="0.3">
      <c r="A32" s="6">
        <v>17</v>
      </c>
      <c r="B32" s="15" t="s">
        <v>55</v>
      </c>
      <c r="C32" s="16"/>
      <c r="D32" s="6"/>
    </row>
    <row r="33" spans="1:4" ht="16.5" customHeight="1" x14ac:dyDescent="0.3">
      <c r="A33" s="6">
        <v>18</v>
      </c>
      <c r="B33" s="15" t="s">
        <v>59</v>
      </c>
      <c r="C33" s="16">
        <v>8</v>
      </c>
      <c r="D33" s="6">
        <f t="shared" si="0"/>
        <v>1</v>
      </c>
    </row>
    <row r="34" spans="1:4" ht="16.5" customHeight="1" x14ac:dyDescent="0.3">
      <c r="A34" s="6">
        <v>19</v>
      </c>
      <c r="B34" s="15" t="s">
        <v>61</v>
      </c>
      <c r="C34" s="16">
        <v>8</v>
      </c>
      <c r="D34" s="6">
        <f t="shared" si="0"/>
        <v>1</v>
      </c>
    </row>
    <row r="35" spans="1:4" ht="16.5" customHeight="1" x14ac:dyDescent="0.3">
      <c r="A35" s="6">
        <v>20</v>
      </c>
      <c r="B35" s="15" t="s">
        <v>60</v>
      </c>
      <c r="C35" s="16"/>
      <c r="D35" s="6"/>
    </row>
    <row r="36" spans="1:4" s="42" customFormat="1" ht="16.5" customHeight="1" x14ac:dyDescent="0.3">
      <c r="A36" s="6">
        <v>21</v>
      </c>
      <c r="B36" s="15" t="s">
        <v>51</v>
      </c>
      <c r="C36" s="16">
        <v>20</v>
      </c>
      <c r="D36" s="6">
        <f t="shared" si="0"/>
        <v>2.5</v>
      </c>
    </row>
    <row r="37" spans="1:4" ht="16.5" customHeight="1" x14ac:dyDescent="0.3">
      <c r="A37" s="6"/>
      <c r="B37" s="43" t="s">
        <v>63</v>
      </c>
      <c r="C37" s="44"/>
      <c r="D37" s="6"/>
    </row>
    <row r="38" spans="1:4" ht="16.5" customHeight="1" x14ac:dyDescent="0.3">
      <c r="A38" s="6">
        <v>22</v>
      </c>
      <c r="B38" s="15" t="s">
        <v>64</v>
      </c>
      <c r="C38" s="16">
        <v>20</v>
      </c>
      <c r="D38" s="6">
        <f t="shared" si="0"/>
        <v>2.5</v>
      </c>
    </row>
    <row r="39" spans="1:4" ht="16.5" customHeight="1" x14ac:dyDescent="0.3">
      <c r="A39" s="6">
        <v>23</v>
      </c>
      <c r="B39" s="45" t="s">
        <v>65</v>
      </c>
      <c r="C39" s="16">
        <v>48</v>
      </c>
      <c r="D39" s="6">
        <f t="shared" si="0"/>
        <v>6</v>
      </c>
    </row>
    <row r="40" spans="1:4" ht="16.5" customHeight="1" x14ac:dyDescent="0.3">
      <c r="A40" s="6"/>
      <c r="B40" s="39" t="s">
        <v>73</v>
      </c>
      <c r="C40" s="16">
        <f>SUM(C17:C39)*0.35</f>
        <v>93.8</v>
      </c>
      <c r="D40" s="6">
        <f t="shared" si="0"/>
        <v>11.725</v>
      </c>
    </row>
    <row r="41" spans="1:4" x14ac:dyDescent="0.3">
      <c r="A41" s="6"/>
      <c r="B41" s="39"/>
      <c r="C41" s="16"/>
      <c r="D41" s="6"/>
    </row>
    <row r="42" spans="1:4" x14ac:dyDescent="0.3">
      <c r="A42" s="8"/>
      <c r="B42" s="9" t="s">
        <v>1</v>
      </c>
      <c r="C42" s="8">
        <f>SUM(C9:C39)</f>
        <v>348</v>
      </c>
      <c r="D42" s="8">
        <f>SUM(D15:D40)</f>
        <v>45.725000000000001</v>
      </c>
    </row>
    <row r="44" spans="1:4" x14ac:dyDescent="0.3">
      <c r="B44" s="36"/>
    </row>
    <row r="47" spans="1:4" x14ac:dyDescent="0.3">
      <c r="B47" s="5" t="s">
        <v>69</v>
      </c>
    </row>
    <row r="48" spans="1:4" x14ac:dyDescent="0.3">
      <c r="B48" t="s">
        <v>68</v>
      </c>
    </row>
    <row r="49" spans="2:2" x14ac:dyDescent="0.3">
      <c r="B49" t="s">
        <v>70</v>
      </c>
    </row>
    <row r="50" spans="2:2" x14ac:dyDescent="0.3">
      <c r="B50" t="s">
        <v>71</v>
      </c>
    </row>
    <row r="51" spans="2:2" x14ac:dyDescent="0.3">
      <c r="B51" t="s">
        <v>72</v>
      </c>
    </row>
  </sheetData>
  <mergeCells count="6">
    <mergeCell ref="B1:D2"/>
    <mergeCell ref="B3:C3"/>
    <mergeCell ref="A4:D5"/>
    <mergeCell ref="A6:A7"/>
    <mergeCell ref="B6:B7"/>
    <mergeCell ref="C6: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12" workbookViewId="0">
      <selection activeCell="B8" sqref="B8:B27"/>
    </sheetView>
  </sheetViews>
  <sheetFormatPr defaultRowHeight="15.6" x14ac:dyDescent="0.3"/>
  <cols>
    <col min="2" max="2" width="53.5" customWidth="1"/>
    <col min="3" max="3" width="16.3984375" customWidth="1"/>
    <col min="4" max="4" width="13.5" customWidth="1"/>
  </cols>
  <sheetData>
    <row r="1" spans="1:4" x14ac:dyDescent="0.3">
      <c r="B1" s="47"/>
      <c r="C1" s="47"/>
      <c r="D1" s="47"/>
    </row>
    <row r="2" spans="1:4" x14ac:dyDescent="0.3">
      <c r="B2" s="47"/>
      <c r="C2" s="47"/>
      <c r="D2" s="47"/>
    </row>
    <row r="3" spans="1:4" x14ac:dyDescent="0.3">
      <c r="B3" s="48" t="s">
        <v>31</v>
      </c>
      <c r="C3" s="48"/>
      <c r="D3" s="33">
        <v>43200</v>
      </c>
    </row>
    <row r="4" spans="1:4" x14ac:dyDescent="0.3">
      <c r="A4" s="47"/>
      <c r="B4" s="47"/>
      <c r="C4" s="47"/>
      <c r="D4" s="47"/>
    </row>
    <row r="5" spans="1:4" x14ac:dyDescent="0.3">
      <c r="A5" s="47"/>
      <c r="B5" s="47"/>
      <c r="C5" s="47"/>
      <c r="D5" s="47"/>
    </row>
    <row r="6" spans="1:4" x14ac:dyDescent="0.3">
      <c r="A6" s="49" t="s">
        <v>10</v>
      </c>
      <c r="B6" s="51" t="s">
        <v>20</v>
      </c>
      <c r="C6" s="53" t="s">
        <v>11</v>
      </c>
      <c r="D6" s="54"/>
    </row>
    <row r="7" spans="1:4" x14ac:dyDescent="0.3">
      <c r="A7" s="50"/>
      <c r="B7" s="52"/>
      <c r="C7" s="17" t="s">
        <v>9</v>
      </c>
      <c r="D7" s="9" t="s">
        <v>0</v>
      </c>
    </row>
    <row r="8" spans="1:4" x14ac:dyDescent="0.3">
      <c r="A8" s="8"/>
      <c r="B8" s="9" t="s">
        <v>21</v>
      </c>
      <c r="C8" s="8"/>
      <c r="D8" s="8"/>
    </row>
    <row r="9" spans="1:4" x14ac:dyDescent="0.3">
      <c r="A9" s="6">
        <v>1</v>
      </c>
      <c r="B9" s="34" t="s">
        <v>19</v>
      </c>
      <c r="C9" s="7">
        <v>4</v>
      </c>
      <c r="D9" s="6">
        <f t="shared" ref="D9" si="0">C9/8</f>
        <v>0.5</v>
      </c>
    </row>
    <row r="10" spans="1:4" ht="17.399999999999999" x14ac:dyDescent="0.3">
      <c r="A10" s="6">
        <v>2</v>
      </c>
      <c r="B10" s="15" t="s">
        <v>32</v>
      </c>
      <c r="C10" s="7">
        <v>8</v>
      </c>
      <c r="D10" s="10">
        <f t="shared" ref="D10:D11" si="1">C10/8</f>
        <v>1</v>
      </c>
    </row>
    <row r="11" spans="1:4" ht="17.399999999999999" x14ac:dyDescent="0.3">
      <c r="A11" s="6">
        <v>3</v>
      </c>
      <c r="B11" s="15" t="s">
        <v>33</v>
      </c>
      <c r="C11" s="7">
        <v>4</v>
      </c>
      <c r="D11" s="10">
        <f t="shared" si="1"/>
        <v>0.5</v>
      </c>
    </row>
    <row r="12" spans="1:4" ht="18.75" customHeight="1" x14ac:dyDescent="0.3">
      <c r="A12" s="6">
        <v>4</v>
      </c>
      <c r="B12" s="15" t="s">
        <v>35</v>
      </c>
      <c r="C12" s="16"/>
      <c r="D12" s="10"/>
    </row>
    <row r="13" spans="1:4" ht="18.75" customHeight="1" x14ac:dyDescent="0.3">
      <c r="A13" s="6">
        <v>5</v>
      </c>
      <c r="B13" s="15" t="s">
        <v>36</v>
      </c>
      <c r="C13" s="16">
        <v>8</v>
      </c>
      <c r="D13" s="10">
        <f t="shared" ref="D13:D27" si="2">C13/8</f>
        <v>1</v>
      </c>
    </row>
    <row r="14" spans="1:4" ht="18.75" customHeight="1" x14ac:dyDescent="0.3">
      <c r="A14" s="6">
        <v>6</v>
      </c>
      <c r="B14" s="15" t="s">
        <v>37</v>
      </c>
      <c r="C14" s="16">
        <v>4</v>
      </c>
      <c r="D14" s="10">
        <f t="shared" si="2"/>
        <v>0.5</v>
      </c>
    </row>
    <row r="15" spans="1:4" ht="18.75" customHeight="1" x14ac:dyDescent="0.3">
      <c r="A15" s="6">
        <v>7</v>
      </c>
      <c r="B15" s="15" t="s">
        <v>38</v>
      </c>
      <c r="C15" s="16">
        <v>4</v>
      </c>
      <c r="D15" s="10">
        <f t="shared" si="2"/>
        <v>0.5</v>
      </c>
    </row>
    <row r="16" spans="1:4" ht="18.75" customHeight="1" x14ac:dyDescent="0.3">
      <c r="A16" s="6">
        <v>8</v>
      </c>
      <c r="B16" s="15" t="s">
        <v>44</v>
      </c>
      <c r="C16" s="16"/>
      <c r="D16" s="10"/>
    </row>
    <row r="17" spans="1:4" ht="18.75" customHeight="1" x14ac:dyDescent="0.3">
      <c r="A17" s="6">
        <v>9</v>
      </c>
      <c r="B17" s="15" t="s">
        <v>45</v>
      </c>
      <c r="C17" s="16">
        <v>8</v>
      </c>
      <c r="D17" s="10">
        <f t="shared" si="2"/>
        <v>1</v>
      </c>
    </row>
    <row r="18" spans="1:4" ht="18.75" customHeight="1" x14ac:dyDescent="0.3">
      <c r="A18" s="6">
        <v>10</v>
      </c>
      <c r="B18" s="15" t="s">
        <v>46</v>
      </c>
      <c r="C18" s="16">
        <v>4</v>
      </c>
      <c r="D18" s="10">
        <f t="shared" si="2"/>
        <v>0.5</v>
      </c>
    </row>
    <row r="19" spans="1:4" ht="18.75" customHeight="1" x14ac:dyDescent="0.3">
      <c r="A19" s="6">
        <v>11</v>
      </c>
      <c r="B19" s="15" t="s">
        <v>47</v>
      </c>
      <c r="C19" s="16">
        <v>16</v>
      </c>
      <c r="D19" s="10">
        <f t="shared" si="2"/>
        <v>2</v>
      </c>
    </row>
    <row r="20" spans="1:4" ht="18.75" customHeight="1" x14ac:dyDescent="0.3">
      <c r="A20" s="6">
        <v>12</v>
      </c>
      <c r="B20" s="15" t="s">
        <v>49</v>
      </c>
      <c r="C20" s="16">
        <v>8</v>
      </c>
      <c r="D20" s="10">
        <f t="shared" si="2"/>
        <v>1</v>
      </c>
    </row>
    <row r="21" spans="1:4" ht="16.5" customHeight="1" x14ac:dyDescent="0.3">
      <c r="A21" s="6">
        <v>13</v>
      </c>
      <c r="B21" s="15" t="s">
        <v>55</v>
      </c>
      <c r="C21" s="16"/>
      <c r="D21" s="10"/>
    </row>
    <row r="22" spans="1:4" ht="16.5" customHeight="1" x14ac:dyDescent="0.3">
      <c r="A22" s="6">
        <v>14</v>
      </c>
      <c r="B22" s="15" t="s">
        <v>56</v>
      </c>
      <c r="C22" s="16">
        <v>8</v>
      </c>
      <c r="D22" s="10">
        <f t="shared" si="2"/>
        <v>1</v>
      </c>
    </row>
    <row r="23" spans="1:4" ht="16.5" customHeight="1" x14ac:dyDescent="0.3">
      <c r="A23" s="6">
        <v>15</v>
      </c>
      <c r="B23" s="15" t="s">
        <v>57</v>
      </c>
      <c r="C23" s="16">
        <v>8</v>
      </c>
      <c r="D23" s="10">
        <f t="shared" si="2"/>
        <v>1</v>
      </c>
    </row>
    <row r="24" spans="1:4" ht="16.5" customHeight="1" x14ac:dyDescent="0.3">
      <c r="A24" s="6">
        <v>16</v>
      </c>
      <c r="B24" s="15" t="s">
        <v>58</v>
      </c>
      <c r="C24" s="16">
        <v>4</v>
      </c>
      <c r="D24" s="10">
        <f t="shared" si="2"/>
        <v>0.5</v>
      </c>
    </row>
    <row r="25" spans="1:4" ht="18.75" customHeight="1" x14ac:dyDescent="0.3">
      <c r="A25" s="6">
        <v>17</v>
      </c>
      <c r="B25" s="15" t="s">
        <v>60</v>
      </c>
      <c r="C25" s="16"/>
      <c r="D25" s="10">
        <f t="shared" si="2"/>
        <v>0</v>
      </c>
    </row>
    <row r="26" spans="1:4" ht="18.75" customHeight="1" x14ac:dyDescent="0.3">
      <c r="A26" s="6">
        <v>18</v>
      </c>
      <c r="B26" s="15" t="s">
        <v>66</v>
      </c>
      <c r="C26" s="16">
        <v>24</v>
      </c>
      <c r="D26" s="10">
        <f t="shared" si="2"/>
        <v>3</v>
      </c>
    </row>
    <row r="27" spans="1:4" ht="18.75" customHeight="1" x14ac:dyDescent="0.3">
      <c r="A27" s="6">
        <v>19</v>
      </c>
      <c r="B27" s="15" t="s">
        <v>67</v>
      </c>
      <c r="C27" s="16">
        <v>8</v>
      </c>
      <c r="D27" s="10">
        <f t="shared" si="2"/>
        <v>1</v>
      </c>
    </row>
    <row r="28" spans="1:4" x14ac:dyDescent="0.3">
      <c r="A28" s="8"/>
      <c r="B28" s="38" t="s">
        <v>1</v>
      </c>
      <c r="C28" s="8">
        <f>SUM(C9:C27)</f>
        <v>120</v>
      </c>
      <c r="D28" s="8">
        <f>SUM(D9:D27)</f>
        <v>15</v>
      </c>
    </row>
  </sheetData>
  <mergeCells count="6">
    <mergeCell ref="B3:C3"/>
    <mergeCell ref="B1:D2"/>
    <mergeCell ref="A4:D5"/>
    <mergeCell ref="A6:A7"/>
    <mergeCell ref="B6:B7"/>
    <mergeCell ref="C6:D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Estimates</vt:lpstr>
      <vt:lpstr>Web APP</vt:lpstr>
      <vt:lpstr>Web Api</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T</dc:creator>
  <cp:lastModifiedBy>Prashant</cp:lastModifiedBy>
  <dcterms:created xsi:type="dcterms:W3CDTF">2013-06-07T15:02:07Z</dcterms:created>
  <dcterms:modified xsi:type="dcterms:W3CDTF">2018-04-11T10:23:24Z</dcterms:modified>
</cp:coreProperties>
</file>