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SCTDA\"/>
    </mc:Choice>
  </mc:AlternateContent>
  <bookViews>
    <workbookView xWindow="0" yWindow="0" windowWidth="20490" windowHeight="7755" tabRatio="500"/>
  </bookViews>
  <sheets>
    <sheet name="SCTDA" sheetId="4" r:id="rId1"/>
    <sheet name="Resource Loading" sheetId="5" r:id="rId2"/>
    <sheet name="Sheet1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5" l="1"/>
  <c r="H35" i="4"/>
  <c r="D25" i="5"/>
  <c r="H13" i="4" l="1"/>
  <c r="D75" i="4"/>
  <c r="D11" i="5" l="1"/>
  <c r="H10" i="4"/>
  <c r="D59" i="4"/>
  <c r="C78" i="4"/>
  <c r="E52" i="4"/>
  <c r="D19" i="4"/>
  <c r="D14" i="4"/>
  <c r="D10" i="4"/>
  <c r="E5" i="5"/>
  <c r="E3" i="5"/>
  <c r="E4" i="5"/>
  <c r="E6" i="5"/>
  <c r="E7" i="5"/>
  <c r="E8" i="5"/>
  <c r="E9" i="5"/>
  <c r="F5" i="5" s="1"/>
  <c r="E10" i="5"/>
  <c r="E2" i="5"/>
  <c r="H9" i="4"/>
  <c r="H8" i="4"/>
  <c r="J8" i="4" l="1"/>
  <c r="F2" i="5"/>
  <c r="D25" i="4" l="1"/>
  <c r="D9" i="4"/>
  <c r="G11" i="4" s="1"/>
  <c r="H11" i="4" s="1"/>
  <c r="D11" i="4"/>
  <c r="G7" i="4" s="1"/>
  <c r="H7" i="4" s="1"/>
  <c r="D15" i="4"/>
  <c r="D16" i="4"/>
  <c r="D17" i="4"/>
  <c r="D18" i="4"/>
  <c r="D20" i="4"/>
  <c r="D22" i="4"/>
  <c r="D23" i="4"/>
  <c r="D24" i="4"/>
  <c r="D27" i="4"/>
  <c r="D28" i="4"/>
  <c r="D29" i="4"/>
  <c r="D30" i="4"/>
  <c r="D31" i="4"/>
  <c r="D33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50" i="4"/>
  <c r="D51" i="4"/>
  <c r="D52" i="4"/>
  <c r="D53" i="4"/>
  <c r="D54" i="4"/>
  <c r="D55" i="4"/>
  <c r="D56" i="4"/>
  <c r="D57" i="4"/>
  <c r="D58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6" i="4"/>
  <c r="D78" i="4"/>
  <c r="D79" i="4"/>
  <c r="D80" i="4"/>
  <c r="D8" i="4"/>
  <c r="G12" i="4" s="1"/>
  <c r="H12" i="4" s="1"/>
  <c r="C81" i="4"/>
  <c r="B11" i="5"/>
  <c r="G14" i="4" l="1"/>
  <c r="I8" i="4"/>
  <c r="D81" i="4"/>
  <c r="H14" i="4" l="1"/>
  <c r="H15" i="4" s="1"/>
  <c r="F19" i="4" s="1"/>
  <c r="F18" i="4"/>
</calcChain>
</file>

<file path=xl/sharedStrings.xml><?xml version="1.0" encoding="utf-8"?>
<sst xmlns="http://schemas.openxmlformats.org/spreadsheetml/2006/main" count="157" uniqueCount="126">
  <si>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</si>
  <si>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</si>
  <si>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</si>
  <si>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</si>
  <si>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</si>
  <si>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</si>
  <si>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</si>
  <si>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</si>
  <si>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</si>
  <si>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</si>
  <si>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</si>
  <si>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About</t>
  </si>
  <si>
    <t>QA &amp; Bug Fixing</t>
  </si>
  <si>
    <t>Admin</t>
  </si>
  <si>
    <t>General Pages</t>
  </si>
  <si>
    <t>Privacy Policy</t>
  </si>
  <si>
    <t>Tuesday</t>
  </si>
  <si>
    <t>SCTDA</t>
  </si>
  <si>
    <t>New Permit</t>
  </si>
  <si>
    <t>Assumptions</t>
  </si>
  <si>
    <t>Cancel Permit</t>
  </si>
  <si>
    <t>Manage Fees</t>
  </si>
  <si>
    <t>Inspection and Fines</t>
  </si>
  <si>
    <t>Need clarification</t>
  </si>
  <si>
    <t>Inspection -&gt; Route map recording</t>
  </si>
  <si>
    <t>Permissions of all usertypes</t>
  </si>
  <si>
    <t>Inspection -&gt; Inspection process should be recorded?</t>
  </si>
  <si>
    <t>Manage Users</t>
  </si>
  <si>
    <t>Third party API Integration (SMS, Muroor, Tahseel)</t>
  </si>
  <si>
    <t>Mobile Devices - Android device with scanner and required SKD need to provide</t>
  </si>
  <si>
    <t>Reports (3 reports)</t>
  </si>
  <si>
    <t>Pre defined format for print and format will designed in HTML and print in plain paper</t>
  </si>
  <si>
    <t>Submit Documents</t>
  </si>
  <si>
    <t>Review Documents</t>
  </si>
  <si>
    <t>Vehicle inspection results validation</t>
  </si>
  <si>
    <t>Documents Review</t>
  </si>
  <si>
    <t>Permit Renewal</t>
  </si>
  <si>
    <t>Print Permits and sticker</t>
  </si>
  <si>
    <t>Workflow adjustment for renewal</t>
  </si>
  <si>
    <t>Re print  Sticker</t>
  </si>
  <si>
    <t>Submit request with required documents</t>
  </si>
  <si>
    <t>Review Fines and complaints</t>
  </si>
  <si>
    <t>Approve or reject</t>
  </si>
  <si>
    <t>Pay fees and fines</t>
  </si>
  <si>
    <t>disable previous permit no</t>
  </si>
  <si>
    <t>Notify results</t>
  </si>
  <si>
    <t>Issue new sticker</t>
  </si>
  <si>
    <t>Verify and review current permit</t>
  </si>
  <si>
    <t>Review pending fees or fines</t>
  </si>
  <si>
    <t>Pay fines</t>
  </si>
  <si>
    <t>approve / reject request</t>
  </si>
  <si>
    <t>Notify permit holder</t>
  </si>
  <si>
    <t>Assign Inspector , inspection date and time</t>
  </si>
  <si>
    <t>Record inspection results</t>
  </si>
  <si>
    <t>Add inspection evidence via photos</t>
  </si>
  <si>
    <t>Retrieve inspection list for vehicle and vehicle history</t>
  </si>
  <si>
    <t>Determine fines based on inspection results</t>
  </si>
  <si>
    <t>print fines per vehicle</t>
  </si>
  <si>
    <t>Send sms and emails to  permit holder</t>
  </si>
  <si>
    <t>Announcements</t>
  </si>
  <si>
    <t>Manage inspection check list</t>
  </si>
  <si>
    <t>Manage Fines</t>
  </si>
  <si>
    <t>Upload documents as proxy</t>
  </si>
  <si>
    <t>Report template cutomizations for printing</t>
  </si>
  <si>
    <t>System features</t>
  </si>
  <si>
    <t>Authentication &amp; authorization</t>
  </si>
  <si>
    <t>Auditing &amp; logging</t>
  </si>
  <si>
    <t>Exception handling</t>
  </si>
  <si>
    <t>Scheduled jobs</t>
  </si>
  <si>
    <t>On Screen guides</t>
  </si>
  <si>
    <t>Workflow management</t>
  </si>
  <si>
    <t>Localization  (english &amp; Arabic)</t>
  </si>
  <si>
    <t>Document Archival</t>
  </si>
  <si>
    <t>General application features</t>
  </si>
  <si>
    <t>search</t>
  </si>
  <si>
    <t>dashboard for applicants, Permit holder, TSD Staff, TSD Manager &amp; inspector</t>
  </si>
  <si>
    <t>application tracking</t>
  </si>
  <si>
    <t>Complaints management</t>
  </si>
  <si>
    <t>Resource/Skill</t>
  </si>
  <si>
    <t>Month 1</t>
  </si>
  <si>
    <t>Month 2</t>
  </si>
  <si>
    <t>Month 3</t>
  </si>
  <si>
    <t>Proj. Manager</t>
  </si>
  <si>
    <t>Architect</t>
  </si>
  <si>
    <t>Business Analyst</t>
  </si>
  <si>
    <t>User Experience</t>
  </si>
  <si>
    <t>Developer</t>
  </si>
  <si>
    <t>QA</t>
  </si>
  <si>
    <t>Android Developer</t>
  </si>
  <si>
    <t>DB Architect</t>
  </si>
  <si>
    <t>Lead Developer</t>
  </si>
  <si>
    <t xml:space="preserve">Business analysis </t>
  </si>
  <si>
    <t>Project Documentation (SRS, Scope, WBS etc.)</t>
  </si>
  <si>
    <t>Help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</si>
  <si>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</si>
  <si>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</si>
  <si>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</si>
  <si>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</si>
  <si>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</si>
  <si>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</si>
  <si>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</si>
  <si>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</si>
  <si>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</si>
  <si>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total</t>
  </si>
  <si>
    <t>Assign roles</t>
  </si>
  <si>
    <t>Configure scheduler, gateways etc</t>
  </si>
  <si>
    <t xml:space="preserve">Android </t>
  </si>
  <si>
    <t>Resource Loading</t>
  </si>
  <si>
    <t xml:space="preserve">Total Effort Variation : </t>
  </si>
  <si>
    <t>180 - 200 days</t>
  </si>
  <si>
    <t>User Manual</t>
  </si>
  <si>
    <t>Tech writer</t>
  </si>
  <si>
    <t>Tech Writer</t>
  </si>
  <si>
    <t>1736/8</t>
  </si>
  <si>
    <t>Level 1</t>
  </si>
  <si>
    <t>Level 2</t>
  </si>
  <si>
    <t>Level 3</t>
  </si>
  <si>
    <t xml:space="preserve">Initiation </t>
  </si>
  <si>
    <t>Business Analysis</t>
  </si>
  <si>
    <t>Mobile App development (IOS)</t>
  </si>
  <si>
    <t>Mobile API Development</t>
  </si>
  <si>
    <t>Project Manager</t>
  </si>
  <si>
    <t>Application Architect</t>
  </si>
  <si>
    <t>Database Architect</t>
  </si>
  <si>
    <t>IOS Developer</t>
  </si>
  <si>
    <t>217 Man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</si>
</sst>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 style="medium">
        <color rgb="FF9CC2E5"/>
      </top>
      <bottom style="medium">
        <color rgb="FF9CC2E5"/>
      </bottom>
      <diagonal/>
    </border>
    <border>
      <left/>
      <right/>
      <top style="medium">
        <color rgb="FF9CC2E5"/>
      </top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indent="1"/>
    </xf>
    <xf numFmtId="0" fontId="7" fillId="6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left" vertical="center"/>
    </xf>
    <xf numFmtId="0" fontId="9" fillId="8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0" fillId="2" borderId="2" xfId="0" applyFont="1" applyFill="1" applyBorder="1" applyAlignment="1">
      <alignment horizontal="left" vertical="center" indent="2"/>
    </xf>
    <xf numFmtId="0" fontId="0" fillId="2" borderId="1" xfId="0" applyFont="1" applyFill="1" applyBorder="1" applyAlignment="1">
      <alignment horizontal="left" indent="2"/>
    </xf>
    <xf numFmtId="0" fontId="11" fillId="10" borderId="15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2" fillId="10" borderId="2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2"/>
    </xf>
    <xf numFmtId="0" fontId="9" fillId="8" borderId="0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vertical="center"/>
    </xf>
    <xf numFmtId="0" fontId="10" fillId="13" borderId="12" xfId="0" applyFont="1" applyFill="1" applyBorder="1" applyAlignment="1">
      <alignment horizontal="right" vertical="center"/>
    </xf>
    <xf numFmtId="0" fontId="9" fillId="13" borderId="14" xfId="0" applyFont="1" applyFill="1" applyBorder="1" applyAlignment="1">
      <alignment vertical="center"/>
    </xf>
    <xf numFmtId="0" fontId="4" fillId="2" borderId="1" xfId="0" applyFont="1" applyFill="1" applyBorder="1"/>
    <xf numFmtId="0" fontId="4" fillId="0" borderId="0" xfId="0" applyFont="1" applyAlignment="1">
      <alignment vertical="center"/>
    </xf>
    <xf numFmtId="0" fontId="0" fillId="2" borderId="17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2"/>
    </xf>
    <xf numFmtId="0" fontId="4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left" indent="3"/>
    </xf>
    <xf numFmtId="0" fontId="13" fillId="2" borderId="2" xfId="0" applyFont="1" applyFill="1" applyBorder="1" applyAlignment="1">
      <alignment horizontal="left" indent="2"/>
    </xf>
    <xf numFmtId="0" fontId="4" fillId="0" borderId="1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left" vertical="center"/>
    </xf>
    <xf numFmtId="0" fontId="10" fillId="14" borderId="12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left" vertical="center"/>
    </xf>
    <xf numFmtId="0" fontId="9" fillId="15" borderId="12" xfId="0" applyFont="1" applyFill="1" applyBorder="1" applyAlignment="1">
      <alignment horizontal="right" vertical="center"/>
    </xf>
    <xf numFmtId="0" fontId="9" fillId="15" borderId="19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abSelected="1" topLeftCell="A17" zoomScale="80" zoomScaleNormal="80" workbookViewId="0">
      <selection activeCell="J29" sqref="J29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16384" width="10.875" style="1"/>
  </cols>
  <sheetData>
    <row r="1" spans="1:10" ht="15.75" customHeight="1" x14ac:dyDescent="0.25">
      <c r="A1" s="5"/>
      <c r="B1" s="5"/>
      <c r="C1" s="4"/>
      <c r="D1" s="6"/>
    </row>
    <row r="2" spans="1:10" ht="15.75" customHeight="1" x14ac:dyDescent="0.25">
      <c r="A2" s="6"/>
      <c r="B2" s="6"/>
      <c r="C2" s="4"/>
      <c r="D2" s="6"/>
    </row>
    <row r="3" spans="1:10" ht="15.75" customHeight="1" x14ac:dyDescent="0.25">
      <c r="A3" s="6"/>
      <c r="B3" s="10" t="s">
        <v>17</v>
      </c>
      <c r="C3" s="4"/>
      <c r="D3" s="17">
        <v>42878</v>
      </c>
    </row>
    <row r="4" spans="1:10" ht="15.75" customHeight="1" x14ac:dyDescent="0.25">
      <c r="A4" s="6"/>
      <c r="B4" s="4"/>
      <c r="C4" s="4"/>
      <c r="D4" s="18" t="s">
        <v>16</v>
      </c>
    </row>
    <row r="5" spans="1:10" ht="15.75" customHeight="1" x14ac:dyDescent="0.25">
      <c r="A5" s="7"/>
      <c r="B5" s="7"/>
      <c r="C5" s="23"/>
      <c r="D5" s="7"/>
      <c r="E5" s="63"/>
    </row>
    <row r="6" spans="1:10" s="8" customFormat="1" ht="18" customHeight="1" x14ac:dyDescent="0.25">
      <c r="A6" s="12"/>
      <c r="B6" s="13" t="s">
        <v>0</v>
      </c>
      <c r="C6" s="15" t="s">
        <v>9</v>
      </c>
      <c r="D6" s="15" t="s">
        <v>1</v>
      </c>
      <c r="E6" s="44"/>
      <c r="F6" s="45" t="s">
        <v>94</v>
      </c>
      <c r="G6" s="46" t="s">
        <v>1</v>
      </c>
      <c r="H6" s="46" t="s">
        <v>2</v>
      </c>
    </row>
    <row r="7" spans="1:10" s="8" customFormat="1" ht="18" customHeight="1" x14ac:dyDescent="0.25">
      <c r="A7" s="12"/>
      <c r="B7" s="14" t="s">
        <v>4</v>
      </c>
      <c r="C7" s="24"/>
      <c r="D7" s="12"/>
      <c r="E7" s="47" t="s">
        <v>95</v>
      </c>
      <c r="F7" s="48">
        <v>1</v>
      </c>
      <c r="G7" s="49">
        <f>D11</f>
        <v>12</v>
      </c>
      <c r="H7" s="50">
        <f>(G7*F7)</f>
        <v>12</v>
      </c>
    </row>
    <row r="8" spans="1:10" s="8" customFormat="1" ht="18" customHeight="1" x14ac:dyDescent="0.25">
      <c r="A8" s="11">
        <v>1</v>
      </c>
      <c r="B8" s="16" t="s">
        <v>91</v>
      </c>
      <c r="C8" s="21">
        <v>72</v>
      </c>
      <c r="D8" s="22">
        <f>C8/8</f>
        <v>9</v>
      </c>
      <c r="E8" s="47" t="s">
        <v>96</v>
      </c>
      <c r="F8" s="48">
        <v>1</v>
      </c>
      <c r="G8" s="49">
        <v>35</v>
      </c>
      <c r="H8" s="50">
        <f t="shared" ref="H8:H14" si="0">(G8*F8)</f>
        <v>35</v>
      </c>
      <c r="I8" s="70">
        <f>SUM(D13:D76)</f>
        <v>113</v>
      </c>
      <c r="J8" s="71">
        <f>SUM(H8:H10)</f>
        <v>110</v>
      </c>
    </row>
    <row r="9" spans="1:10" s="8" customFormat="1" ht="18" customHeight="1" x14ac:dyDescent="0.25">
      <c r="A9" s="11">
        <v>3</v>
      </c>
      <c r="B9" s="16" t="s">
        <v>8</v>
      </c>
      <c r="C9" s="22">
        <v>96</v>
      </c>
      <c r="D9" s="22">
        <f t="shared" ref="D9:D67" si="1">C9/8</f>
        <v>12</v>
      </c>
      <c r="E9" s="47" t="s">
        <v>97</v>
      </c>
      <c r="F9" s="48">
        <v>1</v>
      </c>
      <c r="G9" s="49">
        <v>50</v>
      </c>
      <c r="H9" s="50">
        <f t="shared" si="0"/>
        <v>50</v>
      </c>
      <c r="I9" s="70"/>
      <c r="J9" s="71"/>
    </row>
    <row r="10" spans="1:10" s="8" customFormat="1" ht="18" customHeight="1" x14ac:dyDescent="0.25">
      <c r="A10" s="22"/>
      <c r="B10" s="16" t="s">
        <v>92</v>
      </c>
      <c r="C10" s="22">
        <v>48</v>
      </c>
      <c r="D10" s="22">
        <f t="shared" si="1"/>
        <v>6</v>
      </c>
      <c r="E10" s="47" t="s">
        <v>106</v>
      </c>
      <c r="F10" s="48">
        <v>1</v>
      </c>
      <c r="G10" s="54">
        <v>25</v>
      </c>
      <c r="H10" s="50">
        <f t="shared" si="0"/>
        <v>25</v>
      </c>
      <c r="I10" s="70"/>
      <c r="J10" s="71"/>
    </row>
    <row r="11" spans="1:10" s="9" customFormat="1" ht="18" customHeight="1" x14ac:dyDescent="0.25">
      <c r="A11" s="11">
        <v>5</v>
      </c>
      <c r="B11" s="16" t="s">
        <v>3</v>
      </c>
      <c r="C11" s="22">
        <v>96</v>
      </c>
      <c r="D11" s="22">
        <f t="shared" si="1"/>
        <v>12</v>
      </c>
      <c r="E11" s="47" t="s">
        <v>98</v>
      </c>
      <c r="F11" s="48">
        <v>1</v>
      </c>
      <c r="G11" s="9">
        <f>SUM(D9,D10/2)</f>
        <v>15</v>
      </c>
      <c r="H11" s="50">
        <f t="shared" si="0"/>
        <v>15</v>
      </c>
      <c r="I11" s="8"/>
      <c r="J11" s="8"/>
    </row>
    <row r="12" spans="1:10" s="9" customFormat="1" ht="18" customHeight="1" x14ac:dyDescent="0.25">
      <c r="A12" s="12"/>
      <c r="B12" s="14" t="s">
        <v>5</v>
      </c>
      <c r="C12" s="14"/>
      <c r="D12" s="14"/>
      <c r="E12" s="47" t="s">
        <v>99</v>
      </c>
      <c r="F12" s="48">
        <v>1</v>
      </c>
      <c r="G12" s="9">
        <f>SUM(D8,D10/2)</f>
        <v>12</v>
      </c>
      <c r="H12" s="50">
        <f t="shared" si="0"/>
        <v>12</v>
      </c>
      <c r="I12" s="8"/>
      <c r="J12" s="8"/>
    </row>
    <row r="13" spans="1:10" s="9" customFormat="1" ht="18" customHeight="1" x14ac:dyDescent="0.25">
      <c r="A13" s="31">
        <v>1</v>
      </c>
      <c r="B13" s="30" t="s">
        <v>13</v>
      </c>
      <c r="C13" s="32"/>
      <c r="D13" s="32"/>
      <c r="E13" s="47" t="s">
        <v>111</v>
      </c>
      <c r="F13" s="48">
        <v>1</v>
      </c>
      <c r="G13" s="9">
        <v>3</v>
      </c>
      <c r="H13" s="50">
        <f t="shared" si="0"/>
        <v>3</v>
      </c>
      <c r="I13" s="8"/>
      <c r="J13" s="8"/>
    </row>
    <row r="14" spans="1:10" s="9" customFormat="1" ht="18" customHeight="1" x14ac:dyDescent="0.25">
      <c r="A14" s="22">
        <v>2</v>
      </c>
      <c r="B14" s="42" t="s">
        <v>104</v>
      </c>
      <c r="C14" s="22">
        <v>8</v>
      </c>
      <c r="D14" s="22">
        <f t="shared" si="1"/>
        <v>1</v>
      </c>
      <c r="E14" s="47" t="s">
        <v>87</v>
      </c>
      <c r="F14" s="48">
        <v>2</v>
      </c>
      <c r="G14" s="49">
        <f>SUM(D77:D79)/2</f>
        <v>20.774999999999999</v>
      </c>
      <c r="H14" s="50">
        <f t="shared" si="0"/>
        <v>41.55</v>
      </c>
      <c r="I14" s="8"/>
      <c r="J14" s="8"/>
    </row>
    <row r="15" spans="1:10" s="9" customFormat="1" ht="18" customHeight="1" x14ac:dyDescent="0.25">
      <c r="A15" s="22">
        <v>3</v>
      </c>
      <c r="B15" s="42" t="s">
        <v>27</v>
      </c>
      <c r="C15" s="22">
        <v>16</v>
      </c>
      <c r="D15" s="22">
        <f t="shared" si="1"/>
        <v>2</v>
      </c>
      <c r="E15" s="51" t="s">
        <v>100</v>
      </c>
      <c r="F15" s="48"/>
      <c r="G15" s="48"/>
      <c r="H15" s="49">
        <f>SUM(H7:H14)</f>
        <v>193.55</v>
      </c>
      <c r="I15" s="8"/>
      <c r="J15" s="8"/>
    </row>
    <row r="16" spans="1:10" s="9" customFormat="1" ht="18" customHeight="1" x14ac:dyDescent="0.25">
      <c r="A16" s="22">
        <v>4</v>
      </c>
      <c r="B16" s="42" t="s">
        <v>21</v>
      </c>
      <c r="C16" s="22">
        <v>12</v>
      </c>
      <c r="D16" s="22">
        <f t="shared" si="1"/>
        <v>1.5</v>
      </c>
      <c r="E16" s="52"/>
      <c r="F16" s="53"/>
      <c r="G16" s="53"/>
      <c r="H16" s="54"/>
      <c r="I16" s="8"/>
    </row>
    <row r="17" spans="1:9" s="9" customFormat="1" ht="18" customHeight="1" x14ac:dyDescent="0.25">
      <c r="A17" s="22"/>
      <c r="B17" s="42" t="s">
        <v>60</v>
      </c>
      <c r="C17" s="22">
        <v>16</v>
      </c>
      <c r="D17" s="22">
        <f t="shared" si="1"/>
        <v>2</v>
      </c>
      <c r="G17" s="8"/>
      <c r="H17" s="8"/>
      <c r="I17" s="8"/>
    </row>
    <row r="18" spans="1:9" s="9" customFormat="1" ht="20.25" customHeight="1" x14ac:dyDescent="0.25">
      <c r="A18" s="22"/>
      <c r="B18" s="42" t="s">
        <v>61</v>
      </c>
      <c r="C18" s="22">
        <v>8</v>
      </c>
      <c r="D18" s="22">
        <f t="shared" si="1"/>
        <v>1</v>
      </c>
      <c r="E18" s="55" t="s">
        <v>101</v>
      </c>
      <c r="F18" s="56">
        <f>SUM(G14,G7,G9)</f>
        <v>82.775000000000006</v>
      </c>
      <c r="G18" s="57"/>
      <c r="H18" s="58"/>
    </row>
    <row r="19" spans="1:9" s="9" customFormat="1" ht="18" customHeight="1" x14ac:dyDescent="0.25">
      <c r="A19" s="22"/>
      <c r="B19" s="42" t="s">
        <v>105</v>
      </c>
      <c r="C19" s="22">
        <v>8</v>
      </c>
      <c r="D19" s="22">
        <f t="shared" si="1"/>
        <v>1</v>
      </c>
      <c r="E19" s="55" t="s">
        <v>2</v>
      </c>
      <c r="F19" s="56">
        <f>H15</f>
        <v>193.55</v>
      </c>
      <c r="G19" s="8" t="s">
        <v>102</v>
      </c>
      <c r="H19" s="8"/>
    </row>
    <row r="20" spans="1:9" s="9" customFormat="1" ht="17.25" customHeight="1" x14ac:dyDescent="0.25">
      <c r="A20" s="22"/>
      <c r="B20" s="42" t="s">
        <v>62</v>
      </c>
      <c r="C20" s="22">
        <v>8</v>
      </c>
      <c r="D20" s="22">
        <f t="shared" si="1"/>
        <v>1</v>
      </c>
    </row>
    <row r="21" spans="1:9" s="9" customFormat="1" ht="21" customHeight="1" x14ac:dyDescent="0.25">
      <c r="A21" s="31"/>
      <c r="B21" s="33" t="s">
        <v>14</v>
      </c>
      <c r="C21" s="31"/>
      <c r="D21" s="31"/>
    </row>
    <row r="22" spans="1:9" s="9" customFormat="1" ht="15.75" customHeight="1" x14ac:dyDescent="0.25">
      <c r="A22" s="22">
        <v>12</v>
      </c>
      <c r="B22" s="42" t="s">
        <v>15</v>
      </c>
      <c r="C22" s="22">
        <v>8</v>
      </c>
      <c r="D22" s="22">
        <f t="shared" si="1"/>
        <v>1</v>
      </c>
    </row>
    <row r="23" spans="1:9" s="9" customFormat="1" ht="18" customHeight="1" thickBot="1" x14ac:dyDescent="0.3">
      <c r="A23" s="22"/>
      <c r="B23" s="42" t="s">
        <v>59</v>
      </c>
      <c r="C23" s="22">
        <v>8</v>
      </c>
      <c r="D23" s="22">
        <f t="shared" si="1"/>
        <v>1</v>
      </c>
      <c r="E23" s="64" t="s">
        <v>107</v>
      </c>
    </row>
    <row r="24" spans="1:9" s="9" customFormat="1" ht="18" customHeight="1" thickBot="1" x14ac:dyDescent="0.3">
      <c r="A24" s="22"/>
      <c r="B24" s="42" t="s">
        <v>11</v>
      </c>
      <c r="C24" s="22">
        <v>4</v>
      </c>
      <c r="D24" s="22">
        <f t="shared" si="1"/>
        <v>0.5</v>
      </c>
      <c r="E24" s="35" t="s">
        <v>78</v>
      </c>
      <c r="F24" s="36" t="s">
        <v>79</v>
      </c>
      <c r="G24" s="36" t="s">
        <v>80</v>
      </c>
      <c r="H24" s="36" t="s">
        <v>81</v>
      </c>
    </row>
    <row r="25" spans="1:9" s="9" customFormat="1" ht="18.75" customHeight="1" thickBot="1" x14ac:dyDescent="0.3">
      <c r="A25" s="22"/>
      <c r="B25" s="42" t="s">
        <v>93</v>
      </c>
      <c r="C25" s="22">
        <v>16</v>
      </c>
      <c r="D25" s="22">
        <f t="shared" si="1"/>
        <v>2</v>
      </c>
      <c r="E25" s="37" t="s">
        <v>121</v>
      </c>
      <c r="F25" s="38">
        <v>48</v>
      </c>
      <c r="G25" s="38">
        <v>40</v>
      </c>
      <c r="H25" s="38">
        <v>32</v>
      </c>
    </row>
    <row r="26" spans="1:9" s="9" customFormat="1" ht="18.75" customHeight="1" thickBot="1" x14ac:dyDescent="0.3">
      <c r="A26" s="31"/>
      <c r="B26" s="33" t="s">
        <v>18</v>
      </c>
      <c r="C26" s="31"/>
      <c r="D26" s="31"/>
      <c r="E26" s="73" t="s">
        <v>84</v>
      </c>
      <c r="F26" s="74">
        <v>80</v>
      </c>
      <c r="G26" s="74">
        <v>8</v>
      </c>
      <c r="H26" s="74">
        <v>8</v>
      </c>
    </row>
    <row r="27" spans="1:9" s="9" customFormat="1" ht="18" customHeight="1" thickBot="1" x14ac:dyDescent="0.3">
      <c r="A27" s="22"/>
      <c r="B27" s="42" t="s">
        <v>32</v>
      </c>
      <c r="C27" s="22">
        <v>12</v>
      </c>
      <c r="D27" s="22">
        <f t="shared" si="1"/>
        <v>1.5</v>
      </c>
      <c r="E27" s="37" t="s">
        <v>85</v>
      </c>
      <c r="F27" s="38">
        <v>64</v>
      </c>
      <c r="G27" s="38">
        <v>16</v>
      </c>
      <c r="H27" s="38">
        <v>16</v>
      </c>
    </row>
    <row r="28" spans="1:9" s="9" customFormat="1" ht="24.75" customHeight="1" thickBot="1" x14ac:dyDescent="0.3">
      <c r="A28" s="22"/>
      <c r="B28" s="42" t="s">
        <v>35</v>
      </c>
      <c r="C28" s="22">
        <v>12</v>
      </c>
      <c r="D28" s="22">
        <f t="shared" si="1"/>
        <v>1.5</v>
      </c>
      <c r="E28" s="73" t="s">
        <v>122</v>
      </c>
      <c r="F28" s="74">
        <v>24</v>
      </c>
      <c r="G28" s="75">
        <v>8</v>
      </c>
      <c r="H28" s="75">
        <v>8</v>
      </c>
    </row>
    <row r="29" spans="1:9" s="9" customFormat="1" ht="24.75" customHeight="1" thickBot="1" x14ac:dyDescent="0.3">
      <c r="A29" s="22"/>
      <c r="B29" s="42" t="s">
        <v>34</v>
      </c>
      <c r="C29" s="22">
        <v>16</v>
      </c>
      <c r="D29" s="22">
        <f t="shared" si="1"/>
        <v>2</v>
      </c>
      <c r="E29" s="37" t="s">
        <v>90</v>
      </c>
      <c r="F29" s="38">
        <v>80</v>
      </c>
      <c r="G29" s="38">
        <v>160</v>
      </c>
      <c r="H29" s="38">
        <v>80</v>
      </c>
    </row>
    <row r="30" spans="1:9" s="9" customFormat="1" ht="24.75" customHeight="1" thickBot="1" x14ac:dyDescent="0.3">
      <c r="A30" s="22"/>
      <c r="B30" s="42" t="s">
        <v>43</v>
      </c>
      <c r="C30" s="22">
        <v>12</v>
      </c>
      <c r="D30" s="22">
        <f t="shared" si="1"/>
        <v>1.5</v>
      </c>
      <c r="E30" s="73" t="s">
        <v>86</v>
      </c>
      <c r="F30" s="74">
        <v>80</v>
      </c>
      <c r="G30" s="74">
        <v>160</v>
      </c>
      <c r="H30" s="74">
        <v>120</v>
      </c>
    </row>
    <row r="31" spans="1:9" s="9" customFormat="1" ht="24.75" customHeight="1" thickBot="1" x14ac:dyDescent="0.3">
      <c r="A31" s="22"/>
      <c r="B31" s="42" t="s">
        <v>37</v>
      </c>
      <c r="C31" s="22">
        <v>12</v>
      </c>
      <c r="D31" s="22">
        <f t="shared" si="1"/>
        <v>1.5</v>
      </c>
      <c r="E31" s="37" t="s">
        <v>123</v>
      </c>
      <c r="F31" s="38">
        <v>24</v>
      </c>
      <c r="G31" s="38">
        <v>8</v>
      </c>
      <c r="H31" s="38">
        <v>8</v>
      </c>
    </row>
    <row r="32" spans="1:9" s="9" customFormat="1" ht="24.75" customHeight="1" thickBot="1" x14ac:dyDescent="0.3">
      <c r="A32" s="31"/>
      <c r="B32" s="33" t="s">
        <v>36</v>
      </c>
      <c r="C32" s="31"/>
      <c r="D32" s="31"/>
      <c r="E32" s="39" t="s">
        <v>124</v>
      </c>
      <c r="F32" s="40">
        <v>40</v>
      </c>
      <c r="G32" s="40">
        <v>160</v>
      </c>
      <c r="H32" s="40">
        <v>120</v>
      </c>
    </row>
    <row r="33" spans="1:8" s="9" customFormat="1" ht="24.75" customHeight="1" thickBot="1" x14ac:dyDescent="0.3">
      <c r="A33" s="22"/>
      <c r="B33" s="42" t="s">
        <v>38</v>
      </c>
      <c r="C33" s="22">
        <v>12</v>
      </c>
      <c r="D33" s="22">
        <f t="shared" si="1"/>
        <v>1.5</v>
      </c>
      <c r="E33" s="37" t="s">
        <v>87</v>
      </c>
      <c r="F33" s="38">
        <v>40</v>
      </c>
      <c r="G33" s="38">
        <v>40</v>
      </c>
      <c r="H33" s="38">
        <v>240</v>
      </c>
    </row>
    <row r="34" spans="1:8" s="9" customFormat="1" ht="24.75" customHeight="1" thickBot="1" x14ac:dyDescent="0.3">
      <c r="A34" s="31"/>
      <c r="B34" s="33" t="s">
        <v>39</v>
      </c>
      <c r="C34" s="31"/>
      <c r="D34" s="31"/>
      <c r="E34" s="73" t="s">
        <v>112</v>
      </c>
      <c r="F34" s="74"/>
      <c r="G34" s="74"/>
      <c r="H34" s="74">
        <v>24</v>
      </c>
    </row>
    <row r="35" spans="1:8" s="9" customFormat="1" ht="20.25" customHeight="1" thickBot="1" x14ac:dyDescent="0.3">
      <c r="A35" s="22"/>
      <c r="B35" s="42" t="s">
        <v>40</v>
      </c>
      <c r="C35" s="22">
        <v>6</v>
      </c>
      <c r="D35" s="22">
        <f t="shared" si="1"/>
        <v>0.75</v>
      </c>
      <c r="E35" s="76" t="s">
        <v>2</v>
      </c>
      <c r="F35" s="77" t="s">
        <v>125</v>
      </c>
      <c r="G35" s="78"/>
      <c r="H35" s="77">
        <f>SUM(F25:H34)</f>
        <v>1736</v>
      </c>
    </row>
    <row r="36" spans="1:8" s="9" customFormat="1" ht="23.25" customHeight="1" x14ac:dyDescent="0.25">
      <c r="A36" s="22"/>
      <c r="B36" s="42" t="s">
        <v>33</v>
      </c>
      <c r="C36" s="22">
        <v>6</v>
      </c>
      <c r="D36" s="22">
        <f t="shared" si="1"/>
        <v>0.75</v>
      </c>
    </row>
    <row r="37" spans="1:8" ht="18.75" customHeight="1" x14ac:dyDescent="0.25">
      <c r="A37" s="22"/>
      <c r="B37" s="42" t="s">
        <v>41</v>
      </c>
      <c r="C37" s="22">
        <v>6</v>
      </c>
      <c r="D37" s="22">
        <f t="shared" si="1"/>
        <v>0.75</v>
      </c>
      <c r="E37" s="64" t="s">
        <v>108</v>
      </c>
      <c r="F37" s="64" t="s">
        <v>109</v>
      </c>
      <c r="G37" s="9"/>
      <c r="H37" s="9"/>
    </row>
    <row r="38" spans="1:8" ht="21.75" customHeight="1" x14ac:dyDescent="0.25">
      <c r="A38" s="22"/>
      <c r="B38" s="42" t="s">
        <v>42</v>
      </c>
      <c r="C38" s="22">
        <v>6</v>
      </c>
      <c r="D38" s="22">
        <f t="shared" si="1"/>
        <v>0.75</v>
      </c>
      <c r="E38" s="9"/>
      <c r="F38" s="9"/>
      <c r="G38" s="9"/>
      <c r="H38" s="9"/>
    </row>
    <row r="39" spans="1:8" ht="16.5" customHeight="1" x14ac:dyDescent="0.25">
      <c r="A39" s="22"/>
      <c r="B39" s="42" t="s">
        <v>43</v>
      </c>
      <c r="C39" s="22">
        <v>6</v>
      </c>
      <c r="D39" s="22">
        <f t="shared" si="1"/>
        <v>0.75</v>
      </c>
      <c r="E39" s="9"/>
      <c r="F39" s="9"/>
      <c r="G39" s="9"/>
      <c r="H39" s="9"/>
    </row>
    <row r="40" spans="1:8" x14ac:dyDescent="0.25">
      <c r="A40" s="22"/>
      <c r="B40" s="42" t="s">
        <v>44</v>
      </c>
      <c r="C40" s="22">
        <v>6</v>
      </c>
      <c r="D40" s="22">
        <f t="shared" si="1"/>
        <v>0.75</v>
      </c>
    </row>
    <row r="41" spans="1:8" x14ac:dyDescent="0.25">
      <c r="A41" s="22"/>
      <c r="B41" s="42" t="s">
        <v>45</v>
      </c>
      <c r="C41" s="22">
        <v>6</v>
      </c>
      <c r="D41" s="22">
        <f t="shared" si="1"/>
        <v>0.75</v>
      </c>
      <c r="E41" s="19"/>
      <c r="G41" s="1" t="s">
        <v>113</v>
      </c>
    </row>
    <row r="42" spans="1:8" ht="18.75" customHeight="1" x14ac:dyDescent="0.25">
      <c r="A42" s="22"/>
      <c r="B42" s="43" t="s">
        <v>46</v>
      </c>
      <c r="C42" s="22">
        <v>4</v>
      </c>
      <c r="D42" s="22">
        <f t="shared" si="1"/>
        <v>0.5</v>
      </c>
      <c r="E42" s="20"/>
    </row>
    <row r="43" spans="1:8" x14ac:dyDescent="0.25">
      <c r="A43" s="31"/>
      <c r="B43" s="33" t="s">
        <v>20</v>
      </c>
      <c r="C43" s="31"/>
      <c r="D43" s="31"/>
    </row>
    <row r="44" spans="1:8" x14ac:dyDescent="0.25">
      <c r="A44" s="22"/>
      <c r="B44" s="42" t="s">
        <v>47</v>
      </c>
      <c r="C44" s="22">
        <v>6</v>
      </c>
      <c r="D44" s="22">
        <f t="shared" si="1"/>
        <v>0.75</v>
      </c>
    </row>
    <row r="45" spans="1:8" ht="22.5" customHeight="1" x14ac:dyDescent="0.25">
      <c r="A45" s="22"/>
      <c r="B45" s="42" t="s">
        <v>48</v>
      </c>
      <c r="C45" s="22">
        <v>6</v>
      </c>
      <c r="D45" s="22">
        <f t="shared" si="1"/>
        <v>0.75</v>
      </c>
    </row>
    <row r="46" spans="1:8" x14ac:dyDescent="0.25">
      <c r="A46" s="22"/>
      <c r="B46" s="42" t="s">
        <v>49</v>
      </c>
      <c r="C46" s="22">
        <v>4</v>
      </c>
      <c r="D46" s="22">
        <f t="shared" si="1"/>
        <v>0.5</v>
      </c>
    </row>
    <row r="47" spans="1:8" x14ac:dyDescent="0.25">
      <c r="A47" s="22"/>
      <c r="B47" s="42" t="s">
        <v>50</v>
      </c>
      <c r="C47" s="22">
        <v>4</v>
      </c>
      <c r="D47" s="22">
        <f t="shared" si="1"/>
        <v>0.5</v>
      </c>
    </row>
    <row r="48" spans="1:8" x14ac:dyDescent="0.25">
      <c r="A48" s="22"/>
      <c r="B48" s="42" t="s">
        <v>51</v>
      </c>
      <c r="C48" s="22">
        <v>4</v>
      </c>
      <c r="D48" s="22">
        <f t="shared" si="1"/>
        <v>0.5</v>
      </c>
    </row>
    <row r="49" spans="1:5" x14ac:dyDescent="0.25">
      <c r="A49" s="31"/>
      <c r="B49" s="33" t="s">
        <v>22</v>
      </c>
      <c r="C49" s="31"/>
      <c r="D49" s="31"/>
    </row>
    <row r="50" spans="1:5" x14ac:dyDescent="0.25">
      <c r="A50" s="22"/>
      <c r="B50" s="42" t="s">
        <v>52</v>
      </c>
      <c r="C50" s="22">
        <v>6</v>
      </c>
      <c r="D50" s="22">
        <f t="shared" si="1"/>
        <v>0.75</v>
      </c>
    </row>
    <row r="51" spans="1:5" x14ac:dyDescent="0.25">
      <c r="A51" s="22"/>
      <c r="B51" s="42" t="s">
        <v>55</v>
      </c>
      <c r="C51" s="22">
        <v>6</v>
      </c>
      <c r="D51" s="22">
        <f t="shared" si="1"/>
        <v>0.75</v>
      </c>
    </row>
    <row r="52" spans="1:5" x14ac:dyDescent="0.25">
      <c r="A52" s="22"/>
      <c r="B52" s="42" t="s">
        <v>53</v>
      </c>
      <c r="C52" s="22">
        <v>6</v>
      </c>
      <c r="D52" s="22">
        <f t="shared" si="1"/>
        <v>0.75</v>
      </c>
      <c r="E52" s="1">
        <f>SUM(C50:C56)</f>
        <v>40</v>
      </c>
    </row>
    <row r="53" spans="1:5" x14ac:dyDescent="0.25">
      <c r="A53" s="22"/>
      <c r="B53" s="42" t="s">
        <v>54</v>
      </c>
      <c r="C53" s="22">
        <v>6</v>
      </c>
      <c r="D53" s="22">
        <f t="shared" si="1"/>
        <v>0.75</v>
      </c>
    </row>
    <row r="54" spans="1:5" x14ac:dyDescent="0.25">
      <c r="A54" s="22"/>
      <c r="B54" s="42" t="s">
        <v>56</v>
      </c>
      <c r="C54" s="22">
        <v>6</v>
      </c>
      <c r="D54" s="22">
        <f t="shared" si="1"/>
        <v>0.75</v>
      </c>
    </row>
    <row r="55" spans="1:5" x14ac:dyDescent="0.25">
      <c r="A55" s="22"/>
      <c r="B55" s="65" t="s">
        <v>57</v>
      </c>
      <c r="C55" s="22">
        <v>6</v>
      </c>
      <c r="D55" s="22">
        <f t="shared" si="1"/>
        <v>0.75</v>
      </c>
    </row>
    <row r="56" spans="1:5" x14ac:dyDescent="0.25">
      <c r="A56" s="22"/>
      <c r="B56" s="66" t="s">
        <v>58</v>
      </c>
      <c r="C56" s="22">
        <v>4</v>
      </c>
      <c r="D56" s="22">
        <f t="shared" si="1"/>
        <v>0.5</v>
      </c>
    </row>
    <row r="57" spans="1:5" x14ac:dyDescent="0.25">
      <c r="A57" s="22"/>
      <c r="B57" s="69" t="s">
        <v>119</v>
      </c>
      <c r="C57" s="22">
        <v>200</v>
      </c>
      <c r="D57" s="22">
        <f t="shared" si="1"/>
        <v>25</v>
      </c>
    </row>
    <row r="58" spans="1:5" x14ac:dyDescent="0.25">
      <c r="A58" s="22"/>
      <c r="B58" s="69" t="s">
        <v>120</v>
      </c>
      <c r="C58" s="22">
        <v>80</v>
      </c>
      <c r="D58" s="22">
        <f t="shared" si="1"/>
        <v>10</v>
      </c>
    </row>
    <row r="59" spans="1:5" ht="18" customHeight="1" x14ac:dyDescent="0.25">
      <c r="A59" s="22"/>
      <c r="B59" s="67" t="s">
        <v>30</v>
      </c>
      <c r="C59" s="22">
        <v>56</v>
      </c>
      <c r="D59" s="22">
        <f t="shared" si="1"/>
        <v>7</v>
      </c>
    </row>
    <row r="60" spans="1:5" x14ac:dyDescent="0.25">
      <c r="A60" s="22"/>
      <c r="B60" s="68" t="s">
        <v>63</v>
      </c>
      <c r="C60" s="22"/>
      <c r="D60" s="22"/>
    </row>
    <row r="61" spans="1:5" x14ac:dyDescent="0.25">
      <c r="A61" s="22"/>
      <c r="B61" s="67" t="s">
        <v>28</v>
      </c>
      <c r="C61" s="22">
        <v>64</v>
      </c>
      <c r="D61" s="22">
        <f t="shared" si="1"/>
        <v>8</v>
      </c>
    </row>
    <row r="62" spans="1:5" x14ac:dyDescent="0.25">
      <c r="A62" s="31"/>
      <c r="B62" s="33" t="s">
        <v>73</v>
      </c>
      <c r="C62" s="31"/>
      <c r="D62" s="31">
        <f t="shared" si="1"/>
        <v>0</v>
      </c>
    </row>
    <row r="63" spans="1:5" x14ac:dyDescent="0.25">
      <c r="A63" s="22"/>
      <c r="B63" s="42" t="s">
        <v>74</v>
      </c>
      <c r="C63" s="22">
        <v>8</v>
      </c>
      <c r="D63" s="22">
        <f t="shared" si="1"/>
        <v>1</v>
      </c>
    </row>
    <row r="64" spans="1:5" x14ac:dyDescent="0.25">
      <c r="A64" s="22"/>
      <c r="B64" s="42" t="s">
        <v>75</v>
      </c>
      <c r="C64" s="22">
        <v>40</v>
      </c>
      <c r="D64" s="22">
        <f t="shared" si="1"/>
        <v>5</v>
      </c>
    </row>
    <row r="65" spans="1:4" x14ac:dyDescent="0.25">
      <c r="A65" s="22"/>
      <c r="B65" s="42" t="s">
        <v>76</v>
      </c>
      <c r="C65" s="22">
        <v>6</v>
      </c>
      <c r="D65" s="22">
        <f t="shared" si="1"/>
        <v>0.75</v>
      </c>
    </row>
    <row r="66" spans="1:4" x14ac:dyDescent="0.25">
      <c r="A66" s="22"/>
      <c r="B66" s="42" t="s">
        <v>77</v>
      </c>
      <c r="C66" s="22">
        <v>16</v>
      </c>
      <c r="D66" s="22">
        <f t="shared" si="1"/>
        <v>2</v>
      </c>
    </row>
    <row r="67" spans="1:4" x14ac:dyDescent="0.25">
      <c r="A67" s="31"/>
      <c r="B67" s="33" t="s">
        <v>64</v>
      </c>
      <c r="C67" s="31"/>
      <c r="D67" s="31">
        <f t="shared" si="1"/>
        <v>0</v>
      </c>
    </row>
    <row r="68" spans="1:4" x14ac:dyDescent="0.25">
      <c r="A68" s="22"/>
      <c r="B68" s="42" t="s">
        <v>65</v>
      </c>
      <c r="C68" s="22">
        <v>6</v>
      </c>
      <c r="D68" s="22">
        <f t="shared" ref="D68:D80" si="2">C68/8</f>
        <v>0.75</v>
      </c>
    </row>
    <row r="69" spans="1:4" x14ac:dyDescent="0.25">
      <c r="A69" s="22"/>
      <c r="B69" s="42" t="s">
        <v>66</v>
      </c>
      <c r="C69" s="22">
        <v>6</v>
      </c>
      <c r="D69" s="22">
        <f t="shared" si="2"/>
        <v>0.75</v>
      </c>
    </row>
    <row r="70" spans="1:4" x14ac:dyDescent="0.25">
      <c r="A70" s="22"/>
      <c r="B70" s="42" t="s">
        <v>67</v>
      </c>
      <c r="C70" s="22">
        <v>6</v>
      </c>
      <c r="D70" s="22">
        <f t="shared" si="2"/>
        <v>0.75</v>
      </c>
    </row>
    <row r="71" spans="1:4" x14ac:dyDescent="0.25">
      <c r="A71" s="22"/>
      <c r="B71" s="42" t="s">
        <v>68</v>
      </c>
      <c r="C71" s="22">
        <v>6</v>
      </c>
      <c r="D71" s="22">
        <f t="shared" si="2"/>
        <v>0.75</v>
      </c>
    </row>
    <row r="72" spans="1:4" x14ac:dyDescent="0.25">
      <c r="A72" s="22"/>
      <c r="B72" s="42" t="s">
        <v>69</v>
      </c>
      <c r="C72" s="22">
        <v>16</v>
      </c>
      <c r="D72" s="22">
        <f t="shared" si="2"/>
        <v>2</v>
      </c>
    </row>
    <row r="73" spans="1:4" x14ac:dyDescent="0.25">
      <c r="A73" s="22"/>
      <c r="B73" s="42" t="s">
        <v>70</v>
      </c>
      <c r="C73" s="22">
        <v>16</v>
      </c>
      <c r="D73" s="22">
        <f t="shared" si="2"/>
        <v>2</v>
      </c>
    </row>
    <row r="74" spans="1:4" x14ac:dyDescent="0.25">
      <c r="A74" s="22"/>
      <c r="B74" s="42" t="s">
        <v>71</v>
      </c>
      <c r="C74" s="22">
        <v>48</v>
      </c>
      <c r="D74" s="22">
        <f t="shared" si="2"/>
        <v>6</v>
      </c>
    </row>
    <row r="75" spans="1:4" x14ac:dyDescent="0.25">
      <c r="A75" s="22"/>
      <c r="B75" s="42" t="s">
        <v>110</v>
      </c>
      <c r="C75" s="22">
        <v>24</v>
      </c>
      <c r="D75" s="22">
        <f t="shared" si="2"/>
        <v>3</v>
      </c>
    </row>
    <row r="76" spans="1:4" x14ac:dyDescent="0.25">
      <c r="A76" s="22"/>
      <c r="B76" s="42" t="s">
        <v>72</v>
      </c>
      <c r="C76" s="22">
        <v>8</v>
      </c>
      <c r="D76" s="22">
        <f t="shared" si="2"/>
        <v>1</v>
      </c>
    </row>
    <row r="77" spans="1:4" x14ac:dyDescent="0.25">
      <c r="A77" s="31"/>
      <c r="B77" s="30" t="s">
        <v>10</v>
      </c>
      <c r="C77" s="31"/>
      <c r="D77" s="31"/>
    </row>
    <row r="78" spans="1:4" x14ac:dyDescent="0.25">
      <c r="A78" s="22"/>
      <c r="B78" s="42" t="s">
        <v>12</v>
      </c>
      <c r="C78" s="22">
        <f>SUM(C14:C76)*0.35</f>
        <v>316.39999999999998</v>
      </c>
      <c r="D78" s="22">
        <f t="shared" si="2"/>
        <v>39.549999999999997</v>
      </c>
    </row>
    <row r="79" spans="1:4" x14ac:dyDescent="0.25">
      <c r="A79" s="11"/>
      <c r="B79" s="42" t="s">
        <v>6</v>
      </c>
      <c r="C79" s="22">
        <v>16</v>
      </c>
      <c r="D79" s="22">
        <f t="shared" si="2"/>
        <v>2</v>
      </c>
    </row>
    <row r="80" spans="1:4" x14ac:dyDescent="0.25">
      <c r="A80" s="22"/>
      <c r="B80" s="16" t="s">
        <v>7</v>
      </c>
      <c r="C80" s="22">
        <v>8</v>
      </c>
      <c r="D80" s="22">
        <f t="shared" si="2"/>
        <v>1</v>
      </c>
    </row>
    <row r="81" spans="1:4" x14ac:dyDescent="0.25">
      <c r="A81" s="22"/>
      <c r="B81" s="28" t="s">
        <v>2</v>
      </c>
      <c r="C81" s="34">
        <f>SUM(C8:C80)</f>
        <v>1556.4</v>
      </c>
      <c r="D81" s="27">
        <f>SUM(D8:D80)</f>
        <v>194.55</v>
      </c>
    </row>
    <row r="82" spans="1:4" x14ac:dyDescent="0.25">
      <c r="A82" s="25"/>
    </row>
    <row r="83" spans="1:4" x14ac:dyDescent="0.25">
      <c r="A83" s="22"/>
    </row>
    <row r="84" spans="1:4" x14ac:dyDescent="0.25">
      <c r="A84" s="11"/>
      <c r="B84" s="1" t="s">
        <v>19</v>
      </c>
    </row>
    <row r="85" spans="1:4" x14ac:dyDescent="0.25">
      <c r="A85" s="11"/>
      <c r="B85" s="1" t="s">
        <v>31</v>
      </c>
    </row>
    <row r="86" spans="1:4" x14ac:dyDescent="0.25">
      <c r="A86" s="22"/>
    </row>
    <row r="87" spans="1:4" x14ac:dyDescent="0.25">
      <c r="A87" s="25"/>
      <c r="B87" s="1" t="s">
        <v>23</v>
      </c>
    </row>
    <row r="88" spans="1:4" x14ac:dyDescent="0.25">
      <c r="A88" s="22"/>
      <c r="B88" s="1" t="s">
        <v>24</v>
      </c>
    </row>
    <row r="89" spans="1:4" x14ac:dyDescent="0.25">
      <c r="A89" s="22"/>
      <c r="B89" s="1" t="s">
        <v>25</v>
      </c>
    </row>
    <row r="90" spans="1:4" x14ac:dyDescent="0.25">
      <c r="A90" s="22">
        <v>54</v>
      </c>
      <c r="B90" s="1" t="s">
        <v>26</v>
      </c>
    </row>
    <row r="91" spans="1:4" x14ac:dyDescent="0.25">
      <c r="A91" s="25"/>
      <c r="B91" s="1" t="s">
        <v>29</v>
      </c>
    </row>
    <row r="92" spans="1:4" x14ac:dyDescent="0.25">
      <c r="A92" s="22">
        <v>55</v>
      </c>
    </row>
    <row r="93" spans="1:4" x14ac:dyDescent="0.25">
      <c r="A93" s="22">
        <v>56</v>
      </c>
    </row>
    <row r="94" spans="1:4" x14ac:dyDescent="0.25">
      <c r="A94" s="22">
        <v>57</v>
      </c>
    </row>
    <row r="95" spans="1:4" x14ac:dyDescent="0.25">
      <c r="A95" s="25"/>
    </row>
    <row r="96" spans="1:4" x14ac:dyDescent="0.25">
      <c r="A96" s="22">
        <v>58</v>
      </c>
    </row>
    <row r="97" spans="1:1" x14ac:dyDescent="0.25">
      <c r="A97" s="22">
        <v>59</v>
      </c>
    </row>
    <row r="98" spans="1:1" x14ac:dyDescent="0.25">
      <c r="A98" s="22">
        <v>60</v>
      </c>
    </row>
    <row r="99" spans="1:1" x14ac:dyDescent="0.25">
      <c r="A99" s="22">
        <v>61</v>
      </c>
    </row>
    <row r="100" spans="1:1" x14ac:dyDescent="0.25">
      <c r="A100" s="25"/>
    </row>
    <row r="101" spans="1:1" x14ac:dyDescent="0.25">
      <c r="A101" s="22">
        <v>62</v>
      </c>
    </row>
    <row r="102" spans="1:1" x14ac:dyDescent="0.25">
      <c r="A102" s="22">
        <v>63</v>
      </c>
    </row>
    <row r="103" spans="1:1" x14ac:dyDescent="0.25">
      <c r="A103" s="22">
        <v>64</v>
      </c>
    </row>
    <row r="104" spans="1:1" x14ac:dyDescent="0.25">
      <c r="A104" s="22">
        <v>65</v>
      </c>
    </row>
    <row r="105" spans="1:1" x14ac:dyDescent="0.25">
      <c r="A105" s="22">
        <v>66</v>
      </c>
    </row>
    <row r="106" spans="1:1" x14ac:dyDescent="0.25">
      <c r="A106" s="25"/>
    </row>
    <row r="107" spans="1:1" x14ac:dyDescent="0.25">
      <c r="A107" s="22">
        <v>67</v>
      </c>
    </row>
    <row r="108" spans="1:1" x14ac:dyDescent="0.25">
      <c r="A108" s="22">
        <v>68</v>
      </c>
    </row>
    <row r="109" spans="1:1" x14ac:dyDescent="0.25">
      <c r="A109" s="22">
        <v>69</v>
      </c>
    </row>
    <row r="110" spans="1:1" x14ac:dyDescent="0.25">
      <c r="A110" s="22">
        <v>70</v>
      </c>
    </row>
    <row r="111" spans="1:1" x14ac:dyDescent="0.25">
      <c r="A111" s="25"/>
    </row>
    <row r="112" spans="1:1" x14ac:dyDescent="0.25">
      <c r="A112" s="22">
        <v>71</v>
      </c>
    </row>
    <row r="113" spans="1:1" x14ac:dyDescent="0.25">
      <c r="A113" s="25"/>
    </row>
    <row r="114" spans="1:1" x14ac:dyDescent="0.25">
      <c r="A114" s="22">
        <v>72</v>
      </c>
    </row>
    <row r="115" spans="1:1" x14ac:dyDescent="0.25">
      <c r="A115" s="22">
        <v>73</v>
      </c>
    </row>
    <row r="116" spans="1:1" x14ac:dyDescent="0.25">
      <c r="A116" s="22">
        <v>74</v>
      </c>
    </row>
    <row r="117" spans="1:1" x14ac:dyDescent="0.25">
      <c r="A117" s="22">
        <v>75</v>
      </c>
    </row>
    <row r="118" spans="1:1" x14ac:dyDescent="0.25">
      <c r="A118" s="22">
        <v>76</v>
      </c>
    </row>
    <row r="119" spans="1:1" x14ac:dyDescent="0.25">
      <c r="A119" s="22">
        <v>77</v>
      </c>
    </row>
    <row r="120" spans="1:1" x14ac:dyDescent="0.25">
      <c r="A120" s="22">
        <v>78</v>
      </c>
    </row>
    <row r="121" spans="1:1" x14ac:dyDescent="0.25">
      <c r="A121" s="26"/>
    </row>
    <row r="122" spans="1:1" x14ac:dyDescent="0.25">
      <c r="A122" s="22">
        <v>79</v>
      </c>
    </row>
    <row r="123" spans="1:1" x14ac:dyDescent="0.25">
      <c r="A123" s="22">
        <v>80</v>
      </c>
    </row>
    <row r="124" spans="1:1" x14ac:dyDescent="0.25">
      <c r="A124" s="22">
        <v>81</v>
      </c>
    </row>
    <row r="125" spans="1:1" x14ac:dyDescent="0.25">
      <c r="A125" s="22">
        <v>82</v>
      </c>
    </row>
    <row r="126" spans="1:1" x14ac:dyDescent="0.25">
      <c r="A126" s="22">
        <v>83</v>
      </c>
    </row>
    <row r="127" spans="1:1" x14ac:dyDescent="0.25">
      <c r="A127" s="22">
        <v>84</v>
      </c>
    </row>
    <row r="128" spans="1:1" x14ac:dyDescent="0.25">
      <c r="A128" s="22">
        <v>85</v>
      </c>
    </row>
    <row r="129" spans="1:1" x14ac:dyDescent="0.25">
      <c r="A129" s="22">
        <v>86</v>
      </c>
    </row>
    <row r="130" spans="1:1" x14ac:dyDescent="0.25">
      <c r="A130" s="22">
        <v>87</v>
      </c>
    </row>
    <row r="131" spans="1:1" x14ac:dyDescent="0.25">
      <c r="A131" s="26"/>
    </row>
    <row r="132" spans="1:1" x14ac:dyDescent="0.25">
      <c r="A132" s="22">
        <v>88</v>
      </c>
    </row>
    <row r="133" spans="1:1" x14ac:dyDescent="0.25">
      <c r="A133" s="22">
        <v>89</v>
      </c>
    </row>
    <row r="134" spans="1:1" x14ac:dyDescent="0.25">
      <c r="A134" s="22">
        <v>90</v>
      </c>
    </row>
    <row r="135" spans="1:1" x14ac:dyDescent="0.25">
      <c r="A135" s="22">
        <v>91</v>
      </c>
    </row>
    <row r="136" spans="1:1" x14ac:dyDescent="0.25">
      <c r="A136" s="22">
        <v>92</v>
      </c>
    </row>
    <row r="137" spans="1:1" x14ac:dyDescent="0.25">
      <c r="A137" s="22">
        <v>93</v>
      </c>
    </row>
    <row r="138" spans="1:1" x14ac:dyDescent="0.25">
      <c r="A138" s="22">
        <v>94</v>
      </c>
    </row>
    <row r="139" spans="1:1" x14ac:dyDescent="0.25">
      <c r="A139" s="22">
        <v>95</v>
      </c>
    </row>
    <row r="140" spans="1:1" x14ac:dyDescent="0.25">
      <c r="A140" s="22">
        <v>96</v>
      </c>
    </row>
    <row r="141" spans="1:1" x14ac:dyDescent="0.25">
      <c r="A141" s="22">
        <v>97</v>
      </c>
    </row>
    <row r="142" spans="1:1" x14ac:dyDescent="0.25">
      <c r="A142" s="22">
        <v>98</v>
      </c>
    </row>
    <row r="143" spans="1:1" x14ac:dyDescent="0.25">
      <c r="A143" s="22">
        <v>99</v>
      </c>
    </row>
    <row r="144" spans="1:1" x14ac:dyDescent="0.25">
      <c r="A144" s="22">
        <v>100</v>
      </c>
    </row>
    <row r="145" spans="1:1" x14ac:dyDescent="0.25">
      <c r="A145" s="22">
        <v>101</v>
      </c>
    </row>
    <row r="146" spans="1:1" x14ac:dyDescent="0.25">
      <c r="A146" s="25"/>
    </row>
    <row r="147" spans="1:1" x14ac:dyDescent="0.25">
      <c r="A147" s="22">
        <v>102</v>
      </c>
    </row>
    <row r="148" spans="1:1" x14ac:dyDescent="0.25">
      <c r="A148" s="22">
        <v>103</v>
      </c>
    </row>
    <row r="149" spans="1:1" x14ac:dyDescent="0.25">
      <c r="A149" s="22">
        <v>104</v>
      </c>
    </row>
    <row r="150" spans="1:1" x14ac:dyDescent="0.25">
      <c r="A150" s="22">
        <v>105</v>
      </c>
    </row>
    <row r="151" spans="1:1" x14ac:dyDescent="0.25">
      <c r="A151" s="22">
        <v>106</v>
      </c>
    </row>
    <row r="152" spans="1:1" x14ac:dyDescent="0.25">
      <c r="A152" s="22">
        <v>107</v>
      </c>
    </row>
    <row r="153" spans="1:1" x14ac:dyDescent="0.25">
      <c r="A153" s="22">
        <v>108</v>
      </c>
    </row>
    <row r="154" spans="1:1" x14ac:dyDescent="0.25">
      <c r="A154" s="22">
        <v>109</v>
      </c>
    </row>
    <row r="155" spans="1:1" x14ac:dyDescent="0.25">
      <c r="A155" s="22">
        <v>110</v>
      </c>
    </row>
    <row r="156" spans="1:1" x14ac:dyDescent="0.25">
      <c r="A156" s="22">
        <v>111</v>
      </c>
    </row>
    <row r="157" spans="1:1" x14ac:dyDescent="0.25">
      <c r="A157" s="22">
        <v>112</v>
      </c>
    </row>
    <row r="158" spans="1:1" x14ac:dyDescent="0.25">
      <c r="A158" s="22">
        <v>113</v>
      </c>
    </row>
    <row r="159" spans="1:1" ht="18.75" x14ac:dyDescent="0.25">
      <c r="A159" s="14"/>
    </row>
    <row r="160" spans="1:1" x14ac:dyDescent="0.25">
      <c r="A160" s="22">
        <v>114</v>
      </c>
    </row>
    <row r="161" spans="1:1" x14ac:dyDescent="0.25">
      <c r="A161" s="22">
        <v>115</v>
      </c>
    </row>
    <row r="162" spans="1:1" x14ac:dyDescent="0.25">
      <c r="A162" s="22">
        <v>116</v>
      </c>
    </row>
    <row r="163" spans="1:1" x14ac:dyDescent="0.25">
      <c r="A163" s="22">
        <v>117</v>
      </c>
    </row>
    <row r="164" spans="1:1" x14ac:dyDescent="0.25">
      <c r="A164" s="22">
        <v>118</v>
      </c>
    </row>
    <row r="165" spans="1:1" x14ac:dyDescent="0.25">
      <c r="A165" s="27"/>
    </row>
    <row r="166" spans="1:1" x14ac:dyDescent="0.25">
      <c r="A166" s="29"/>
    </row>
    <row r="167" spans="1:1" x14ac:dyDescent="0.25">
      <c r="A167" s="29"/>
    </row>
    <row r="168" spans="1:1" x14ac:dyDescent="0.25">
      <c r="A168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B26" sqref="B26"/>
    </sheetView>
  </sheetViews>
  <sheetFormatPr defaultRowHeight="15.75" x14ac:dyDescent="0.25"/>
  <cols>
    <col min="1" max="1" width="26.75" customWidth="1"/>
    <col min="2" max="2" width="10.75" customWidth="1"/>
  </cols>
  <sheetData>
    <row r="1" spans="1:6" ht="16.5" thickBot="1" x14ac:dyDescent="0.3">
      <c r="A1" s="35" t="s">
        <v>78</v>
      </c>
      <c r="B1" s="36" t="s">
        <v>79</v>
      </c>
      <c r="C1" s="36" t="s">
        <v>80</v>
      </c>
      <c r="D1" s="36" t="s">
        <v>81</v>
      </c>
      <c r="E1" s="59" t="s">
        <v>103</v>
      </c>
    </row>
    <row r="2" spans="1:6" ht="16.5" thickBot="1" x14ac:dyDescent="0.3">
      <c r="A2" s="37" t="s">
        <v>82</v>
      </c>
      <c r="B2" s="38">
        <v>48</v>
      </c>
      <c r="C2" s="38">
        <v>40</v>
      </c>
      <c r="D2" s="38">
        <v>32</v>
      </c>
      <c r="E2">
        <f>SUM(B2:D2)/8</f>
        <v>15</v>
      </c>
      <c r="F2" s="72">
        <f>SUM(E2:E3)</f>
        <v>27</v>
      </c>
    </row>
    <row r="3" spans="1:6" ht="16.5" thickBot="1" x14ac:dyDescent="0.3">
      <c r="A3" s="37" t="s">
        <v>84</v>
      </c>
      <c r="B3" s="38">
        <v>80</v>
      </c>
      <c r="C3" s="38">
        <v>8</v>
      </c>
      <c r="D3" s="38">
        <v>8</v>
      </c>
      <c r="E3">
        <f>SUM(B3:D3)/8</f>
        <v>12</v>
      </c>
      <c r="F3" s="72"/>
    </row>
    <row r="4" spans="1:6" ht="16.5" thickBot="1" x14ac:dyDescent="0.3">
      <c r="A4" s="39" t="s">
        <v>85</v>
      </c>
      <c r="B4" s="40">
        <v>64</v>
      </c>
      <c r="C4" s="40">
        <v>16</v>
      </c>
      <c r="D4" s="40">
        <v>16</v>
      </c>
      <c r="E4">
        <f>SUM(B4:D4)/8</f>
        <v>12</v>
      </c>
    </row>
    <row r="5" spans="1:6" ht="16.5" thickBot="1" x14ac:dyDescent="0.3">
      <c r="A5" s="39" t="s">
        <v>83</v>
      </c>
      <c r="B5" s="40">
        <v>24</v>
      </c>
      <c r="C5" s="41">
        <v>8</v>
      </c>
      <c r="D5" s="41">
        <v>8</v>
      </c>
      <c r="E5">
        <f t="shared" ref="E5:E10" si="0">SUM(B5:D5)/8</f>
        <v>5</v>
      </c>
      <c r="F5">
        <f>SUM(E5:E9)</f>
        <v>120</v>
      </c>
    </row>
    <row r="6" spans="1:6" ht="16.5" thickBot="1" x14ac:dyDescent="0.3">
      <c r="A6" s="37" t="s">
        <v>90</v>
      </c>
      <c r="B6" s="38">
        <v>80</v>
      </c>
      <c r="C6" s="38">
        <v>160</v>
      </c>
      <c r="D6" s="38">
        <v>80</v>
      </c>
      <c r="E6">
        <f t="shared" si="0"/>
        <v>40</v>
      </c>
    </row>
    <row r="7" spans="1:6" ht="16.5" thickBot="1" x14ac:dyDescent="0.3">
      <c r="A7" s="39" t="s">
        <v>86</v>
      </c>
      <c r="B7" s="40">
        <v>80</v>
      </c>
      <c r="C7" s="40">
        <v>160</v>
      </c>
      <c r="D7" s="40">
        <v>120</v>
      </c>
      <c r="E7">
        <f t="shared" si="0"/>
        <v>45</v>
      </c>
    </row>
    <row r="8" spans="1:6" ht="16.5" thickBot="1" x14ac:dyDescent="0.3">
      <c r="A8" s="37" t="s">
        <v>89</v>
      </c>
      <c r="B8" s="38">
        <v>24</v>
      </c>
      <c r="C8" s="38">
        <v>8</v>
      </c>
      <c r="D8" s="38">
        <v>8</v>
      </c>
      <c r="E8">
        <f t="shared" si="0"/>
        <v>5</v>
      </c>
    </row>
    <row r="9" spans="1:6" ht="16.5" thickBot="1" x14ac:dyDescent="0.3">
      <c r="A9" s="39" t="s">
        <v>88</v>
      </c>
      <c r="B9" s="40">
        <v>0</v>
      </c>
      <c r="C9" s="40">
        <v>120</v>
      </c>
      <c r="D9" s="40">
        <v>80</v>
      </c>
      <c r="E9">
        <f t="shared" si="0"/>
        <v>25</v>
      </c>
    </row>
    <row r="10" spans="1:6" ht="16.5" thickBot="1" x14ac:dyDescent="0.3">
      <c r="A10" s="37" t="s">
        <v>87</v>
      </c>
      <c r="B10" s="38">
        <v>40</v>
      </c>
      <c r="C10" s="38">
        <v>40</v>
      </c>
      <c r="D10" s="38">
        <v>240</v>
      </c>
      <c r="E10">
        <f t="shared" si="0"/>
        <v>40</v>
      </c>
    </row>
    <row r="11" spans="1:6" ht="16.5" thickBot="1" x14ac:dyDescent="0.3">
      <c r="A11" s="60" t="s">
        <v>2</v>
      </c>
      <c r="B11" s="61">
        <f>D11/8</f>
        <v>199</v>
      </c>
      <c r="C11" s="62"/>
      <c r="D11" s="61">
        <f>SUM(B2:D10)</f>
        <v>1592</v>
      </c>
    </row>
    <row r="13" spans="1:6" ht="16.5" thickBot="1" x14ac:dyDescent="0.3"/>
    <row r="14" spans="1:6" ht="16.5" thickBot="1" x14ac:dyDescent="0.3">
      <c r="A14" s="35" t="s">
        <v>78</v>
      </c>
      <c r="B14" s="36" t="s">
        <v>79</v>
      </c>
      <c r="C14" s="36" t="s">
        <v>80</v>
      </c>
      <c r="D14" s="36" t="s">
        <v>81</v>
      </c>
    </row>
    <row r="15" spans="1:6" ht="16.5" thickBot="1" x14ac:dyDescent="0.3">
      <c r="A15" s="37" t="s">
        <v>121</v>
      </c>
      <c r="B15" s="38">
        <v>48</v>
      </c>
      <c r="C15" s="38">
        <v>40</v>
      </c>
      <c r="D15" s="38">
        <v>32</v>
      </c>
    </row>
    <row r="16" spans="1:6" ht="16.5" thickBot="1" x14ac:dyDescent="0.3">
      <c r="A16" s="73" t="s">
        <v>84</v>
      </c>
      <c r="B16" s="74">
        <v>80</v>
      </c>
      <c r="C16" s="74">
        <v>8</v>
      </c>
      <c r="D16" s="74">
        <v>8</v>
      </c>
    </row>
    <row r="17" spans="1:4" ht="16.5" thickBot="1" x14ac:dyDescent="0.3">
      <c r="A17" s="37" t="s">
        <v>85</v>
      </c>
      <c r="B17" s="38">
        <v>64</v>
      </c>
      <c r="C17" s="38">
        <v>16</v>
      </c>
      <c r="D17" s="38">
        <v>16</v>
      </c>
    </row>
    <row r="18" spans="1:4" ht="16.5" thickBot="1" x14ac:dyDescent="0.3">
      <c r="A18" s="73" t="s">
        <v>122</v>
      </c>
      <c r="B18" s="74">
        <v>24</v>
      </c>
      <c r="C18" s="75">
        <v>8</v>
      </c>
      <c r="D18" s="75">
        <v>8</v>
      </c>
    </row>
    <row r="19" spans="1:4" ht="16.5" thickBot="1" x14ac:dyDescent="0.3">
      <c r="A19" s="37" t="s">
        <v>90</v>
      </c>
      <c r="B19" s="38">
        <v>80</v>
      </c>
      <c r="C19" s="38">
        <v>160</v>
      </c>
      <c r="D19" s="38">
        <v>80</v>
      </c>
    </row>
    <row r="20" spans="1:4" ht="16.5" thickBot="1" x14ac:dyDescent="0.3">
      <c r="A20" s="73" t="s">
        <v>86</v>
      </c>
      <c r="B20" s="74">
        <v>80</v>
      </c>
      <c r="C20" s="74">
        <v>160</v>
      </c>
      <c r="D20" s="74">
        <v>120</v>
      </c>
    </row>
    <row r="21" spans="1:4" ht="16.5" thickBot="1" x14ac:dyDescent="0.3">
      <c r="A21" s="37" t="s">
        <v>123</v>
      </c>
      <c r="B21" s="38">
        <v>24</v>
      </c>
      <c r="C21" s="38">
        <v>8</v>
      </c>
      <c r="D21" s="38">
        <v>8</v>
      </c>
    </row>
    <row r="22" spans="1:4" ht="16.5" thickBot="1" x14ac:dyDescent="0.3">
      <c r="A22" s="39" t="s">
        <v>124</v>
      </c>
      <c r="B22" s="40">
        <v>40</v>
      </c>
      <c r="C22" s="40">
        <v>160</v>
      </c>
      <c r="D22" s="40">
        <v>120</v>
      </c>
    </row>
    <row r="23" spans="1:4" ht="16.5" thickBot="1" x14ac:dyDescent="0.3">
      <c r="A23" s="37" t="s">
        <v>87</v>
      </c>
      <c r="B23" s="38">
        <v>40</v>
      </c>
      <c r="C23" s="38">
        <v>40</v>
      </c>
      <c r="D23" s="38">
        <v>240</v>
      </c>
    </row>
    <row r="24" spans="1:4" ht="16.5" thickBot="1" x14ac:dyDescent="0.3">
      <c r="A24" s="73" t="s">
        <v>112</v>
      </c>
      <c r="B24" s="74"/>
      <c r="C24" s="74"/>
      <c r="D24" s="74">
        <v>24</v>
      </c>
    </row>
    <row r="25" spans="1:4" ht="16.5" thickBot="1" x14ac:dyDescent="0.3">
      <c r="A25" s="76" t="s">
        <v>2</v>
      </c>
      <c r="B25" s="77">
        <f>D25/8</f>
        <v>217</v>
      </c>
      <c r="C25" s="78"/>
      <c r="D25" s="77">
        <f>SUM(B15:D24)</f>
        <v>1736</v>
      </c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.75" x14ac:dyDescent="0.25"/>
  <cols>
    <col min="2" max="2" width="15.5" bestFit="1" customWidth="1"/>
    <col min="3" max="3" width="94.875" customWidth="1"/>
  </cols>
  <sheetData>
    <row r="1" spans="1:3" x14ac:dyDescent="0.25">
      <c r="A1" t="s">
        <v>114</v>
      </c>
      <c r="B1" t="s">
        <v>115</v>
      </c>
      <c r="C1" t="s">
        <v>116</v>
      </c>
    </row>
    <row r="2" spans="1:3" x14ac:dyDescent="0.25">
      <c r="A2" t="s">
        <v>117</v>
      </c>
      <c r="B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SCTDA</vt:lpstr>
      <vt:lpstr>Resource Loading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2017-05-31T10:15:55Z</dcterms:modified>
</cp:coreProperties>
</file>