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SaudiMess\"/>
    </mc:Choice>
  </mc:AlternateContent>
  <bookViews>
    <workbookView xWindow="0" yWindow="0" windowWidth="23040" windowHeight="9384" tabRatio="500" activeTab="1"/>
  </bookViews>
  <sheets>
    <sheet name="Web &amp; WebAPI" sheetId="6" r:id="rId1"/>
    <sheet name="Android&amp;iOS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5" l="1"/>
  <c r="D53" i="5"/>
  <c r="F49" i="5"/>
  <c r="D49" i="5"/>
  <c r="E45" i="5"/>
  <c r="F45" i="5" s="1"/>
  <c r="D45" i="5"/>
  <c r="F44" i="5"/>
  <c r="E44" i="5"/>
  <c r="D44" i="5"/>
  <c r="E43" i="5"/>
  <c r="F43" i="5" s="1"/>
  <c r="D43" i="5"/>
  <c r="F42" i="5"/>
  <c r="E42" i="5"/>
  <c r="D42" i="5"/>
  <c r="E41" i="5"/>
  <c r="F41" i="5" s="1"/>
  <c r="D41" i="5"/>
  <c r="F40" i="5"/>
  <c r="E40" i="5"/>
  <c r="D40" i="5"/>
  <c r="E39" i="5"/>
  <c r="F39" i="5" s="1"/>
  <c r="D39" i="5"/>
  <c r="F37" i="5"/>
  <c r="E37" i="5"/>
  <c r="D37" i="5"/>
  <c r="E36" i="5"/>
  <c r="F36" i="5" s="1"/>
  <c r="D36" i="5"/>
  <c r="F35" i="5"/>
  <c r="E35" i="5"/>
  <c r="D35" i="5"/>
  <c r="E34" i="5"/>
  <c r="F34" i="5" s="1"/>
  <c r="D34" i="5"/>
  <c r="F33" i="5"/>
  <c r="E33" i="5"/>
  <c r="D33" i="5"/>
  <c r="E32" i="5"/>
  <c r="F32" i="5" s="1"/>
  <c r="D32" i="5"/>
  <c r="F31" i="5"/>
  <c r="E31" i="5"/>
  <c r="D31" i="5"/>
  <c r="E29" i="5"/>
  <c r="F29" i="5" s="1"/>
  <c r="D29" i="5"/>
  <c r="F28" i="5"/>
  <c r="E28" i="5"/>
  <c r="D28" i="5"/>
  <c r="E27" i="5"/>
  <c r="F27" i="5" s="1"/>
  <c r="D27" i="5"/>
  <c r="F26" i="5"/>
  <c r="E26" i="5"/>
  <c r="D26" i="5"/>
  <c r="E25" i="5"/>
  <c r="F25" i="5" s="1"/>
  <c r="D25" i="5"/>
  <c r="F24" i="5"/>
  <c r="E24" i="5"/>
  <c r="D24" i="5"/>
  <c r="E23" i="5"/>
  <c r="F23" i="5" s="1"/>
  <c r="D23" i="5"/>
  <c r="F22" i="5"/>
  <c r="E22" i="5"/>
  <c r="D22" i="5"/>
  <c r="E21" i="5"/>
  <c r="F21" i="5" s="1"/>
  <c r="D21" i="5"/>
  <c r="F20" i="5"/>
  <c r="E20" i="5"/>
  <c r="D20" i="5"/>
  <c r="E19" i="5"/>
  <c r="F19" i="5" s="1"/>
  <c r="D19" i="5"/>
  <c r="F18" i="5"/>
  <c r="E18" i="5"/>
  <c r="D18" i="5"/>
  <c r="E17" i="5"/>
  <c r="F17" i="5" s="1"/>
  <c r="D17" i="5"/>
  <c r="F16" i="5"/>
  <c r="E16" i="5"/>
  <c r="D16" i="5"/>
  <c r="D55" i="5" s="1"/>
  <c r="E15" i="5"/>
  <c r="F15" i="5" s="1"/>
  <c r="D15" i="5"/>
  <c r="F14" i="5"/>
  <c r="D14" i="5"/>
  <c r="F11" i="5"/>
  <c r="D11" i="5"/>
  <c r="F55" i="5" l="1"/>
  <c r="G22" i="6" l="1"/>
  <c r="G19" i="6"/>
  <c r="H12" i="6" l="1"/>
  <c r="H11" i="6"/>
  <c r="H7" i="6"/>
  <c r="C71" i="6" l="1"/>
  <c r="C9" i="6" l="1"/>
  <c r="D64" i="6"/>
  <c r="D35" i="6"/>
  <c r="D63" i="6" l="1"/>
  <c r="D62" i="6"/>
  <c r="D61" i="6"/>
  <c r="D60" i="6"/>
  <c r="D59" i="6"/>
  <c r="D58" i="6"/>
  <c r="D57" i="6"/>
  <c r="D56" i="6"/>
  <c r="D55" i="6"/>
  <c r="D54" i="6"/>
  <c r="D53" i="6"/>
  <c r="D52" i="6"/>
  <c r="D51" i="6"/>
  <c r="D44" i="6"/>
  <c r="D38" i="6"/>
  <c r="D39" i="6"/>
  <c r="D40" i="6"/>
  <c r="D41" i="6"/>
  <c r="D42" i="6"/>
  <c r="D37" i="6"/>
  <c r="D26" i="6"/>
  <c r="D34" i="6"/>
  <c r="D31" i="6"/>
  <c r="D33" i="6"/>
  <c r="D17" i="6"/>
  <c r="D18" i="6"/>
  <c r="D72" i="6"/>
  <c r="D73" i="6"/>
  <c r="D67" i="6"/>
  <c r="D68" i="6"/>
  <c r="D69" i="6"/>
  <c r="D66" i="6"/>
  <c r="D46" i="6"/>
  <c r="D47" i="6"/>
  <c r="D48" i="6"/>
  <c r="D49" i="6"/>
  <c r="D50" i="6"/>
  <c r="D45" i="6"/>
  <c r="D15" i="6"/>
  <c r="D19" i="6"/>
  <c r="D20" i="6"/>
  <c r="D21" i="6"/>
  <c r="D22" i="6"/>
  <c r="D23" i="6"/>
  <c r="D24" i="6"/>
  <c r="D25" i="6"/>
  <c r="D27" i="6"/>
  <c r="D28" i="6"/>
  <c r="D29" i="6"/>
  <c r="D30" i="6"/>
  <c r="D14" i="6"/>
  <c r="D10" i="6"/>
  <c r="D11" i="6"/>
  <c r="D8" i="6"/>
  <c r="I12" i="6"/>
  <c r="I11" i="6"/>
  <c r="I9" i="6"/>
  <c r="I8" i="6"/>
  <c r="D71" i="6" l="1"/>
  <c r="H13" i="6" s="1"/>
  <c r="D9" i="6"/>
  <c r="K8" i="6"/>
  <c r="I7" i="6"/>
  <c r="J8" i="6"/>
  <c r="D74" i="6" l="1"/>
  <c r="H10" i="6"/>
  <c r="I10" i="6" s="1"/>
  <c r="G15" i="6"/>
  <c r="I13" i="6"/>
  <c r="C74" i="6"/>
  <c r="I14" i="6" l="1"/>
  <c r="G16" i="6" s="1"/>
</calcChain>
</file>

<file path=xl/sharedStrings.xml><?xml version="1.0" encoding="utf-8"?>
<sst xmlns="http://schemas.openxmlformats.org/spreadsheetml/2006/main" count="148" uniqueCount="111">
  <si>
    <t>Module</t>
  </si>
  <si>
    <t>Man Days</t>
  </si>
  <si>
    <t>Development</t>
  </si>
  <si>
    <t>Hours</t>
  </si>
  <si>
    <t>Ui Design</t>
  </si>
  <si>
    <t>Page Design</t>
  </si>
  <si>
    <t>Api Integration</t>
  </si>
  <si>
    <t>Testing</t>
  </si>
  <si>
    <t>Total effort</t>
  </si>
  <si>
    <t>Api integration</t>
  </si>
  <si>
    <t>Basic Setup</t>
  </si>
  <si>
    <t>Login Page</t>
  </si>
  <si>
    <t>#</t>
  </si>
  <si>
    <t>Thursday</t>
  </si>
  <si>
    <t>SaudiMess</t>
  </si>
  <si>
    <t>Android</t>
  </si>
  <si>
    <t>iOS</t>
  </si>
  <si>
    <t>Sign up Page(User and corporate)</t>
  </si>
  <si>
    <t>Home page</t>
  </si>
  <si>
    <t>Sub Category</t>
  </si>
  <si>
    <t>Filter</t>
  </si>
  <si>
    <t>Food list page</t>
  </si>
  <si>
    <t>food detail page</t>
  </si>
  <si>
    <t>Option list page</t>
  </si>
  <si>
    <t>User page</t>
  </si>
  <si>
    <t>Corporate user page</t>
  </si>
  <si>
    <t>Splash</t>
  </si>
  <si>
    <t>Profile page</t>
  </si>
  <si>
    <t>Forgot password</t>
  </si>
  <si>
    <t>Logout</t>
  </si>
  <si>
    <t>Your orders List(Pending order and Delivered order)</t>
  </si>
  <si>
    <t>Food list page(Search)</t>
  </si>
  <si>
    <t>Contact us</t>
  </si>
  <si>
    <t>Help</t>
  </si>
  <si>
    <t>Cart page</t>
  </si>
  <si>
    <t>Address Page</t>
  </si>
  <si>
    <t>Order Confirmation page</t>
  </si>
  <si>
    <t>Notification</t>
  </si>
  <si>
    <t>Checkout page</t>
  </si>
  <si>
    <t>Schedule page</t>
  </si>
  <si>
    <t>Rating page</t>
  </si>
  <si>
    <t>Food Ordering Mobile App and Admin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</si>
  <si>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</si>
  <si>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</si>
  <si>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</si>
  <si>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</si>
  <si>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</si>
  <si>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</si>
  <si>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</si>
  <si>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</si>
  <si>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Project Documentation (SRS, Scope, WBS etc.)</t>
  </si>
  <si>
    <t>PM</t>
  </si>
  <si>
    <t>BA</t>
  </si>
  <si>
    <t>Tech writer</t>
  </si>
  <si>
    <t>Admin</t>
  </si>
  <si>
    <t>QA</t>
  </si>
  <si>
    <t>User Management</t>
  </si>
  <si>
    <t>Total</t>
  </si>
  <si>
    <t>&lt;--- This would be the minimum time required</t>
  </si>
  <si>
    <t>Master Data</t>
  </si>
  <si>
    <t>Total Delivery days</t>
  </si>
  <si>
    <t xml:space="preserve"> (+1 Day deployment)</t>
  </si>
  <si>
    <t xml:space="preserve">      View Order details</t>
  </si>
  <si>
    <t>Web API</t>
  </si>
  <si>
    <t xml:space="preserve">Total Effort Variation : </t>
  </si>
  <si>
    <t>System features</t>
  </si>
  <si>
    <t>Auditing &amp; logging</t>
  </si>
  <si>
    <t>Exception handling</t>
  </si>
  <si>
    <t>User Manual</t>
  </si>
  <si>
    <t>Document Archival</t>
  </si>
  <si>
    <t>Quality Assurance</t>
  </si>
  <si>
    <t>QA &amp; Bug Fixing</t>
  </si>
  <si>
    <t>UAT</t>
  </si>
  <si>
    <t>Deployment</t>
  </si>
  <si>
    <t>Assumptions</t>
  </si>
  <si>
    <t>The application will be a responsive web application</t>
  </si>
  <si>
    <t>Friday</t>
  </si>
  <si>
    <t>Meal Types (Indian, Chineese, Italian etc)</t>
  </si>
  <si>
    <t>Menu Items</t>
  </si>
  <si>
    <t>Combo Category</t>
  </si>
  <si>
    <t>Combo Items</t>
  </si>
  <si>
    <t>Accompaniment (Sugar, Ketchup, Garlic dip)</t>
  </si>
  <si>
    <t>Food time Category (Day, night etc)</t>
  </si>
  <si>
    <t>Food Categories (Chicken, rice, soup, mutton, vegetable, vegan)</t>
  </si>
  <si>
    <t>Menu Type (Breakfast, Lunch, Brunch, Snacks etc)</t>
  </si>
  <si>
    <t>Special Diet Categories</t>
  </si>
  <si>
    <t>Food options (No sugar, Oil free, No garlic)</t>
  </si>
  <si>
    <t>Hours of Operation</t>
  </si>
  <si>
    <t>Related food category</t>
  </si>
  <si>
    <t xml:space="preserve">Kitchen </t>
  </si>
  <si>
    <t>View Orders</t>
  </si>
  <si>
    <t>Reports</t>
  </si>
  <si>
    <t>Dashboard</t>
  </si>
  <si>
    <t>Location (With mapping facility)</t>
  </si>
  <si>
    <t>Kitchen mapping with location, delivery time, food availability</t>
  </si>
  <si>
    <t>Customer/Coprporate wise</t>
  </si>
  <si>
    <t>Menu wise</t>
  </si>
  <si>
    <t>Income wise</t>
  </si>
  <si>
    <t>location wise</t>
  </si>
  <si>
    <t>Order quantity wise</t>
  </si>
  <si>
    <t>Customer feedback</t>
  </si>
  <si>
    <t>Manage Customers (individuals, corporates)</t>
  </si>
  <si>
    <t>Prototype</t>
  </si>
  <si>
    <t>Help [FAQ]</t>
  </si>
  <si>
    <t>There is no web interphase for customers and corporate users</t>
  </si>
  <si>
    <t>-- days</t>
  </si>
  <si>
    <t>Total Effort Web</t>
  </si>
  <si>
    <t>Total effort Android</t>
  </si>
  <si>
    <t>Total Effort IOS</t>
  </si>
  <si>
    <t>Total Delivery Days</t>
  </si>
  <si>
    <t>testing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</si>
</sst>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4" borderId="7" xfId="0" applyFont="1" applyFill="1" applyBorder="1"/>
    <xf numFmtId="0" fontId="0" fillId="4" borderId="0" xfId="0" applyFill="1"/>
    <xf numFmtId="0" fontId="0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8" xfId="0" applyFont="1" applyFill="1" applyBorder="1"/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4" borderId="9" xfId="0" applyFont="1" applyFill="1" applyBorder="1"/>
    <xf numFmtId="0" fontId="0" fillId="4" borderId="0" xfId="0" applyFill="1" applyAlignment="1">
      <alignment horizontal="center"/>
    </xf>
    <xf numFmtId="0" fontId="7" fillId="4" borderId="0" xfId="0" applyFont="1" applyFill="1"/>
    <xf numFmtId="0" fontId="6" fillId="4" borderId="0" xfId="0" applyFont="1" applyFill="1"/>
    <xf numFmtId="0" fontId="0" fillId="4" borderId="0" xfId="0" applyFill="1" applyAlignment="1">
      <alignment horizontal="left" vertical="center"/>
    </xf>
    <xf numFmtId="0" fontId="0" fillId="4" borderId="2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/>
    <xf numFmtId="0" fontId="0" fillId="2" borderId="3" xfId="0" applyFont="1" applyFill="1" applyBorder="1" applyAlignment="1"/>
    <xf numFmtId="0" fontId="0" fillId="2" borderId="0" xfId="0" applyFont="1" applyFill="1" applyBorder="1" applyAlignment="1"/>
    <xf numFmtId="0" fontId="5" fillId="5" borderId="2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0" fillId="0" borderId="12" xfId="0" applyBorder="1"/>
    <xf numFmtId="0" fontId="0" fillId="2" borderId="13" xfId="0" applyFont="1" applyFill="1" applyBorder="1" applyAlignment="1"/>
    <xf numFmtId="0" fontId="4" fillId="0" borderId="0" xfId="0" applyFont="1"/>
    <xf numFmtId="0" fontId="0" fillId="0" borderId="14" xfId="0" applyBorder="1"/>
    <xf numFmtId="0" fontId="5" fillId="2" borderId="0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8" fillId="6" borderId="15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0" fontId="0" fillId="0" borderId="0" xfId="0" applyFont="1" applyAlignment="1">
      <alignment vertical="center"/>
    </xf>
    <xf numFmtId="0" fontId="0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 indent="1"/>
    </xf>
    <xf numFmtId="0" fontId="0" fillId="8" borderId="1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9" fillId="0" borderId="15" xfId="0" applyFont="1" applyBorder="1" applyAlignment="1">
      <alignment vertical="center"/>
    </xf>
    <xf numFmtId="0" fontId="10" fillId="0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indent="2"/>
    </xf>
    <xf numFmtId="0" fontId="4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left" vertical="center" wrapText="1" indent="1"/>
    </xf>
    <xf numFmtId="0" fontId="4" fillId="10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4" fillId="1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indent="1"/>
    </xf>
    <xf numFmtId="0" fontId="0" fillId="2" borderId="2" xfId="0" applyFont="1" applyFill="1" applyBorder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2" borderId="14" xfId="0" applyFont="1" applyFill="1" applyBorder="1"/>
    <xf numFmtId="0" fontId="0" fillId="4" borderId="2" xfId="0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3908435</xdr:colOff>
      <xdr:row>3</xdr:row>
      <xdr:rowOff>138113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837BAE2-F5A6-4359-A27A-B1597F7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65560" cy="738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57151</xdr:rowOff>
    </xdr:from>
    <xdr:to>
      <xdr:col>1</xdr:col>
      <xdr:colOff>2351146</xdr:colOff>
      <xdr:row>4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" y="257176"/>
          <a:ext cx="2332097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1</xdr:row>
      <xdr:rowOff>57151</xdr:rowOff>
    </xdr:from>
    <xdr:to>
      <xdr:col>1</xdr:col>
      <xdr:colOff>2351146</xdr:colOff>
      <xdr:row>4</xdr:row>
      <xdr:rowOff>47626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89" y="255271"/>
          <a:ext cx="2332097" cy="584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711"/>
  <sheetViews>
    <sheetView workbookViewId="0">
      <selection activeCell="B13" sqref="B13"/>
    </sheetView>
  </sheetViews>
  <sheetFormatPr defaultColWidth="10.8984375" defaultRowHeight="15.6" x14ac:dyDescent="0.3"/>
  <cols>
    <col min="1" max="1" width="7.5" style="63" customWidth="1"/>
    <col min="2" max="2" width="80" style="1" customWidth="1"/>
    <col min="3" max="3" width="14.19921875" style="63" customWidth="1"/>
    <col min="4" max="4" width="13.8984375" style="67" customWidth="1"/>
    <col min="5" max="5" width="7.59765625" style="67" customWidth="1"/>
    <col min="6" max="6" width="19.09765625" style="1" customWidth="1"/>
    <col min="7" max="7" width="12.69921875" style="1" customWidth="1"/>
    <col min="8" max="16384" width="10.8984375" style="1"/>
  </cols>
  <sheetData>
    <row r="1" spans="1:11" ht="15.75" customHeight="1" x14ac:dyDescent="0.3">
      <c r="A1" s="3"/>
      <c r="B1" s="3"/>
      <c r="C1" s="2"/>
      <c r="D1" s="4"/>
    </row>
    <row r="2" spans="1:11" ht="15.75" customHeight="1" x14ac:dyDescent="0.3">
      <c r="A2" s="4"/>
      <c r="B2" s="4"/>
      <c r="C2" s="2"/>
      <c r="D2" s="4"/>
    </row>
    <row r="3" spans="1:11" ht="15.75" customHeight="1" x14ac:dyDescent="0.3">
      <c r="A3" s="4"/>
      <c r="B3" s="35" t="s">
        <v>41</v>
      </c>
      <c r="C3" s="2"/>
      <c r="D3" s="8">
        <v>43378</v>
      </c>
    </row>
    <row r="4" spans="1:11" ht="15.75" customHeight="1" x14ac:dyDescent="0.3">
      <c r="A4" s="4"/>
      <c r="B4" s="2"/>
      <c r="C4" s="2"/>
      <c r="D4" s="9" t="s">
        <v>76</v>
      </c>
    </row>
    <row r="5" spans="1:11" ht="15.75" customHeight="1" x14ac:dyDescent="0.3">
      <c r="A5" s="36"/>
      <c r="B5" s="36"/>
      <c r="C5" s="37"/>
      <c r="D5" s="36"/>
      <c r="F5" s="38"/>
    </row>
    <row r="6" spans="1:11" s="42" customFormat="1" ht="18" customHeight="1" x14ac:dyDescent="0.3">
      <c r="A6" s="5"/>
      <c r="B6" s="6" t="s">
        <v>0</v>
      </c>
      <c r="C6" s="7" t="s">
        <v>3</v>
      </c>
      <c r="D6" s="5" t="s">
        <v>1</v>
      </c>
      <c r="E6" s="67"/>
      <c r="F6" s="39"/>
      <c r="G6" s="40" t="s">
        <v>42</v>
      </c>
      <c r="H6" s="41" t="s">
        <v>1</v>
      </c>
      <c r="I6" s="41" t="s">
        <v>43</v>
      </c>
    </row>
    <row r="7" spans="1:11" s="42" customFormat="1" ht="18" customHeight="1" x14ac:dyDescent="0.3">
      <c r="A7" s="5"/>
      <c r="B7" s="43" t="s">
        <v>44</v>
      </c>
      <c r="C7" s="44"/>
      <c r="D7" s="5"/>
      <c r="E7" s="67"/>
      <c r="F7" s="45" t="s">
        <v>45</v>
      </c>
      <c r="G7" s="46">
        <v>1</v>
      </c>
      <c r="H7" s="47">
        <f>D11</f>
        <v>8</v>
      </c>
      <c r="I7" s="48">
        <f>(H7*G7)</f>
        <v>8</v>
      </c>
    </row>
    <row r="8" spans="1:11" s="42" customFormat="1" ht="18" customHeight="1" x14ac:dyDescent="0.3">
      <c r="A8" s="49">
        <v>1</v>
      </c>
      <c r="B8" s="50" t="s">
        <v>46</v>
      </c>
      <c r="C8" s="49">
        <v>20</v>
      </c>
      <c r="D8" s="49">
        <f>C8/8</f>
        <v>2.5</v>
      </c>
      <c r="E8" s="67"/>
      <c r="F8" s="45" t="s">
        <v>47</v>
      </c>
      <c r="G8" s="46">
        <v>1</v>
      </c>
      <c r="H8" s="47">
        <v>35</v>
      </c>
      <c r="I8" s="48">
        <f t="shared" ref="I8:I13" si="0">(H8*G8)</f>
        <v>35</v>
      </c>
      <c r="J8" s="75">
        <f>SUM(D13:D69)</f>
        <v>45.5</v>
      </c>
      <c r="K8" s="76">
        <f>SUM(I8:I9)</f>
        <v>46</v>
      </c>
    </row>
    <row r="9" spans="1:11" s="42" customFormat="1" ht="18" customHeight="1" x14ac:dyDescent="0.3">
      <c r="A9" s="49">
        <v>2</v>
      </c>
      <c r="B9" s="50" t="s">
        <v>48</v>
      </c>
      <c r="C9" s="49">
        <f>SUM(C10:C73)*0.1</f>
        <v>62.160000000000004</v>
      </c>
      <c r="D9" s="49">
        <f t="shared" ref="D9:D11" si="1">C9/8</f>
        <v>7.7700000000000005</v>
      </c>
      <c r="E9" s="67"/>
      <c r="F9" s="45" t="s">
        <v>49</v>
      </c>
      <c r="G9" s="46">
        <v>1</v>
      </c>
      <c r="H9" s="47">
        <v>11</v>
      </c>
      <c r="I9" s="48">
        <f t="shared" si="0"/>
        <v>11</v>
      </c>
      <c r="J9" s="75"/>
      <c r="K9" s="76"/>
    </row>
    <row r="10" spans="1:11" s="42" customFormat="1" ht="18" customHeight="1" x14ac:dyDescent="0.3">
      <c r="A10" s="49">
        <v>3</v>
      </c>
      <c r="B10" s="50" t="s">
        <v>50</v>
      </c>
      <c r="C10" s="49">
        <v>32</v>
      </c>
      <c r="D10" s="49">
        <f t="shared" si="1"/>
        <v>4</v>
      </c>
      <c r="E10" s="67"/>
      <c r="F10" s="45" t="s">
        <v>51</v>
      </c>
      <c r="G10" s="46">
        <v>1</v>
      </c>
      <c r="H10" s="47">
        <f>D9</f>
        <v>7.7700000000000005</v>
      </c>
      <c r="I10" s="48">
        <f t="shared" si="0"/>
        <v>7.7700000000000005</v>
      </c>
      <c r="J10" s="75"/>
      <c r="K10" s="76"/>
    </row>
    <row r="11" spans="1:11" s="51" customFormat="1" ht="18" customHeight="1" x14ac:dyDescent="0.3">
      <c r="A11" s="49">
        <v>4</v>
      </c>
      <c r="B11" s="50" t="s">
        <v>102</v>
      </c>
      <c r="C11" s="49">
        <v>64</v>
      </c>
      <c r="D11" s="49">
        <f t="shared" si="1"/>
        <v>8</v>
      </c>
      <c r="E11" s="67"/>
      <c r="F11" s="45" t="s">
        <v>52</v>
      </c>
      <c r="G11" s="46">
        <v>1</v>
      </c>
      <c r="H11" s="47">
        <f>D8</f>
        <v>2.5</v>
      </c>
      <c r="I11" s="48">
        <f t="shared" si="0"/>
        <v>2.5</v>
      </c>
      <c r="J11" s="42"/>
      <c r="K11" s="42"/>
    </row>
    <row r="12" spans="1:11" s="51" customFormat="1" ht="18" customHeight="1" x14ac:dyDescent="0.3">
      <c r="A12" s="5"/>
      <c r="B12" s="43" t="s">
        <v>2</v>
      </c>
      <c r="C12" s="43"/>
      <c r="D12" s="43"/>
      <c r="E12" s="67"/>
      <c r="F12" s="45" t="s">
        <v>53</v>
      </c>
      <c r="G12" s="46">
        <v>1</v>
      </c>
      <c r="H12" s="47">
        <f>D10</f>
        <v>4</v>
      </c>
      <c r="I12" s="48">
        <f t="shared" si="0"/>
        <v>4</v>
      </c>
      <c r="J12" s="42"/>
      <c r="K12" s="42"/>
    </row>
    <row r="13" spans="1:11" s="51" customFormat="1" ht="18" customHeight="1" x14ac:dyDescent="0.3">
      <c r="A13" s="52"/>
      <c r="B13" s="53" t="s">
        <v>54</v>
      </c>
      <c r="C13" s="54"/>
      <c r="D13" s="54"/>
      <c r="E13" s="67"/>
      <c r="F13" s="45" t="s">
        <v>55</v>
      </c>
      <c r="G13" s="46">
        <v>1</v>
      </c>
      <c r="H13" s="47">
        <f>SUM(D71:D72)</f>
        <v>19.2</v>
      </c>
      <c r="I13" s="48">
        <f t="shared" si="0"/>
        <v>19.2</v>
      </c>
      <c r="J13" s="42"/>
      <c r="K13" s="42"/>
    </row>
    <row r="14" spans="1:11" s="51" customFormat="1" ht="18" customHeight="1" x14ac:dyDescent="0.3">
      <c r="A14" s="49"/>
      <c r="B14" s="50" t="s">
        <v>56</v>
      </c>
      <c r="C14" s="49">
        <v>24</v>
      </c>
      <c r="D14" s="49">
        <f t="shared" ref="D14:D73" si="2">C14/8</f>
        <v>3</v>
      </c>
      <c r="E14" s="67"/>
      <c r="F14" s="56" t="s">
        <v>57</v>
      </c>
      <c r="G14" s="46"/>
      <c r="H14" s="46"/>
      <c r="I14" s="47">
        <f>SUM(I7:I13)</f>
        <v>87.470000000000013</v>
      </c>
      <c r="J14" s="42"/>
      <c r="K14" s="42"/>
    </row>
    <row r="15" spans="1:11" s="51" customFormat="1" ht="18" customHeight="1" x14ac:dyDescent="0.3">
      <c r="A15" s="49"/>
      <c r="B15" s="50" t="s">
        <v>92</v>
      </c>
      <c r="C15" s="49">
        <v>40</v>
      </c>
      <c r="D15" s="49">
        <f t="shared" si="2"/>
        <v>5</v>
      </c>
      <c r="E15" s="67"/>
      <c r="F15" s="58" t="s">
        <v>60</v>
      </c>
      <c r="G15" s="59">
        <f>SUM(H13,H7,H8)</f>
        <v>62.2</v>
      </c>
      <c r="H15" s="60"/>
      <c r="I15" s="61"/>
      <c r="J15" s="57" t="s">
        <v>58</v>
      </c>
      <c r="K15" s="42"/>
    </row>
    <row r="16" spans="1:11" s="51" customFormat="1" ht="18" customHeight="1" x14ac:dyDescent="0.3">
      <c r="A16" s="49"/>
      <c r="B16" s="50" t="s">
        <v>59</v>
      </c>
      <c r="C16" s="49"/>
      <c r="D16" s="49"/>
      <c r="E16" s="67"/>
      <c r="F16" s="58" t="s">
        <v>43</v>
      </c>
      <c r="G16" s="59">
        <f>I14</f>
        <v>87.470000000000013</v>
      </c>
      <c r="H16" s="42" t="s">
        <v>61</v>
      </c>
      <c r="I16" s="42"/>
      <c r="J16" s="42"/>
    </row>
    <row r="17" spans="1:10" s="51" customFormat="1" ht="18" customHeight="1" x14ac:dyDescent="0.3">
      <c r="A17" s="49"/>
      <c r="B17" s="55" t="s">
        <v>82</v>
      </c>
      <c r="C17" s="49">
        <v>6</v>
      </c>
      <c r="D17" s="49">
        <f t="shared" si="2"/>
        <v>0.75</v>
      </c>
      <c r="E17" s="67"/>
      <c r="F17"/>
      <c r="G17"/>
      <c r="H17"/>
      <c r="I17"/>
      <c r="J17"/>
    </row>
    <row r="18" spans="1:10" s="51" customFormat="1" ht="18" customHeight="1" x14ac:dyDescent="0.3">
      <c r="A18" s="49"/>
      <c r="B18" s="55" t="s">
        <v>85</v>
      </c>
      <c r="C18" s="49">
        <v>6</v>
      </c>
      <c r="D18" s="49">
        <f t="shared" si="2"/>
        <v>0.75</v>
      </c>
      <c r="E18" s="67"/>
      <c r="F18"/>
      <c r="G18"/>
      <c r="H18"/>
      <c r="I18"/>
      <c r="J18"/>
    </row>
    <row r="19" spans="1:10" s="51" customFormat="1" x14ac:dyDescent="0.3">
      <c r="A19" s="49"/>
      <c r="B19" s="55" t="s">
        <v>84</v>
      </c>
      <c r="C19" s="49">
        <v>6</v>
      </c>
      <c r="D19" s="49">
        <f t="shared" si="2"/>
        <v>0.75</v>
      </c>
      <c r="E19" s="67"/>
      <c r="F19" t="s">
        <v>106</v>
      </c>
      <c r="G19">
        <f>G16</f>
        <v>87.470000000000013</v>
      </c>
      <c r="H19"/>
      <c r="I19"/>
      <c r="J19"/>
    </row>
    <row r="20" spans="1:10" s="51" customFormat="1" x14ac:dyDescent="0.3">
      <c r="A20" s="49"/>
      <c r="B20" s="55" t="s">
        <v>77</v>
      </c>
      <c r="C20" s="49">
        <v>6</v>
      </c>
      <c r="D20" s="49">
        <f t="shared" si="2"/>
        <v>0.75</v>
      </c>
      <c r="E20" s="67"/>
      <c r="F20" t="s">
        <v>107</v>
      </c>
      <c r="G20">
        <v>40</v>
      </c>
      <c r="H20"/>
      <c r="I20"/>
      <c r="J20"/>
    </row>
    <row r="21" spans="1:10" s="51" customFormat="1" x14ac:dyDescent="0.3">
      <c r="A21" s="49"/>
      <c r="B21" s="55" t="s">
        <v>83</v>
      </c>
      <c r="C21" s="49">
        <v>6</v>
      </c>
      <c r="D21" s="49">
        <f t="shared" si="2"/>
        <v>0.75</v>
      </c>
      <c r="E21" s="67"/>
      <c r="F21" t="s">
        <v>108</v>
      </c>
      <c r="G21">
        <v>40</v>
      </c>
      <c r="H21"/>
      <c r="I21"/>
      <c r="J21"/>
    </row>
    <row r="22" spans="1:10" s="51" customFormat="1" x14ac:dyDescent="0.3">
      <c r="A22" s="49"/>
      <c r="B22" s="55" t="s">
        <v>78</v>
      </c>
      <c r="C22" s="49">
        <v>6</v>
      </c>
      <c r="D22" s="49">
        <f t="shared" si="2"/>
        <v>0.75</v>
      </c>
      <c r="E22" s="67"/>
      <c r="F22" t="s">
        <v>8</v>
      </c>
      <c r="G22">
        <f>SUM(G19:G21)</f>
        <v>167.47000000000003</v>
      </c>
      <c r="H22"/>
      <c r="I22"/>
      <c r="J22"/>
    </row>
    <row r="23" spans="1:10" s="51" customFormat="1" x14ac:dyDescent="0.3">
      <c r="A23" s="49"/>
      <c r="B23" s="55" t="s">
        <v>79</v>
      </c>
      <c r="C23" s="49">
        <v>6</v>
      </c>
      <c r="D23" s="49">
        <f t="shared" si="2"/>
        <v>0.75</v>
      </c>
      <c r="E23" s="67"/>
      <c r="F23"/>
      <c r="G23"/>
      <c r="H23"/>
      <c r="I23"/>
      <c r="J23"/>
    </row>
    <row r="24" spans="1:10" s="51" customFormat="1" x14ac:dyDescent="0.3">
      <c r="A24" s="49"/>
      <c r="B24" s="55" t="s">
        <v>80</v>
      </c>
      <c r="C24" s="49">
        <v>6</v>
      </c>
      <c r="D24" s="49">
        <f t="shared" si="2"/>
        <v>0.75</v>
      </c>
      <c r="E24" s="67"/>
      <c r="F24" t="s">
        <v>109</v>
      </c>
      <c r="G24">
        <v>60</v>
      </c>
      <c r="H24"/>
      <c r="I24"/>
      <c r="J24"/>
    </row>
    <row r="25" spans="1:10" s="51" customFormat="1" x14ac:dyDescent="0.3">
      <c r="A25" s="49"/>
      <c r="B25" s="55" t="s">
        <v>81</v>
      </c>
      <c r="C25" s="49">
        <v>6</v>
      </c>
      <c r="D25" s="49">
        <f t="shared" si="2"/>
        <v>0.75</v>
      </c>
      <c r="E25" s="67"/>
      <c r="F25"/>
      <c r="G25"/>
      <c r="H25"/>
      <c r="I25"/>
      <c r="J25"/>
    </row>
    <row r="26" spans="1:10" s="51" customFormat="1" x14ac:dyDescent="0.3">
      <c r="A26" s="49"/>
      <c r="B26" s="55" t="s">
        <v>86</v>
      </c>
      <c r="C26" s="49">
        <v>6</v>
      </c>
      <c r="D26" s="49">
        <f t="shared" si="2"/>
        <v>0.75</v>
      </c>
      <c r="E26" s="67"/>
      <c r="F26"/>
      <c r="G26"/>
      <c r="H26"/>
      <c r="I26"/>
      <c r="J26"/>
    </row>
    <row r="27" spans="1:10" s="51" customFormat="1" x14ac:dyDescent="0.3">
      <c r="A27" s="49"/>
      <c r="B27" s="50" t="s">
        <v>93</v>
      </c>
      <c r="C27" s="49">
        <v>8</v>
      </c>
      <c r="D27" s="49">
        <f t="shared" si="2"/>
        <v>1</v>
      </c>
      <c r="E27" s="67"/>
      <c r="F27"/>
      <c r="G27"/>
      <c r="H27"/>
      <c r="I27"/>
      <c r="J27"/>
    </row>
    <row r="28" spans="1:10" s="51" customFormat="1" x14ac:dyDescent="0.3">
      <c r="A28" s="49"/>
      <c r="B28" s="55" t="s">
        <v>87</v>
      </c>
      <c r="C28" s="49">
        <v>6</v>
      </c>
      <c r="D28" s="49">
        <f t="shared" si="2"/>
        <v>0.75</v>
      </c>
      <c r="E28" s="67"/>
      <c r="F28"/>
      <c r="G28"/>
      <c r="H28"/>
      <c r="I28"/>
      <c r="J28"/>
    </row>
    <row r="29" spans="1:10" s="51" customFormat="1" x14ac:dyDescent="0.3">
      <c r="A29" s="49"/>
      <c r="B29" s="55" t="s">
        <v>88</v>
      </c>
      <c r="C29" s="49">
        <v>6</v>
      </c>
      <c r="D29" s="49">
        <f t="shared" si="2"/>
        <v>0.75</v>
      </c>
      <c r="E29" s="67"/>
      <c r="F29"/>
      <c r="G29"/>
      <c r="H29"/>
      <c r="I29"/>
      <c r="J29"/>
    </row>
    <row r="30" spans="1:10" s="51" customFormat="1" x14ac:dyDescent="0.3">
      <c r="A30" s="49"/>
      <c r="B30" s="50" t="s">
        <v>89</v>
      </c>
      <c r="C30" s="49">
        <v>6</v>
      </c>
      <c r="D30" s="49">
        <f t="shared" si="2"/>
        <v>0.75</v>
      </c>
      <c r="E30" s="67"/>
      <c r="F30"/>
      <c r="G30"/>
      <c r="H30"/>
      <c r="I30"/>
      <c r="J30"/>
    </row>
    <row r="31" spans="1:10" s="51" customFormat="1" x14ac:dyDescent="0.3">
      <c r="A31" s="49"/>
      <c r="B31" s="50" t="s">
        <v>101</v>
      </c>
      <c r="C31" s="49">
        <v>8</v>
      </c>
      <c r="D31" s="49">
        <f t="shared" si="2"/>
        <v>1</v>
      </c>
      <c r="E31" s="67"/>
      <c r="F31"/>
      <c r="G31"/>
      <c r="H31"/>
      <c r="I31"/>
      <c r="J31"/>
    </row>
    <row r="32" spans="1:10" s="51" customFormat="1" x14ac:dyDescent="0.3">
      <c r="A32" s="49"/>
      <c r="B32" s="50" t="s">
        <v>90</v>
      </c>
      <c r="C32" s="49"/>
      <c r="D32" s="49"/>
      <c r="E32" s="67"/>
      <c r="F32"/>
      <c r="G32"/>
      <c r="H32"/>
      <c r="I32"/>
      <c r="J32"/>
    </row>
    <row r="33" spans="1:7" s="51" customFormat="1" x14ac:dyDescent="0.3">
      <c r="A33" s="49"/>
      <c r="B33" s="69" t="s">
        <v>62</v>
      </c>
      <c r="C33" s="49">
        <v>6</v>
      </c>
      <c r="D33" s="49">
        <f t="shared" si="2"/>
        <v>0.75</v>
      </c>
      <c r="E33" s="67"/>
      <c r="F33" s="62" t="s">
        <v>64</v>
      </c>
      <c r="G33" s="74" t="s">
        <v>105</v>
      </c>
    </row>
    <row r="34" spans="1:7" s="51" customFormat="1" x14ac:dyDescent="0.3">
      <c r="A34" s="49"/>
      <c r="B34" s="55" t="s">
        <v>94</v>
      </c>
      <c r="C34" s="49">
        <v>8</v>
      </c>
      <c r="D34" s="49">
        <f>C34/8</f>
        <v>1</v>
      </c>
      <c r="E34" s="67"/>
    </row>
    <row r="35" spans="1:7" s="51" customFormat="1" x14ac:dyDescent="0.3">
      <c r="A35" s="49"/>
      <c r="B35" s="73" t="s">
        <v>103</v>
      </c>
      <c r="C35" s="49">
        <v>12</v>
      </c>
      <c r="D35" s="49">
        <f>C35/8</f>
        <v>1.5</v>
      </c>
      <c r="E35" s="67"/>
    </row>
    <row r="36" spans="1:7" s="51" customFormat="1" x14ac:dyDescent="0.3">
      <c r="A36" s="49"/>
      <c r="B36" s="71" t="s">
        <v>91</v>
      </c>
      <c r="C36" s="49"/>
      <c r="D36" s="49"/>
      <c r="E36" s="67"/>
    </row>
    <row r="37" spans="1:7" s="51" customFormat="1" x14ac:dyDescent="0.3">
      <c r="A37" s="49"/>
      <c r="B37" s="72" t="s">
        <v>95</v>
      </c>
      <c r="C37" s="70">
        <v>6</v>
      </c>
      <c r="D37" s="49">
        <f>C37/8</f>
        <v>0.75</v>
      </c>
      <c r="E37" s="67"/>
    </row>
    <row r="38" spans="1:7" s="51" customFormat="1" x14ac:dyDescent="0.3">
      <c r="A38" s="49"/>
      <c r="B38" s="72" t="s">
        <v>96</v>
      </c>
      <c r="C38" s="70">
        <v>6</v>
      </c>
      <c r="D38" s="49">
        <f t="shared" ref="D38:D42" si="3">C38/8</f>
        <v>0.75</v>
      </c>
      <c r="E38" s="67"/>
    </row>
    <row r="39" spans="1:7" s="51" customFormat="1" x14ac:dyDescent="0.3">
      <c r="A39" s="49"/>
      <c r="B39" s="72" t="s">
        <v>97</v>
      </c>
      <c r="C39" s="70">
        <v>6</v>
      </c>
      <c r="D39" s="49">
        <f t="shared" si="3"/>
        <v>0.75</v>
      </c>
      <c r="E39" s="67"/>
    </row>
    <row r="40" spans="1:7" s="51" customFormat="1" x14ac:dyDescent="0.3">
      <c r="A40" s="49"/>
      <c r="B40" s="72" t="s">
        <v>98</v>
      </c>
      <c r="C40" s="70">
        <v>6</v>
      </c>
      <c r="D40" s="49">
        <f t="shared" si="3"/>
        <v>0.75</v>
      </c>
      <c r="E40" s="67"/>
    </row>
    <row r="41" spans="1:7" s="51" customFormat="1" x14ac:dyDescent="0.3">
      <c r="A41" s="49"/>
      <c r="B41" s="72" t="s">
        <v>99</v>
      </c>
      <c r="C41" s="70">
        <v>6</v>
      </c>
      <c r="D41" s="49">
        <f t="shared" si="3"/>
        <v>0.75</v>
      </c>
      <c r="E41" s="67"/>
    </row>
    <row r="42" spans="1:7" s="51" customFormat="1" x14ac:dyDescent="0.3">
      <c r="A42" s="49"/>
      <c r="B42" s="71" t="s">
        <v>100</v>
      </c>
      <c r="C42" s="70">
        <v>8</v>
      </c>
      <c r="D42" s="49">
        <f t="shared" si="3"/>
        <v>1</v>
      </c>
      <c r="E42" s="67"/>
    </row>
    <row r="43" spans="1:7" s="51" customFormat="1" x14ac:dyDescent="0.3">
      <c r="A43" s="52"/>
      <c r="B43" s="53" t="s">
        <v>63</v>
      </c>
      <c r="C43" s="54"/>
      <c r="D43" s="54"/>
      <c r="E43" s="67"/>
    </row>
    <row r="44" spans="1:7" s="51" customFormat="1" x14ac:dyDescent="0.3">
      <c r="A44" s="49"/>
      <c r="B44" s="71" t="s">
        <v>10</v>
      </c>
      <c r="C44" s="49">
        <v>8</v>
      </c>
      <c r="D44" s="49">
        <f t="shared" si="2"/>
        <v>1</v>
      </c>
      <c r="E44" s="67"/>
    </row>
    <row r="45" spans="1:7" s="51" customFormat="1" x14ac:dyDescent="0.3">
      <c r="A45" s="49"/>
      <c r="B45" s="71" t="s">
        <v>11</v>
      </c>
      <c r="C45" s="49">
        <v>3</v>
      </c>
      <c r="D45" s="49">
        <f t="shared" si="2"/>
        <v>0.375</v>
      </c>
      <c r="E45" s="67"/>
    </row>
    <row r="46" spans="1:7" s="51" customFormat="1" x14ac:dyDescent="0.3">
      <c r="A46" s="49"/>
      <c r="B46" s="71" t="s">
        <v>17</v>
      </c>
      <c r="C46" s="49">
        <v>3</v>
      </c>
      <c r="D46" s="49">
        <f t="shared" si="2"/>
        <v>0.375</v>
      </c>
      <c r="E46" s="67"/>
    </row>
    <row r="47" spans="1:7" s="51" customFormat="1" x14ac:dyDescent="0.3">
      <c r="A47" s="49"/>
      <c r="B47" s="71" t="s">
        <v>28</v>
      </c>
      <c r="C47" s="49">
        <v>3</v>
      </c>
      <c r="D47" s="49">
        <f t="shared" si="2"/>
        <v>0.375</v>
      </c>
      <c r="E47" s="67"/>
    </row>
    <row r="48" spans="1:7" s="51" customFormat="1" x14ac:dyDescent="0.3">
      <c r="A48" s="49"/>
      <c r="B48" s="71" t="s">
        <v>29</v>
      </c>
      <c r="C48" s="49">
        <v>3</v>
      </c>
      <c r="D48" s="49">
        <f t="shared" si="2"/>
        <v>0.375</v>
      </c>
      <c r="E48" s="67"/>
    </row>
    <row r="49" spans="1:191" s="51" customFormat="1" x14ac:dyDescent="0.3">
      <c r="A49" s="49"/>
      <c r="B49" s="71" t="s">
        <v>27</v>
      </c>
      <c r="C49" s="49">
        <v>8</v>
      </c>
      <c r="D49" s="49">
        <f t="shared" si="2"/>
        <v>1</v>
      </c>
      <c r="E49" s="67"/>
    </row>
    <row r="50" spans="1:191" s="51" customFormat="1" x14ac:dyDescent="0.3">
      <c r="A50" s="49"/>
      <c r="B50" s="71" t="s">
        <v>30</v>
      </c>
      <c r="C50" s="49">
        <v>6</v>
      </c>
      <c r="D50" s="49">
        <f t="shared" si="2"/>
        <v>0.75</v>
      </c>
      <c r="E50" s="67"/>
    </row>
    <row r="51" spans="1:191" s="51" customFormat="1" x14ac:dyDescent="0.3">
      <c r="A51" s="49"/>
      <c r="B51" s="71" t="s">
        <v>32</v>
      </c>
      <c r="C51" s="49">
        <v>3</v>
      </c>
      <c r="D51" s="49">
        <f t="shared" si="2"/>
        <v>0.375</v>
      </c>
      <c r="E51" s="67"/>
    </row>
    <row r="52" spans="1:191" s="51" customFormat="1" x14ac:dyDescent="0.3">
      <c r="A52" s="49"/>
      <c r="B52" s="71" t="s">
        <v>34</v>
      </c>
      <c r="C52" s="49">
        <v>6</v>
      </c>
      <c r="D52" s="49">
        <f t="shared" si="2"/>
        <v>0.75</v>
      </c>
      <c r="E52" s="67"/>
    </row>
    <row r="53" spans="1:191" s="51" customFormat="1" x14ac:dyDescent="0.3">
      <c r="A53" s="49"/>
      <c r="B53" s="71" t="s">
        <v>35</v>
      </c>
      <c r="C53" s="49">
        <v>3</v>
      </c>
      <c r="D53" s="49">
        <f t="shared" si="2"/>
        <v>0.375</v>
      </c>
      <c r="E53" s="67"/>
    </row>
    <row r="54" spans="1:191" s="51" customFormat="1" x14ac:dyDescent="0.3">
      <c r="A54" s="49"/>
      <c r="B54" s="71" t="s">
        <v>38</v>
      </c>
      <c r="C54" s="49">
        <v>6</v>
      </c>
      <c r="D54" s="49">
        <f t="shared" si="2"/>
        <v>0.75</v>
      </c>
      <c r="E54" s="67"/>
    </row>
    <row r="55" spans="1:191" s="51" customFormat="1" x14ac:dyDescent="0.3">
      <c r="A55" s="49"/>
      <c r="B55" s="71" t="s">
        <v>36</v>
      </c>
      <c r="C55" s="49">
        <v>6</v>
      </c>
      <c r="D55" s="49">
        <f t="shared" si="2"/>
        <v>0.75</v>
      </c>
      <c r="E55" s="67"/>
    </row>
    <row r="56" spans="1:191" s="51" customFormat="1" x14ac:dyDescent="0.3">
      <c r="A56" s="49"/>
      <c r="B56" s="71" t="s">
        <v>37</v>
      </c>
      <c r="C56" s="49">
        <v>4</v>
      </c>
      <c r="D56" s="49">
        <f t="shared" si="2"/>
        <v>0.5</v>
      </c>
      <c r="E56" s="67"/>
    </row>
    <row r="57" spans="1:191" s="51" customFormat="1" x14ac:dyDescent="0.3">
      <c r="A57" s="49"/>
      <c r="B57" s="71" t="s">
        <v>40</v>
      </c>
      <c r="C57" s="49">
        <v>4</v>
      </c>
      <c r="D57" s="49">
        <f t="shared" si="2"/>
        <v>0.5</v>
      </c>
      <c r="E57" s="67"/>
    </row>
    <row r="58" spans="1:191" s="51" customFormat="1" x14ac:dyDescent="0.3">
      <c r="A58" s="49"/>
      <c r="B58" s="69" t="s">
        <v>19</v>
      </c>
      <c r="C58" s="49">
        <v>2</v>
      </c>
      <c r="D58" s="49">
        <f t="shared" si="2"/>
        <v>0.25</v>
      </c>
      <c r="E58" s="67"/>
    </row>
    <row r="59" spans="1:191" s="51" customFormat="1" x14ac:dyDescent="0.3">
      <c r="A59" s="49"/>
      <c r="B59" s="69" t="s">
        <v>20</v>
      </c>
      <c r="C59" s="49">
        <v>4</v>
      </c>
      <c r="D59" s="49">
        <f t="shared" si="2"/>
        <v>0.5</v>
      </c>
      <c r="E59" s="67"/>
    </row>
    <row r="60" spans="1:191" s="51" customFormat="1" x14ac:dyDescent="0.3">
      <c r="A60" s="49"/>
      <c r="B60" s="69" t="s">
        <v>31</v>
      </c>
      <c r="C60" s="49">
        <v>8</v>
      </c>
      <c r="D60" s="49">
        <f t="shared" si="2"/>
        <v>1</v>
      </c>
      <c r="E60" s="67"/>
    </row>
    <row r="61" spans="1:191" x14ac:dyDescent="0.3">
      <c r="A61" s="49"/>
      <c r="B61" s="69" t="s">
        <v>22</v>
      </c>
      <c r="C61" s="49">
        <v>8</v>
      </c>
      <c r="D61" s="49">
        <f t="shared" si="2"/>
        <v>1</v>
      </c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</row>
    <row r="62" spans="1:191" x14ac:dyDescent="0.3">
      <c r="A62" s="49"/>
      <c r="B62" s="69" t="s">
        <v>23</v>
      </c>
      <c r="C62" s="49">
        <v>2</v>
      </c>
      <c r="D62" s="49">
        <f t="shared" si="2"/>
        <v>0.25</v>
      </c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</row>
    <row r="63" spans="1:191" x14ac:dyDescent="0.3">
      <c r="A63" s="49"/>
      <c r="B63" s="69" t="s">
        <v>39</v>
      </c>
      <c r="C63" s="49">
        <v>6</v>
      </c>
      <c r="D63" s="49">
        <f t="shared" si="2"/>
        <v>0.75</v>
      </c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</row>
    <row r="64" spans="1:191" x14ac:dyDescent="0.3">
      <c r="A64" s="49"/>
      <c r="B64" s="69" t="s">
        <v>103</v>
      </c>
      <c r="C64" s="49">
        <v>6</v>
      </c>
      <c r="D64" s="49">
        <f t="shared" si="2"/>
        <v>0.75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</row>
    <row r="65" spans="1:191" x14ac:dyDescent="0.3">
      <c r="A65" s="52"/>
      <c r="B65" s="64" t="s">
        <v>65</v>
      </c>
      <c r="C65" s="52"/>
      <c r="D65" s="52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</row>
    <row r="66" spans="1:191" x14ac:dyDescent="0.3">
      <c r="A66" s="49">
        <v>1</v>
      </c>
      <c r="B66" s="69" t="s">
        <v>66</v>
      </c>
      <c r="C66" s="49">
        <v>6</v>
      </c>
      <c r="D66" s="49">
        <f t="shared" si="2"/>
        <v>0.75</v>
      </c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</row>
    <row r="67" spans="1:191" x14ac:dyDescent="0.3">
      <c r="A67" s="49">
        <v>2</v>
      </c>
      <c r="B67" s="69" t="s">
        <v>67</v>
      </c>
      <c r="C67" s="49">
        <v>6</v>
      </c>
      <c r="D67" s="49">
        <f t="shared" si="2"/>
        <v>0.75</v>
      </c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</row>
    <row r="68" spans="1:191" x14ac:dyDescent="0.3">
      <c r="A68" s="49">
        <v>3</v>
      </c>
      <c r="B68" s="69" t="s">
        <v>68</v>
      </c>
      <c r="C68" s="49">
        <v>16</v>
      </c>
      <c r="D68" s="49">
        <f t="shared" si="2"/>
        <v>2</v>
      </c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  <c r="FL68" s="51"/>
      <c r="FM68" s="51"/>
      <c r="FN68" s="51"/>
      <c r="FO68" s="51"/>
      <c r="FP68" s="51"/>
      <c r="FQ68" s="51"/>
      <c r="FR68" s="51"/>
      <c r="FS68" s="51"/>
      <c r="FT68" s="51"/>
      <c r="FU68" s="51"/>
      <c r="FV68" s="51"/>
      <c r="FW68" s="51"/>
      <c r="FX68" s="51"/>
      <c r="FY68" s="51"/>
      <c r="FZ68" s="51"/>
      <c r="GA68" s="51"/>
      <c r="GB68" s="51"/>
      <c r="GC68" s="51"/>
      <c r="GD68" s="51"/>
      <c r="GE68" s="51"/>
      <c r="GF68" s="51"/>
      <c r="GG68" s="51"/>
      <c r="GH68" s="51"/>
      <c r="GI68" s="51"/>
    </row>
    <row r="69" spans="1:191" x14ac:dyDescent="0.3">
      <c r="A69" s="49">
        <v>4</v>
      </c>
      <c r="B69" s="69" t="s">
        <v>69</v>
      </c>
      <c r="C69" s="49">
        <v>12</v>
      </c>
      <c r="D69" s="49">
        <f t="shared" si="2"/>
        <v>1.5</v>
      </c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</row>
    <row r="70" spans="1:191" x14ac:dyDescent="0.3">
      <c r="A70" s="52"/>
      <c r="B70" s="53" t="s">
        <v>70</v>
      </c>
      <c r="C70" s="52"/>
      <c r="D70" s="52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</row>
    <row r="71" spans="1:191" x14ac:dyDescent="0.3">
      <c r="A71" s="49">
        <v>1</v>
      </c>
      <c r="B71" s="69" t="s">
        <v>71</v>
      </c>
      <c r="C71" s="49">
        <f>SUM(C14:C64)*0.4</f>
        <v>129.6</v>
      </c>
      <c r="D71" s="49">
        <f t="shared" si="2"/>
        <v>16.2</v>
      </c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51"/>
      <c r="FN71" s="51"/>
      <c r="FO71" s="51"/>
      <c r="FP71" s="51"/>
      <c r="FQ71" s="51"/>
      <c r="FR71" s="51"/>
      <c r="FS71" s="51"/>
      <c r="FT71" s="51"/>
      <c r="FU71" s="51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</row>
    <row r="72" spans="1:191" s="51" customFormat="1" x14ac:dyDescent="0.3">
      <c r="A72" s="49">
        <v>2</v>
      </c>
      <c r="B72" s="69" t="s">
        <v>72</v>
      </c>
      <c r="C72" s="49">
        <v>24</v>
      </c>
      <c r="D72" s="49">
        <f t="shared" si="2"/>
        <v>3</v>
      </c>
    </row>
    <row r="73" spans="1:191" s="51" customFormat="1" x14ac:dyDescent="0.3">
      <c r="A73" s="49">
        <v>3</v>
      </c>
      <c r="B73" s="69" t="s">
        <v>73</v>
      </c>
      <c r="C73" s="49">
        <v>8</v>
      </c>
      <c r="D73" s="49">
        <f t="shared" si="2"/>
        <v>1</v>
      </c>
    </row>
    <row r="74" spans="1:191" s="51" customFormat="1" x14ac:dyDescent="0.3">
      <c r="A74" s="49"/>
      <c r="B74" s="65" t="s">
        <v>43</v>
      </c>
      <c r="C74" s="66">
        <f>SUM(C8:C73)</f>
        <v>703.76</v>
      </c>
      <c r="D74" s="68">
        <f>SUM(D8:D73)</f>
        <v>87.97</v>
      </c>
    </row>
    <row r="75" spans="1:191" s="51" customFormat="1" x14ac:dyDescent="0.3"/>
    <row r="76" spans="1:191" s="51" customFormat="1" x14ac:dyDescent="0.3"/>
    <row r="77" spans="1:191" s="51" customFormat="1" x14ac:dyDescent="0.3">
      <c r="B77" s="51" t="s">
        <v>74</v>
      </c>
    </row>
    <row r="78" spans="1:191" s="51" customFormat="1" x14ac:dyDescent="0.3">
      <c r="B78" s="51" t="s">
        <v>75</v>
      </c>
    </row>
    <row r="79" spans="1:191" s="51" customFormat="1" x14ac:dyDescent="0.3">
      <c r="B79" s="51" t="s">
        <v>104</v>
      </c>
    </row>
    <row r="80" spans="1:191" s="51" customFormat="1" x14ac:dyDescent="0.3"/>
    <row r="81" s="51" customFormat="1" x14ac:dyDescent="0.3"/>
    <row r="82" s="51" customFormat="1" x14ac:dyDescent="0.3"/>
    <row r="83" s="51" customFormat="1" x14ac:dyDescent="0.3"/>
    <row r="84" s="51" customFormat="1" x14ac:dyDescent="0.3"/>
    <row r="85" s="51" customFormat="1" x14ac:dyDescent="0.3"/>
    <row r="86" s="51" customFormat="1" x14ac:dyDescent="0.3"/>
    <row r="87" s="51" customFormat="1" x14ac:dyDescent="0.3"/>
    <row r="88" s="51" customFormat="1" x14ac:dyDescent="0.3"/>
    <row r="89" s="51" customFormat="1" x14ac:dyDescent="0.3"/>
    <row r="90" s="51" customFormat="1" x14ac:dyDescent="0.3"/>
    <row r="91" s="51" customFormat="1" x14ac:dyDescent="0.3"/>
    <row r="92" s="51" customFormat="1" x14ac:dyDescent="0.3"/>
    <row r="93" s="51" customFormat="1" x14ac:dyDescent="0.3"/>
    <row r="94" s="51" customFormat="1" x14ac:dyDescent="0.3"/>
    <row r="95" s="51" customFormat="1" x14ac:dyDescent="0.3"/>
    <row r="96" s="51" customFormat="1" x14ac:dyDescent="0.3"/>
    <row r="97" s="51" customFormat="1" x14ac:dyDescent="0.3"/>
    <row r="98" s="51" customFormat="1" x14ac:dyDescent="0.3"/>
    <row r="99" s="51" customFormat="1" x14ac:dyDescent="0.3"/>
    <row r="100" s="51" customFormat="1" x14ac:dyDescent="0.3"/>
    <row r="101" s="51" customFormat="1" x14ac:dyDescent="0.3"/>
    <row r="102" s="51" customFormat="1" x14ac:dyDescent="0.3"/>
    <row r="103" s="51" customFormat="1" x14ac:dyDescent="0.3"/>
    <row r="104" s="51" customFormat="1" x14ac:dyDescent="0.3"/>
    <row r="105" s="51" customFormat="1" x14ac:dyDescent="0.3"/>
    <row r="106" s="51" customFormat="1" x14ac:dyDescent="0.3"/>
    <row r="107" s="51" customFormat="1" x14ac:dyDescent="0.3"/>
    <row r="108" s="51" customFormat="1" x14ac:dyDescent="0.3"/>
    <row r="109" s="51" customFormat="1" x14ac:dyDescent="0.3"/>
    <row r="110" s="51" customFormat="1" x14ac:dyDescent="0.3"/>
    <row r="111" s="51" customFormat="1" x14ac:dyDescent="0.3"/>
    <row r="112" s="51" customFormat="1" x14ac:dyDescent="0.3"/>
    <row r="113" s="51" customFormat="1" x14ac:dyDescent="0.3"/>
    <row r="114" s="51" customFormat="1" x14ac:dyDescent="0.3"/>
    <row r="115" s="51" customFormat="1" x14ac:dyDescent="0.3"/>
    <row r="116" s="51" customFormat="1" x14ac:dyDescent="0.3"/>
    <row r="117" s="51" customFormat="1" x14ac:dyDescent="0.3"/>
    <row r="118" s="51" customFormat="1" x14ac:dyDescent="0.3"/>
    <row r="119" s="51" customFormat="1" x14ac:dyDescent="0.3"/>
    <row r="120" s="51" customFormat="1" x14ac:dyDescent="0.3"/>
    <row r="121" s="51" customFormat="1" x14ac:dyDescent="0.3"/>
    <row r="122" s="51" customFormat="1" x14ac:dyDescent="0.3"/>
    <row r="123" s="51" customFormat="1" x14ac:dyDescent="0.3"/>
    <row r="124" s="51" customFormat="1" x14ac:dyDescent="0.3"/>
    <row r="125" s="51" customFormat="1" x14ac:dyDescent="0.3"/>
    <row r="126" s="51" customFormat="1" x14ac:dyDescent="0.3"/>
    <row r="127" s="51" customFormat="1" x14ac:dyDescent="0.3"/>
    <row r="128" s="51" customFormat="1" x14ac:dyDescent="0.3"/>
    <row r="129" s="51" customFormat="1" x14ac:dyDescent="0.3"/>
    <row r="130" s="51" customFormat="1" x14ac:dyDescent="0.3"/>
    <row r="131" s="51" customFormat="1" x14ac:dyDescent="0.3"/>
    <row r="132" s="51" customFormat="1" x14ac:dyDescent="0.3"/>
    <row r="133" s="51" customFormat="1" x14ac:dyDescent="0.3"/>
    <row r="134" s="51" customFormat="1" x14ac:dyDescent="0.3"/>
    <row r="135" s="51" customFormat="1" x14ac:dyDescent="0.3"/>
    <row r="136" s="51" customFormat="1" x14ac:dyDescent="0.3"/>
    <row r="137" s="51" customFormat="1" x14ac:dyDescent="0.3"/>
    <row r="138" s="51" customFormat="1" x14ac:dyDescent="0.3"/>
    <row r="139" s="51" customFormat="1" x14ac:dyDescent="0.3"/>
    <row r="140" s="51" customFormat="1" x14ac:dyDescent="0.3"/>
    <row r="141" s="51" customFormat="1" x14ac:dyDescent="0.3"/>
    <row r="142" s="51" customFormat="1" x14ac:dyDescent="0.3"/>
    <row r="143" s="51" customFormat="1" x14ac:dyDescent="0.3"/>
    <row r="144" s="51" customFormat="1" x14ac:dyDescent="0.3"/>
    <row r="145" s="51" customFormat="1" x14ac:dyDescent="0.3"/>
    <row r="146" s="51" customFormat="1" x14ac:dyDescent="0.3"/>
    <row r="147" s="51" customFormat="1" x14ac:dyDescent="0.3"/>
    <row r="148" s="51" customFormat="1" x14ac:dyDescent="0.3"/>
    <row r="149" s="51" customFormat="1" x14ac:dyDescent="0.3"/>
    <row r="150" s="51" customFormat="1" x14ac:dyDescent="0.3"/>
    <row r="151" s="51" customFormat="1" x14ac:dyDescent="0.3"/>
    <row r="152" s="51" customFormat="1" x14ac:dyDescent="0.3"/>
    <row r="153" s="51" customFormat="1" x14ac:dyDescent="0.3"/>
    <row r="154" s="51" customFormat="1" x14ac:dyDescent="0.3"/>
    <row r="155" s="51" customFormat="1" x14ac:dyDescent="0.3"/>
    <row r="156" s="51" customFormat="1" x14ac:dyDescent="0.3"/>
    <row r="157" s="51" customFormat="1" x14ac:dyDescent="0.3"/>
    <row r="158" s="51" customFormat="1" x14ac:dyDescent="0.3"/>
    <row r="159" s="51" customFormat="1" x14ac:dyDescent="0.3"/>
    <row r="160" s="51" customFormat="1" x14ac:dyDescent="0.3"/>
    <row r="161" s="51" customFormat="1" x14ac:dyDescent="0.3"/>
    <row r="162" s="51" customFormat="1" x14ac:dyDescent="0.3"/>
    <row r="163" s="51" customFormat="1" x14ac:dyDescent="0.3"/>
    <row r="164" s="51" customFormat="1" x14ac:dyDescent="0.3"/>
    <row r="165" s="51" customFormat="1" x14ac:dyDescent="0.3"/>
    <row r="166" s="51" customFormat="1" x14ac:dyDescent="0.3"/>
    <row r="167" s="51" customFormat="1" x14ac:dyDescent="0.3"/>
    <row r="168" s="51" customFormat="1" x14ac:dyDescent="0.3"/>
    <row r="169" s="51" customFormat="1" x14ac:dyDescent="0.3"/>
    <row r="170" s="51" customFormat="1" x14ac:dyDescent="0.3"/>
    <row r="171" s="51" customFormat="1" x14ac:dyDescent="0.3"/>
    <row r="172" s="51" customFormat="1" x14ac:dyDescent="0.3"/>
    <row r="173" s="51" customFormat="1" x14ac:dyDescent="0.3"/>
    <row r="174" s="51" customFormat="1" x14ac:dyDescent="0.3"/>
    <row r="175" s="51" customFormat="1" x14ac:dyDescent="0.3"/>
    <row r="176" s="51" customFormat="1" x14ac:dyDescent="0.3"/>
    <row r="177" s="51" customFormat="1" x14ac:dyDescent="0.3"/>
    <row r="178" s="51" customFormat="1" x14ac:dyDescent="0.3"/>
    <row r="179" s="51" customFormat="1" x14ac:dyDescent="0.3"/>
    <row r="180" s="51" customFormat="1" x14ac:dyDescent="0.3"/>
    <row r="181" s="51" customFormat="1" x14ac:dyDescent="0.3"/>
    <row r="182" s="51" customFormat="1" x14ac:dyDescent="0.3"/>
    <row r="183" s="51" customFormat="1" x14ac:dyDescent="0.3"/>
    <row r="184" s="51" customFormat="1" x14ac:dyDescent="0.3"/>
    <row r="185" s="51" customFormat="1" x14ac:dyDescent="0.3"/>
    <row r="186" s="51" customFormat="1" x14ac:dyDescent="0.3"/>
    <row r="187" s="51" customFormat="1" x14ac:dyDescent="0.3"/>
    <row r="188" s="51" customFormat="1" x14ac:dyDescent="0.3"/>
    <row r="189" s="51" customFormat="1" x14ac:dyDescent="0.3"/>
    <row r="190" s="51" customFormat="1" x14ac:dyDescent="0.3"/>
    <row r="191" s="51" customFormat="1" x14ac:dyDescent="0.3"/>
    <row r="192" s="51" customFormat="1" x14ac:dyDescent="0.3"/>
    <row r="193" s="51" customFormat="1" x14ac:dyDescent="0.3"/>
    <row r="194" s="51" customFormat="1" x14ac:dyDescent="0.3"/>
    <row r="195" s="51" customFormat="1" x14ac:dyDescent="0.3"/>
    <row r="196" s="51" customFormat="1" x14ac:dyDescent="0.3"/>
    <row r="197" s="51" customFormat="1" x14ac:dyDescent="0.3"/>
    <row r="198" s="51" customFormat="1" x14ac:dyDescent="0.3"/>
    <row r="199" s="51" customFormat="1" x14ac:dyDescent="0.3"/>
    <row r="200" s="51" customFormat="1" x14ac:dyDescent="0.3"/>
    <row r="201" s="51" customFormat="1" x14ac:dyDescent="0.3"/>
    <row r="202" s="51" customFormat="1" x14ac:dyDescent="0.3"/>
    <row r="203" s="51" customFormat="1" x14ac:dyDescent="0.3"/>
    <row r="204" s="51" customFormat="1" x14ac:dyDescent="0.3"/>
    <row r="205" s="51" customFormat="1" x14ac:dyDescent="0.3"/>
    <row r="206" s="51" customFormat="1" x14ac:dyDescent="0.3"/>
    <row r="207" s="51" customFormat="1" x14ac:dyDescent="0.3"/>
    <row r="208" s="51" customFormat="1" x14ac:dyDescent="0.3"/>
    <row r="209" s="51" customFormat="1" x14ac:dyDescent="0.3"/>
    <row r="210" s="51" customFormat="1" x14ac:dyDescent="0.3"/>
    <row r="211" s="51" customFormat="1" x14ac:dyDescent="0.3"/>
    <row r="212" s="51" customFormat="1" x14ac:dyDescent="0.3"/>
    <row r="213" s="51" customFormat="1" x14ac:dyDescent="0.3"/>
    <row r="214" s="51" customFormat="1" x14ac:dyDescent="0.3"/>
    <row r="215" s="51" customFormat="1" x14ac:dyDescent="0.3"/>
    <row r="216" s="51" customFormat="1" x14ac:dyDescent="0.3"/>
    <row r="217" s="51" customFormat="1" x14ac:dyDescent="0.3"/>
    <row r="218" s="51" customFormat="1" x14ac:dyDescent="0.3"/>
    <row r="219" s="51" customFormat="1" x14ac:dyDescent="0.3"/>
    <row r="220" s="51" customFormat="1" x14ac:dyDescent="0.3"/>
    <row r="221" s="51" customFormat="1" x14ac:dyDescent="0.3"/>
    <row r="222" s="51" customFormat="1" x14ac:dyDescent="0.3"/>
    <row r="223" s="51" customFormat="1" x14ac:dyDescent="0.3"/>
    <row r="224" s="51" customFormat="1" x14ac:dyDescent="0.3"/>
    <row r="225" s="51" customFormat="1" x14ac:dyDescent="0.3"/>
    <row r="226" s="51" customFormat="1" x14ac:dyDescent="0.3"/>
    <row r="227" s="51" customFormat="1" x14ac:dyDescent="0.3"/>
    <row r="228" s="51" customFormat="1" x14ac:dyDescent="0.3"/>
    <row r="229" s="51" customFormat="1" x14ac:dyDescent="0.3"/>
    <row r="230" s="51" customFormat="1" x14ac:dyDescent="0.3"/>
    <row r="231" s="51" customFormat="1" x14ac:dyDescent="0.3"/>
    <row r="232" s="51" customFormat="1" x14ac:dyDescent="0.3"/>
    <row r="233" s="51" customFormat="1" x14ac:dyDescent="0.3"/>
    <row r="234" s="51" customFormat="1" x14ac:dyDescent="0.3"/>
    <row r="235" s="51" customFormat="1" x14ac:dyDescent="0.3"/>
    <row r="236" s="51" customFormat="1" x14ac:dyDescent="0.3"/>
    <row r="237" s="51" customFormat="1" x14ac:dyDescent="0.3"/>
    <row r="238" s="51" customFormat="1" x14ac:dyDescent="0.3"/>
    <row r="239" s="51" customFormat="1" x14ac:dyDescent="0.3"/>
    <row r="240" s="51" customFormat="1" x14ac:dyDescent="0.3"/>
    <row r="241" s="51" customFormat="1" x14ac:dyDescent="0.3"/>
    <row r="242" s="51" customFormat="1" x14ac:dyDescent="0.3"/>
    <row r="243" s="51" customFormat="1" x14ac:dyDescent="0.3"/>
    <row r="244" s="51" customFormat="1" x14ac:dyDescent="0.3"/>
    <row r="245" s="51" customFormat="1" x14ac:dyDescent="0.3"/>
    <row r="246" s="51" customFormat="1" x14ac:dyDescent="0.3"/>
    <row r="247" s="51" customFormat="1" x14ac:dyDescent="0.3"/>
    <row r="248" s="51" customFormat="1" x14ac:dyDescent="0.3"/>
    <row r="249" s="51" customFormat="1" x14ac:dyDescent="0.3"/>
    <row r="250" s="51" customFormat="1" x14ac:dyDescent="0.3"/>
    <row r="251" s="51" customFormat="1" x14ac:dyDescent="0.3"/>
    <row r="252" s="51" customFormat="1" x14ac:dyDescent="0.3"/>
    <row r="253" s="51" customFormat="1" x14ac:dyDescent="0.3"/>
    <row r="254" s="51" customFormat="1" x14ac:dyDescent="0.3"/>
    <row r="255" s="51" customFormat="1" x14ac:dyDescent="0.3"/>
    <row r="256" s="51" customFormat="1" x14ac:dyDescent="0.3"/>
    <row r="257" s="51" customFormat="1" x14ac:dyDescent="0.3"/>
    <row r="258" s="51" customFormat="1" x14ac:dyDescent="0.3"/>
    <row r="259" s="51" customFormat="1" x14ac:dyDescent="0.3"/>
    <row r="260" s="51" customFormat="1" x14ac:dyDescent="0.3"/>
    <row r="261" s="51" customFormat="1" x14ac:dyDescent="0.3"/>
    <row r="262" s="51" customFormat="1" x14ac:dyDescent="0.3"/>
    <row r="263" s="51" customFormat="1" x14ac:dyDescent="0.3"/>
    <row r="264" s="51" customFormat="1" x14ac:dyDescent="0.3"/>
    <row r="265" s="51" customFormat="1" x14ac:dyDescent="0.3"/>
    <row r="266" s="51" customFormat="1" x14ac:dyDescent="0.3"/>
    <row r="267" s="51" customFormat="1" x14ac:dyDescent="0.3"/>
    <row r="268" s="51" customFormat="1" x14ac:dyDescent="0.3"/>
    <row r="269" s="51" customFormat="1" x14ac:dyDescent="0.3"/>
    <row r="270" s="51" customFormat="1" x14ac:dyDescent="0.3"/>
    <row r="271" s="51" customFormat="1" x14ac:dyDescent="0.3"/>
    <row r="272" s="51" customFormat="1" x14ac:dyDescent="0.3"/>
    <row r="273" s="51" customFormat="1" x14ac:dyDescent="0.3"/>
    <row r="274" s="51" customFormat="1" x14ac:dyDescent="0.3"/>
    <row r="275" s="51" customFormat="1" x14ac:dyDescent="0.3"/>
    <row r="276" s="51" customFormat="1" x14ac:dyDescent="0.3"/>
    <row r="277" s="51" customFormat="1" x14ac:dyDescent="0.3"/>
    <row r="278" s="51" customFormat="1" x14ac:dyDescent="0.3"/>
    <row r="279" s="51" customFormat="1" x14ac:dyDescent="0.3"/>
    <row r="280" s="51" customFormat="1" x14ac:dyDescent="0.3"/>
    <row r="281" s="51" customFormat="1" x14ac:dyDescent="0.3"/>
    <row r="282" s="51" customFormat="1" x14ac:dyDescent="0.3"/>
    <row r="283" s="51" customFormat="1" x14ac:dyDescent="0.3"/>
    <row r="284" s="51" customFormat="1" x14ac:dyDescent="0.3"/>
    <row r="285" s="51" customFormat="1" x14ac:dyDescent="0.3"/>
    <row r="286" s="51" customFormat="1" x14ac:dyDescent="0.3"/>
    <row r="287" s="51" customFormat="1" x14ac:dyDescent="0.3"/>
    <row r="288" s="51" customFormat="1" x14ac:dyDescent="0.3"/>
    <row r="289" s="51" customFormat="1" x14ac:dyDescent="0.3"/>
    <row r="290" s="51" customFormat="1" x14ac:dyDescent="0.3"/>
    <row r="291" s="51" customFormat="1" x14ac:dyDescent="0.3"/>
    <row r="292" s="51" customFormat="1" x14ac:dyDescent="0.3"/>
    <row r="293" s="51" customFormat="1" x14ac:dyDescent="0.3"/>
    <row r="294" s="51" customFormat="1" x14ac:dyDescent="0.3"/>
    <row r="295" s="51" customFormat="1" x14ac:dyDescent="0.3"/>
    <row r="296" s="51" customFormat="1" x14ac:dyDescent="0.3"/>
    <row r="297" s="51" customFormat="1" x14ac:dyDescent="0.3"/>
    <row r="298" s="51" customFormat="1" x14ac:dyDescent="0.3"/>
    <row r="299" s="51" customFormat="1" x14ac:dyDescent="0.3"/>
    <row r="300" s="51" customFormat="1" x14ac:dyDescent="0.3"/>
    <row r="301" s="51" customFormat="1" x14ac:dyDescent="0.3"/>
    <row r="302" s="51" customFormat="1" x14ac:dyDescent="0.3"/>
    <row r="303" s="51" customFormat="1" x14ac:dyDescent="0.3"/>
    <row r="304" s="51" customFormat="1" x14ac:dyDescent="0.3"/>
    <row r="305" s="51" customFormat="1" x14ac:dyDescent="0.3"/>
    <row r="306" s="51" customFormat="1" x14ac:dyDescent="0.3"/>
    <row r="307" s="51" customFormat="1" x14ac:dyDescent="0.3"/>
    <row r="308" s="51" customFormat="1" x14ac:dyDescent="0.3"/>
    <row r="309" s="51" customFormat="1" x14ac:dyDescent="0.3"/>
    <row r="310" s="51" customFormat="1" x14ac:dyDescent="0.3"/>
    <row r="311" s="51" customFormat="1" x14ac:dyDescent="0.3"/>
    <row r="312" s="51" customFormat="1" x14ac:dyDescent="0.3"/>
    <row r="313" s="51" customFormat="1" x14ac:dyDescent="0.3"/>
    <row r="314" s="51" customFormat="1" x14ac:dyDescent="0.3"/>
    <row r="315" s="51" customFormat="1" x14ac:dyDescent="0.3"/>
    <row r="316" s="51" customFormat="1" x14ac:dyDescent="0.3"/>
    <row r="317" s="51" customFormat="1" x14ac:dyDescent="0.3"/>
    <row r="318" s="51" customFormat="1" x14ac:dyDescent="0.3"/>
    <row r="319" s="51" customFormat="1" x14ac:dyDescent="0.3"/>
    <row r="320" s="51" customFormat="1" x14ac:dyDescent="0.3"/>
    <row r="321" s="51" customFormat="1" x14ac:dyDescent="0.3"/>
    <row r="322" s="51" customFormat="1" x14ac:dyDescent="0.3"/>
    <row r="323" s="51" customFormat="1" x14ac:dyDescent="0.3"/>
    <row r="324" s="51" customFormat="1" x14ac:dyDescent="0.3"/>
    <row r="325" s="51" customFormat="1" x14ac:dyDescent="0.3"/>
    <row r="326" s="51" customFormat="1" x14ac:dyDescent="0.3"/>
    <row r="327" s="51" customFormat="1" x14ac:dyDescent="0.3"/>
    <row r="328" s="51" customFormat="1" x14ac:dyDescent="0.3"/>
    <row r="329" s="51" customFormat="1" x14ac:dyDescent="0.3"/>
    <row r="330" s="51" customFormat="1" x14ac:dyDescent="0.3"/>
    <row r="331" s="51" customFormat="1" x14ac:dyDescent="0.3"/>
    <row r="332" s="51" customFormat="1" x14ac:dyDescent="0.3"/>
    <row r="333" s="51" customFormat="1" x14ac:dyDescent="0.3"/>
    <row r="334" s="51" customFormat="1" x14ac:dyDescent="0.3"/>
    <row r="335" s="51" customFormat="1" x14ac:dyDescent="0.3"/>
    <row r="336" s="51" customFormat="1" x14ac:dyDescent="0.3"/>
    <row r="337" s="51" customFormat="1" x14ac:dyDescent="0.3"/>
    <row r="338" s="51" customFormat="1" x14ac:dyDescent="0.3"/>
    <row r="339" s="51" customFormat="1" x14ac:dyDescent="0.3"/>
    <row r="340" s="51" customFormat="1" x14ac:dyDescent="0.3"/>
    <row r="341" s="51" customFormat="1" x14ac:dyDescent="0.3"/>
    <row r="342" s="51" customFormat="1" x14ac:dyDescent="0.3"/>
    <row r="343" s="51" customFormat="1" x14ac:dyDescent="0.3"/>
    <row r="344" s="51" customFormat="1" x14ac:dyDescent="0.3"/>
    <row r="345" s="51" customFormat="1" x14ac:dyDescent="0.3"/>
    <row r="346" s="51" customFormat="1" x14ac:dyDescent="0.3"/>
    <row r="347" s="51" customFormat="1" x14ac:dyDescent="0.3"/>
    <row r="348" s="51" customFormat="1" x14ac:dyDescent="0.3"/>
    <row r="349" s="51" customFormat="1" x14ac:dyDescent="0.3"/>
    <row r="350" s="51" customFormat="1" x14ac:dyDescent="0.3"/>
    <row r="351" s="51" customFormat="1" x14ac:dyDescent="0.3"/>
    <row r="352" s="51" customFormat="1" x14ac:dyDescent="0.3"/>
    <row r="353" s="51" customFormat="1" x14ac:dyDescent="0.3"/>
    <row r="354" s="51" customFormat="1" x14ac:dyDescent="0.3"/>
    <row r="355" s="51" customFormat="1" x14ac:dyDescent="0.3"/>
    <row r="356" s="51" customFormat="1" x14ac:dyDescent="0.3"/>
    <row r="357" s="51" customFormat="1" x14ac:dyDescent="0.3"/>
    <row r="358" s="51" customFormat="1" x14ac:dyDescent="0.3"/>
    <row r="359" s="51" customFormat="1" x14ac:dyDescent="0.3"/>
    <row r="360" s="51" customFormat="1" x14ac:dyDescent="0.3"/>
    <row r="361" s="51" customFormat="1" x14ac:dyDescent="0.3"/>
    <row r="362" s="51" customFormat="1" x14ac:dyDescent="0.3"/>
    <row r="363" s="51" customFormat="1" x14ac:dyDescent="0.3"/>
    <row r="364" s="51" customFormat="1" x14ac:dyDescent="0.3"/>
    <row r="365" s="51" customFormat="1" x14ac:dyDescent="0.3"/>
    <row r="366" s="51" customFormat="1" x14ac:dyDescent="0.3"/>
    <row r="367" s="51" customFormat="1" x14ac:dyDescent="0.3"/>
    <row r="368" s="51" customFormat="1" x14ac:dyDescent="0.3"/>
    <row r="369" s="51" customFormat="1" x14ac:dyDescent="0.3"/>
    <row r="370" s="51" customFormat="1" x14ac:dyDescent="0.3"/>
    <row r="371" s="51" customFormat="1" x14ac:dyDescent="0.3"/>
    <row r="372" s="51" customFormat="1" x14ac:dyDescent="0.3"/>
    <row r="373" s="51" customFormat="1" x14ac:dyDescent="0.3"/>
    <row r="374" s="51" customFormat="1" x14ac:dyDescent="0.3"/>
    <row r="375" s="51" customFormat="1" x14ac:dyDescent="0.3"/>
    <row r="376" s="51" customFormat="1" x14ac:dyDescent="0.3"/>
    <row r="377" s="51" customFormat="1" x14ac:dyDescent="0.3"/>
    <row r="378" s="51" customFormat="1" x14ac:dyDescent="0.3"/>
    <row r="379" s="51" customFormat="1" x14ac:dyDescent="0.3"/>
    <row r="380" s="51" customFormat="1" x14ac:dyDescent="0.3"/>
    <row r="381" s="51" customFormat="1" x14ac:dyDescent="0.3"/>
    <row r="382" s="51" customFormat="1" x14ac:dyDescent="0.3"/>
    <row r="383" s="51" customFormat="1" x14ac:dyDescent="0.3"/>
    <row r="384" s="51" customFormat="1" x14ac:dyDescent="0.3"/>
    <row r="385" s="51" customFormat="1" x14ac:dyDescent="0.3"/>
    <row r="386" s="51" customFormat="1" x14ac:dyDescent="0.3"/>
    <row r="387" s="51" customFormat="1" x14ac:dyDescent="0.3"/>
    <row r="388" s="51" customFormat="1" x14ac:dyDescent="0.3"/>
    <row r="389" s="51" customFormat="1" x14ac:dyDescent="0.3"/>
    <row r="390" s="51" customFormat="1" x14ac:dyDescent="0.3"/>
    <row r="391" s="51" customFormat="1" x14ac:dyDescent="0.3"/>
    <row r="392" s="51" customFormat="1" x14ac:dyDescent="0.3"/>
    <row r="393" s="51" customFormat="1" x14ac:dyDescent="0.3"/>
    <row r="394" s="51" customFormat="1" x14ac:dyDescent="0.3"/>
    <row r="395" s="51" customFormat="1" x14ac:dyDescent="0.3"/>
    <row r="396" s="51" customFormat="1" x14ac:dyDescent="0.3"/>
    <row r="397" s="51" customFormat="1" x14ac:dyDescent="0.3"/>
    <row r="398" s="51" customFormat="1" x14ac:dyDescent="0.3"/>
    <row r="399" s="51" customFormat="1" x14ac:dyDescent="0.3"/>
    <row r="400" s="51" customFormat="1" x14ac:dyDescent="0.3"/>
    <row r="401" s="51" customFormat="1" x14ac:dyDescent="0.3"/>
    <row r="402" s="51" customFormat="1" x14ac:dyDescent="0.3"/>
    <row r="403" s="51" customFormat="1" x14ac:dyDescent="0.3"/>
    <row r="404" s="51" customFormat="1" x14ac:dyDescent="0.3"/>
    <row r="405" s="51" customFormat="1" x14ac:dyDescent="0.3"/>
    <row r="406" s="51" customFormat="1" x14ac:dyDescent="0.3"/>
    <row r="407" s="51" customFormat="1" x14ac:dyDescent="0.3"/>
    <row r="408" s="51" customFormat="1" x14ac:dyDescent="0.3"/>
    <row r="409" s="51" customFormat="1" x14ac:dyDescent="0.3"/>
    <row r="410" s="51" customFormat="1" x14ac:dyDescent="0.3"/>
    <row r="411" s="51" customFormat="1" x14ac:dyDescent="0.3"/>
    <row r="412" s="51" customFormat="1" x14ac:dyDescent="0.3"/>
    <row r="413" s="51" customFormat="1" x14ac:dyDescent="0.3"/>
    <row r="414" s="51" customFormat="1" x14ac:dyDescent="0.3"/>
    <row r="415" s="51" customFormat="1" x14ac:dyDescent="0.3"/>
    <row r="416" s="51" customFormat="1" x14ac:dyDescent="0.3"/>
    <row r="417" s="51" customFormat="1" x14ac:dyDescent="0.3"/>
    <row r="418" s="51" customFormat="1" x14ac:dyDescent="0.3"/>
    <row r="419" s="51" customFormat="1" x14ac:dyDescent="0.3"/>
    <row r="420" s="51" customFormat="1" x14ac:dyDescent="0.3"/>
    <row r="421" s="51" customFormat="1" x14ac:dyDescent="0.3"/>
    <row r="422" s="51" customFormat="1" x14ac:dyDescent="0.3"/>
    <row r="423" s="51" customFormat="1" x14ac:dyDescent="0.3"/>
    <row r="424" s="51" customFormat="1" x14ac:dyDescent="0.3"/>
    <row r="425" s="51" customFormat="1" x14ac:dyDescent="0.3"/>
    <row r="426" s="51" customFormat="1" x14ac:dyDescent="0.3"/>
    <row r="427" s="51" customFormat="1" x14ac:dyDescent="0.3"/>
    <row r="428" s="51" customFormat="1" x14ac:dyDescent="0.3"/>
    <row r="429" s="51" customFormat="1" x14ac:dyDescent="0.3"/>
    <row r="430" s="51" customFormat="1" x14ac:dyDescent="0.3"/>
    <row r="431" s="51" customFormat="1" x14ac:dyDescent="0.3"/>
    <row r="432" s="51" customFormat="1" x14ac:dyDescent="0.3"/>
    <row r="433" s="51" customFormat="1" x14ac:dyDescent="0.3"/>
    <row r="434" s="51" customFormat="1" x14ac:dyDescent="0.3"/>
    <row r="435" s="51" customFormat="1" x14ac:dyDescent="0.3"/>
    <row r="436" s="51" customFormat="1" x14ac:dyDescent="0.3"/>
    <row r="437" s="51" customFormat="1" x14ac:dyDescent="0.3"/>
    <row r="438" s="51" customFormat="1" x14ac:dyDescent="0.3"/>
    <row r="439" s="51" customFormat="1" x14ac:dyDescent="0.3"/>
    <row r="440" s="51" customFormat="1" x14ac:dyDescent="0.3"/>
    <row r="441" s="51" customFormat="1" x14ac:dyDescent="0.3"/>
    <row r="442" s="51" customFormat="1" x14ac:dyDescent="0.3"/>
    <row r="443" s="51" customFormat="1" x14ac:dyDescent="0.3"/>
    <row r="444" s="51" customFormat="1" x14ac:dyDescent="0.3"/>
    <row r="445" s="51" customFormat="1" x14ac:dyDescent="0.3"/>
    <row r="446" s="51" customFormat="1" x14ac:dyDescent="0.3"/>
    <row r="447" s="51" customFormat="1" x14ac:dyDescent="0.3"/>
    <row r="448" s="51" customFormat="1" x14ac:dyDescent="0.3"/>
    <row r="449" s="51" customFormat="1" x14ac:dyDescent="0.3"/>
    <row r="450" s="51" customFormat="1" x14ac:dyDescent="0.3"/>
    <row r="451" s="51" customFormat="1" x14ac:dyDescent="0.3"/>
    <row r="452" s="51" customFormat="1" x14ac:dyDescent="0.3"/>
    <row r="453" s="51" customFormat="1" x14ac:dyDescent="0.3"/>
    <row r="454" s="51" customFormat="1" x14ac:dyDescent="0.3"/>
    <row r="455" s="51" customFormat="1" x14ac:dyDescent="0.3"/>
    <row r="456" s="51" customFormat="1" x14ac:dyDescent="0.3"/>
    <row r="457" s="51" customFormat="1" x14ac:dyDescent="0.3"/>
    <row r="458" s="51" customFormat="1" x14ac:dyDescent="0.3"/>
    <row r="459" s="51" customFormat="1" x14ac:dyDescent="0.3"/>
    <row r="460" s="51" customFormat="1" x14ac:dyDescent="0.3"/>
    <row r="461" s="51" customFormat="1" x14ac:dyDescent="0.3"/>
    <row r="462" s="51" customFormat="1" x14ac:dyDescent="0.3"/>
    <row r="463" s="51" customFormat="1" x14ac:dyDescent="0.3"/>
    <row r="464" s="51" customFormat="1" x14ac:dyDescent="0.3"/>
    <row r="465" s="51" customFormat="1" x14ac:dyDescent="0.3"/>
    <row r="466" s="51" customFormat="1" x14ac:dyDescent="0.3"/>
    <row r="467" s="51" customFormat="1" x14ac:dyDescent="0.3"/>
    <row r="468" s="51" customFormat="1" x14ac:dyDescent="0.3"/>
    <row r="469" s="51" customFormat="1" x14ac:dyDescent="0.3"/>
    <row r="470" s="51" customFormat="1" x14ac:dyDescent="0.3"/>
    <row r="471" s="51" customFormat="1" x14ac:dyDescent="0.3"/>
    <row r="472" s="51" customFormat="1" x14ac:dyDescent="0.3"/>
    <row r="473" s="51" customFormat="1" x14ac:dyDescent="0.3"/>
    <row r="474" s="51" customFormat="1" x14ac:dyDescent="0.3"/>
    <row r="475" s="51" customFormat="1" x14ac:dyDescent="0.3"/>
    <row r="476" s="51" customFormat="1" x14ac:dyDescent="0.3"/>
    <row r="477" s="51" customFormat="1" x14ac:dyDescent="0.3"/>
    <row r="478" s="51" customFormat="1" x14ac:dyDescent="0.3"/>
    <row r="479" s="51" customFormat="1" x14ac:dyDescent="0.3"/>
    <row r="480" s="51" customFormat="1" x14ac:dyDescent="0.3"/>
    <row r="481" s="51" customFormat="1" x14ac:dyDescent="0.3"/>
    <row r="482" s="51" customFormat="1" x14ac:dyDescent="0.3"/>
    <row r="483" s="51" customFormat="1" x14ac:dyDescent="0.3"/>
    <row r="484" s="51" customFormat="1" x14ac:dyDescent="0.3"/>
    <row r="485" s="51" customFormat="1" x14ac:dyDescent="0.3"/>
    <row r="486" s="51" customFormat="1" x14ac:dyDescent="0.3"/>
    <row r="487" s="51" customFormat="1" x14ac:dyDescent="0.3"/>
    <row r="488" s="51" customFormat="1" x14ac:dyDescent="0.3"/>
    <row r="489" s="51" customFormat="1" x14ac:dyDescent="0.3"/>
    <row r="490" s="51" customFormat="1" x14ac:dyDescent="0.3"/>
    <row r="491" s="51" customFormat="1" x14ac:dyDescent="0.3"/>
    <row r="492" s="51" customFormat="1" x14ac:dyDescent="0.3"/>
    <row r="493" s="51" customFormat="1" x14ac:dyDescent="0.3"/>
    <row r="494" s="51" customFormat="1" x14ac:dyDescent="0.3"/>
    <row r="495" s="51" customFormat="1" x14ac:dyDescent="0.3"/>
    <row r="496" s="51" customFormat="1" x14ac:dyDescent="0.3"/>
    <row r="497" s="51" customFormat="1" x14ac:dyDescent="0.3"/>
    <row r="498" s="51" customFormat="1" x14ac:dyDescent="0.3"/>
    <row r="499" s="51" customFormat="1" x14ac:dyDescent="0.3"/>
    <row r="500" s="51" customFormat="1" x14ac:dyDescent="0.3"/>
    <row r="501" s="51" customFormat="1" x14ac:dyDescent="0.3"/>
    <row r="502" s="51" customFormat="1" x14ac:dyDescent="0.3"/>
    <row r="503" s="51" customFormat="1" x14ac:dyDescent="0.3"/>
    <row r="504" s="51" customFormat="1" x14ac:dyDescent="0.3"/>
    <row r="505" s="51" customFormat="1" x14ac:dyDescent="0.3"/>
    <row r="506" s="51" customFormat="1" x14ac:dyDescent="0.3"/>
    <row r="507" s="51" customFormat="1" x14ac:dyDescent="0.3"/>
    <row r="508" s="51" customFormat="1" x14ac:dyDescent="0.3"/>
    <row r="509" s="51" customFormat="1" x14ac:dyDescent="0.3"/>
    <row r="510" s="51" customFormat="1" x14ac:dyDescent="0.3"/>
    <row r="511" s="51" customFormat="1" x14ac:dyDescent="0.3"/>
    <row r="512" s="51" customFormat="1" x14ac:dyDescent="0.3"/>
    <row r="513" s="51" customFormat="1" x14ac:dyDescent="0.3"/>
    <row r="514" s="51" customFormat="1" x14ac:dyDescent="0.3"/>
    <row r="515" s="51" customFormat="1" x14ac:dyDescent="0.3"/>
    <row r="516" s="51" customFormat="1" x14ac:dyDescent="0.3"/>
    <row r="517" s="51" customFormat="1" x14ac:dyDescent="0.3"/>
    <row r="518" s="51" customFormat="1" x14ac:dyDescent="0.3"/>
    <row r="519" s="51" customFormat="1" x14ac:dyDescent="0.3"/>
    <row r="520" s="51" customFormat="1" x14ac:dyDescent="0.3"/>
    <row r="521" s="51" customFormat="1" x14ac:dyDescent="0.3"/>
    <row r="522" s="51" customFormat="1" x14ac:dyDescent="0.3"/>
    <row r="523" s="51" customFormat="1" x14ac:dyDescent="0.3"/>
    <row r="524" s="51" customFormat="1" x14ac:dyDescent="0.3"/>
    <row r="525" s="51" customFormat="1" x14ac:dyDescent="0.3"/>
    <row r="526" s="51" customFormat="1" x14ac:dyDescent="0.3"/>
    <row r="527" s="51" customFormat="1" x14ac:dyDescent="0.3"/>
    <row r="528" s="51" customFormat="1" x14ac:dyDescent="0.3"/>
    <row r="529" s="51" customFormat="1" x14ac:dyDescent="0.3"/>
    <row r="530" s="51" customFormat="1" x14ac:dyDescent="0.3"/>
    <row r="531" s="51" customFormat="1" x14ac:dyDescent="0.3"/>
    <row r="532" s="51" customFormat="1" x14ac:dyDescent="0.3"/>
    <row r="533" s="51" customFormat="1" x14ac:dyDescent="0.3"/>
    <row r="534" s="51" customFormat="1" x14ac:dyDescent="0.3"/>
    <row r="535" s="51" customFormat="1" x14ac:dyDescent="0.3"/>
    <row r="536" s="51" customFormat="1" x14ac:dyDescent="0.3"/>
    <row r="537" s="51" customFormat="1" x14ac:dyDescent="0.3"/>
    <row r="538" s="51" customFormat="1" x14ac:dyDescent="0.3"/>
    <row r="539" s="51" customFormat="1" x14ac:dyDescent="0.3"/>
    <row r="540" s="51" customFormat="1" x14ac:dyDescent="0.3"/>
    <row r="541" s="51" customFormat="1" x14ac:dyDescent="0.3"/>
    <row r="542" s="51" customFormat="1" x14ac:dyDescent="0.3"/>
    <row r="543" s="51" customFormat="1" x14ac:dyDescent="0.3"/>
    <row r="544" s="51" customFormat="1" x14ac:dyDescent="0.3"/>
    <row r="545" s="51" customFormat="1" x14ac:dyDescent="0.3"/>
    <row r="546" s="51" customFormat="1" x14ac:dyDescent="0.3"/>
    <row r="547" s="51" customFormat="1" x14ac:dyDescent="0.3"/>
    <row r="548" s="51" customFormat="1" x14ac:dyDescent="0.3"/>
    <row r="549" s="51" customFormat="1" x14ac:dyDescent="0.3"/>
    <row r="550" s="51" customFormat="1" x14ac:dyDescent="0.3"/>
    <row r="551" s="51" customFormat="1" x14ac:dyDescent="0.3"/>
    <row r="552" s="51" customFormat="1" x14ac:dyDescent="0.3"/>
    <row r="553" s="51" customFormat="1" x14ac:dyDescent="0.3"/>
    <row r="554" s="51" customFormat="1" x14ac:dyDescent="0.3"/>
    <row r="555" s="51" customFormat="1" x14ac:dyDescent="0.3"/>
    <row r="556" s="51" customFormat="1" x14ac:dyDescent="0.3"/>
    <row r="557" s="51" customFormat="1" x14ac:dyDescent="0.3"/>
    <row r="558" s="51" customFormat="1" x14ac:dyDescent="0.3"/>
    <row r="559" s="51" customFormat="1" x14ac:dyDescent="0.3"/>
    <row r="560" s="51" customFormat="1" x14ac:dyDescent="0.3"/>
    <row r="561" s="51" customFormat="1" x14ac:dyDescent="0.3"/>
    <row r="562" s="51" customFormat="1" x14ac:dyDescent="0.3"/>
    <row r="563" s="51" customFormat="1" x14ac:dyDescent="0.3"/>
    <row r="564" s="51" customFormat="1" x14ac:dyDescent="0.3"/>
    <row r="565" s="51" customFormat="1" x14ac:dyDescent="0.3"/>
    <row r="566" s="51" customFormat="1" x14ac:dyDescent="0.3"/>
    <row r="567" s="51" customFormat="1" x14ac:dyDescent="0.3"/>
    <row r="568" s="51" customFormat="1" x14ac:dyDescent="0.3"/>
    <row r="569" s="51" customFormat="1" x14ac:dyDescent="0.3"/>
    <row r="570" s="51" customFormat="1" x14ac:dyDescent="0.3"/>
    <row r="571" s="51" customFormat="1" x14ac:dyDescent="0.3"/>
    <row r="572" s="51" customFormat="1" x14ac:dyDescent="0.3"/>
    <row r="573" s="51" customFormat="1" x14ac:dyDescent="0.3"/>
    <row r="574" s="51" customFormat="1" x14ac:dyDescent="0.3"/>
    <row r="575" s="51" customFormat="1" x14ac:dyDescent="0.3"/>
    <row r="576" s="51" customFormat="1" x14ac:dyDescent="0.3"/>
    <row r="577" s="51" customFormat="1" x14ac:dyDescent="0.3"/>
    <row r="578" s="51" customFormat="1" x14ac:dyDescent="0.3"/>
    <row r="579" s="51" customFormat="1" x14ac:dyDescent="0.3"/>
    <row r="580" s="51" customFormat="1" x14ac:dyDescent="0.3"/>
    <row r="581" s="51" customFormat="1" x14ac:dyDescent="0.3"/>
    <row r="582" s="51" customFormat="1" x14ac:dyDescent="0.3"/>
    <row r="583" s="51" customFormat="1" x14ac:dyDescent="0.3"/>
    <row r="584" s="51" customFormat="1" x14ac:dyDescent="0.3"/>
    <row r="585" s="51" customFormat="1" x14ac:dyDescent="0.3"/>
    <row r="586" s="51" customFormat="1" x14ac:dyDescent="0.3"/>
    <row r="587" s="51" customFormat="1" x14ac:dyDescent="0.3"/>
    <row r="588" s="51" customFormat="1" x14ac:dyDescent="0.3"/>
    <row r="589" s="51" customFormat="1" x14ac:dyDescent="0.3"/>
    <row r="590" s="51" customFormat="1" x14ac:dyDescent="0.3"/>
    <row r="591" s="51" customFormat="1" x14ac:dyDescent="0.3"/>
    <row r="592" s="51" customFormat="1" x14ac:dyDescent="0.3"/>
    <row r="593" s="51" customFormat="1" x14ac:dyDescent="0.3"/>
    <row r="594" s="51" customFormat="1" x14ac:dyDescent="0.3"/>
    <row r="595" s="51" customFormat="1" x14ac:dyDescent="0.3"/>
    <row r="596" s="51" customFormat="1" x14ac:dyDescent="0.3"/>
    <row r="597" s="51" customFormat="1" x14ac:dyDescent="0.3"/>
    <row r="598" s="51" customFormat="1" x14ac:dyDescent="0.3"/>
    <row r="599" s="51" customFormat="1" x14ac:dyDescent="0.3"/>
    <row r="600" s="51" customFormat="1" x14ac:dyDescent="0.3"/>
    <row r="601" s="51" customFormat="1" x14ac:dyDescent="0.3"/>
    <row r="602" s="51" customFormat="1" x14ac:dyDescent="0.3"/>
    <row r="603" s="51" customFormat="1" x14ac:dyDescent="0.3"/>
    <row r="604" s="51" customFormat="1" x14ac:dyDescent="0.3"/>
    <row r="605" s="51" customFormat="1" x14ac:dyDescent="0.3"/>
    <row r="606" s="51" customFormat="1" x14ac:dyDescent="0.3"/>
    <row r="607" s="51" customFormat="1" x14ac:dyDescent="0.3"/>
    <row r="608" s="51" customFormat="1" x14ac:dyDescent="0.3"/>
    <row r="609" s="51" customFormat="1" x14ac:dyDescent="0.3"/>
    <row r="610" s="51" customFormat="1" x14ac:dyDescent="0.3"/>
    <row r="611" s="51" customFormat="1" x14ac:dyDescent="0.3"/>
    <row r="612" s="51" customFormat="1" x14ac:dyDescent="0.3"/>
    <row r="613" s="51" customFormat="1" x14ac:dyDescent="0.3"/>
    <row r="614" s="51" customFormat="1" x14ac:dyDescent="0.3"/>
    <row r="615" s="51" customFormat="1" x14ac:dyDescent="0.3"/>
    <row r="616" s="51" customFormat="1" x14ac:dyDescent="0.3"/>
    <row r="617" s="51" customFormat="1" x14ac:dyDescent="0.3"/>
    <row r="618" s="51" customFormat="1" x14ac:dyDescent="0.3"/>
    <row r="619" s="51" customFormat="1" x14ac:dyDescent="0.3"/>
    <row r="620" s="51" customFormat="1" x14ac:dyDescent="0.3"/>
    <row r="621" s="51" customFormat="1" x14ac:dyDescent="0.3"/>
    <row r="622" s="51" customFormat="1" x14ac:dyDescent="0.3"/>
    <row r="623" s="51" customFormat="1" x14ac:dyDescent="0.3"/>
    <row r="624" s="51" customFormat="1" x14ac:dyDescent="0.3"/>
    <row r="625" s="51" customFormat="1" x14ac:dyDescent="0.3"/>
    <row r="626" s="51" customFormat="1" x14ac:dyDescent="0.3"/>
    <row r="627" s="51" customFormat="1" x14ac:dyDescent="0.3"/>
    <row r="628" s="51" customFormat="1" x14ac:dyDescent="0.3"/>
    <row r="629" s="51" customFormat="1" x14ac:dyDescent="0.3"/>
    <row r="630" s="51" customFormat="1" x14ac:dyDescent="0.3"/>
    <row r="631" s="51" customFormat="1" x14ac:dyDescent="0.3"/>
    <row r="632" s="51" customFormat="1" x14ac:dyDescent="0.3"/>
    <row r="633" s="51" customFormat="1" x14ac:dyDescent="0.3"/>
    <row r="634" s="51" customFormat="1" x14ac:dyDescent="0.3"/>
    <row r="635" s="51" customFormat="1" x14ac:dyDescent="0.3"/>
    <row r="636" s="51" customFormat="1" x14ac:dyDescent="0.3"/>
    <row r="637" s="51" customFormat="1" x14ac:dyDescent="0.3"/>
    <row r="638" s="51" customFormat="1" x14ac:dyDescent="0.3"/>
    <row r="639" s="51" customFormat="1" x14ac:dyDescent="0.3"/>
    <row r="640" s="51" customFormat="1" x14ac:dyDescent="0.3"/>
    <row r="641" s="51" customFormat="1" x14ac:dyDescent="0.3"/>
    <row r="642" s="51" customFormat="1" x14ac:dyDescent="0.3"/>
    <row r="643" s="51" customFormat="1" x14ac:dyDescent="0.3"/>
    <row r="644" s="51" customFormat="1" x14ac:dyDescent="0.3"/>
    <row r="645" s="51" customFormat="1" x14ac:dyDescent="0.3"/>
    <row r="646" s="51" customFormat="1" x14ac:dyDescent="0.3"/>
    <row r="647" s="51" customFormat="1" x14ac:dyDescent="0.3"/>
    <row r="648" s="51" customFormat="1" x14ac:dyDescent="0.3"/>
    <row r="649" s="51" customFormat="1" x14ac:dyDescent="0.3"/>
    <row r="650" s="51" customFormat="1" x14ac:dyDescent="0.3"/>
    <row r="651" s="51" customFormat="1" x14ac:dyDescent="0.3"/>
    <row r="652" s="51" customFormat="1" x14ac:dyDescent="0.3"/>
    <row r="653" s="51" customFormat="1" x14ac:dyDescent="0.3"/>
    <row r="654" s="51" customFormat="1" x14ac:dyDescent="0.3"/>
    <row r="655" s="51" customFormat="1" x14ac:dyDescent="0.3"/>
    <row r="656" s="51" customFormat="1" x14ac:dyDescent="0.3"/>
    <row r="657" s="51" customFormat="1" x14ac:dyDescent="0.3"/>
    <row r="658" s="51" customFormat="1" x14ac:dyDescent="0.3"/>
    <row r="659" s="51" customFormat="1" x14ac:dyDescent="0.3"/>
    <row r="660" s="51" customFormat="1" x14ac:dyDescent="0.3"/>
    <row r="661" s="51" customFormat="1" x14ac:dyDescent="0.3"/>
    <row r="662" s="51" customFormat="1" x14ac:dyDescent="0.3"/>
    <row r="663" s="51" customFormat="1" x14ac:dyDescent="0.3"/>
    <row r="664" s="51" customFormat="1" x14ac:dyDescent="0.3"/>
    <row r="665" s="51" customFormat="1" x14ac:dyDescent="0.3"/>
    <row r="666" s="51" customFormat="1" x14ac:dyDescent="0.3"/>
    <row r="667" s="51" customFormat="1" x14ac:dyDescent="0.3"/>
    <row r="668" s="51" customFormat="1" x14ac:dyDescent="0.3"/>
    <row r="669" s="51" customFormat="1" x14ac:dyDescent="0.3"/>
    <row r="670" s="51" customFormat="1" x14ac:dyDescent="0.3"/>
    <row r="671" s="51" customFormat="1" x14ac:dyDescent="0.3"/>
    <row r="672" s="51" customFormat="1" x14ac:dyDescent="0.3"/>
    <row r="673" s="51" customFormat="1" x14ac:dyDescent="0.3"/>
    <row r="674" s="51" customFormat="1" x14ac:dyDescent="0.3"/>
    <row r="675" s="51" customFormat="1" x14ac:dyDescent="0.3"/>
    <row r="676" s="51" customFormat="1" x14ac:dyDescent="0.3"/>
    <row r="677" s="51" customFormat="1" x14ac:dyDescent="0.3"/>
    <row r="678" s="51" customFormat="1" x14ac:dyDescent="0.3"/>
    <row r="679" s="51" customFormat="1" x14ac:dyDescent="0.3"/>
    <row r="680" s="51" customFormat="1" x14ac:dyDescent="0.3"/>
    <row r="681" s="51" customFormat="1" x14ac:dyDescent="0.3"/>
    <row r="682" s="51" customFormat="1" x14ac:dyDescent="0.3"/>
    <row r="683" s="51" customFormat="1" x14ac:dyDescent="0.3"/>
    <row r="684" s="51" customFormat="1" x14ac:dyDescent="0.3"/>
    <row r="685" s="51" customFormat="1" x14ac:dyDescent="0.3"/>
    <row r="686" s="51" customFormat="1" x14ac:dyDescent="0.3"/>
    <row r="687" s="51" customFormat="1" x14ac:dyDescent="0.3"/>
    <row r="688" s="51" customFormat="1" x14ac:dyDescent="0.3"/>
    <row r="689" s="51" customFormat="1" x14ac:dyDescent="0.3"/>
    <row r="690" s="51" customFormat="1" x14ac:dyDescent="0.3"/>
    <row r="691" s="51" customFormat="1" x14ac:dyDescent="0.3"/>
    <row r="692" s="51" customFormat="1" x14ac:dyDescent="0.3"/>
    <row r="693" s="51" customFormat="1" x14ac:dyDescent="0.3"/>
    <row r="694" s="51" customFormat="1" x14ac:dyDescent="0.3"/>
    <row r="695" s="51" customFormat="1" x14ac:dyDescent="0.3"/>
    <row r="696" s="51" customFormat="1" x14ac:dyDescent="0.3"/>
    <row r="697" s="51" customFormat="1" x14ac:dyDescent="0.3"/>
    <row r="698" s="51" customFormat="1" x14ac:dyDescent="0.3"/>
    <row r="699" s="51" customFormat="1" x14ac:dyDescent="0.3"/>
    <row r="700" s="51" customFormat="1" x14ac:dyDescent="0.3"/>
    <row r="701" s="51" customFormat="1" x14ac:dyDescent="0.3"/>
    <row r="702" s="51" customFormat="1" x14ac:dyDescent="0.3"/>
    <row r="703" s="51" customFormat="1" x14ac:dyDescent="0.3"/>
    <row r="704" s="51" customFormat="1" x14ac:dyDescent="0.3"/>
    <row r="705" spans="1:4" s="51" customFormat="1" x14ac:dyDescent="0.3"/>
    <row r="706" spans="1:4" s="51" customFormat="1" x14ac:dyDescent="0.3"/>
    <row r="707" spans="1:4" s="51" customFormat="1" x14ac:dyDescent="0.3"/>
    <row r="708" spans="1:4" s="51" customFormat="1" x14ac:dyDescent="0.3"/>
    <row r="709" spans="1:4" x14ac:dyDescent="0.3">
      <c r="A709" s="51"/>
      <c r="B709" s="51"/>
      <c r="C709" s="51"/>
      <c r="D709" s="51"/>
    </row>
    <row r="710" spans="1:4" x14ac:dyDescent="0.3">
      <c r="A710" s="51"/>
      <c r="B710" s="51"/>
      <c r="C710" s="51"/>
      <c r="D710" s="51"/>
    </row>
    <row r="711" spans="1:4" x14ac:dyDescent="0.3">
      <c r="A711" s="51"/>
      <c r="B711" s="51"/>
      <c r="C711" s="51"/>
      <c r="D711" s="51"/>
    </row>
  </sheetData>
  <mergeCells count="2">
    <mergeCell ref="J8:J10"/>
    <mergeCell ref="K8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9"/>
  <sheetViews>
    <sheetView tabSelected="1" topLeftCell="A29" workbookViewId="0">
      <selection activeCell="K39" sqref="K39"/>
    </sheetView>
  </sheetViews>
  <sheetFormatPr defaultRowHeight="15.6" x14ac:dyDescent="0.3"/>
  <cols>
    <col min="1" max="1" width="3.69921875" customWidth="1"/>
    <col min="2" max="2" width="57" customWidth="1"/>
    <col min="3" max="3" width="14.8984375" customWidth="1"/>
    <col min="4" max="4" width="13.3984375" customWidth="1"/>
    <col min="5" max="5" width="12.19921875" customWidth="1"/>
    <col min="6" max="6" width="13.09765625" customWidth="1"/>
  </cols>
  <sheetData>
    <row r="1" spans="1:122" s="1" customFormat="1" ht="15.75" customHeight="1" x14ac:dyDescent="0.3">
      <c r="A1" s="28"/>
      <c r="B1" s="3"/>
      <c r="C1" s="2"/>
      <c r="D1" s="4"/>
      <c r="E1" s="25"/>
      <c r="F1" s="32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s="1" customFormat="1" ht="15.75" customHeight="1" x14ac:dyDescent="0.3">
      <c r="A2" s="29"/>
      <c r="B2" s="4"/>
      <c r="C2" s="2"/>
      <c r="D2" s="4"/>
      <c r="E2" s="26"/>
      <c r="F2" s="26"/>
      <c r="G2" s="31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</row>
    <row r="3" spans="1:122" s="1" customFormat="1" ht="15.75" customHeight="1" x14ac:dyDescent="0.3">
      <c r="A3" s="29"/>
      <c r="B3" s="4"/>
      <c r="C3" s="4" t="s">
        <v>14</v>
      </c>
      <c r="D3" s="77"/>
      <c r="E3" s="26"/>
      <c r="F3" s="8">
        <v>43377</v>
      </c>
      <c r="G3" s="3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</row>
    <row r="4" spans="1:122" s="1" customFormat="1" ht="15.75" customHeight="1" x14ac:dyDescent="0.3">
      <c r="A4" s="29"/>
      <c r="B4" s="2"/>
      <c r="C4" s="2"/>
      <c r="D4" s="77"/>
      <c r="E4" s="26"/>
      <c r="F4" s="9" t="s">
        <v>13</v>
      </c>
      <c r="G4" s="3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</row>
    <row r="5" spans="1:122" s="1" customFormat="1" ht="15.75" customHeight="1" x14ac:dyDescent="0.3">
      <c r="A5" s="30"/>
      <c r="B5" s="2"/>
      <c r="C5" s="2"/>
      <c r="D5" s="9"/>
      <c r="E5" s="26"/>
      <c r="F5" s="24"/>
      <c r="G5" s="31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</row>
    <row r="6" spans="1:122" s="1" customFormat="1" ht="15.75" customHeight="1" x14ac:dyDescent="0.3">
      <c r="A6" s="27"/>
      <c r="B6" s="27"/>
      <c r="C6" s="78" t="s">
        <v>15</v>
      </c>
      <c r="D6" s="78"/>
      <c r="E6" s="79" t="s">
        <v>16</v>
      </c>
      <c r="F6" s="79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3">
      <c r="A7" s="5" t="s">
        <v>12</v>
      </c>
      <c r="B7" s="6" t="s">
        <v>0</v>
      </c>
      <c r="C7" s="7" t="s">
        <v>3</v>
      </c>
      <c r="D7" s="7" t="s">
        <v>1</v>
      </c>
      <c r="E7" s="7" t="s">
        <v>3</v>
      </c>
      <c r="F7" s="5" t="s">
        <v>1</v>
      </c>
    </row>
    <row r="9" spans="1:122" x14ac:dyDescent="0.3">
      <c r="A9" s="10"/>
      <c r="B9" s="11" t="s">
        <v>4</v>
      </c>
      <c r="C9" s="11"/>
      <c r="D9" s="11"/>
      <c r="E9" s="11"/>
      <c r="F9" s="11"/>
    </row>
    <row r="10" spans="1:122" x14ac:dyDescent="0.3">
      <c r="B10" s="14"/>
    </row>
    <row r="11" spans="1:122" x14ac:dyDescent="0.3">
      <c r="B11" s="14" t="s">
        <v>5</v>
      </c>
      <c r="C11" s="12">
        <v>86.5</v>
      </c>
      <c r="D11" s="13">
        <f>SUM(C11/8)</f>
        <v>10.8125</v>
      </c>
      <c r="E11" s="12">
        <v>86.5</v>
      </c>
      <c r="F11" s="13">
        <f>SUM(E11/8)</f>
        <v>10.8125</v>
      </c>
    </row>
    <row r="12" spans="1:122" x14ac:dyDescent="0.3">
      <c r="B12" s="14"/>
      <c r="C12" s="15"/>
      <c r="D12" s="16"/>
      <c r="E12" s="15"/>
      <c r="F12" s="16"/>
    </row>
    <row r="13" spans="1:122" x14ac:dyDescent="0.3">
      <c r="A13" s="10"/>
      <c r="B13" s="17" t="s">
        <v>2</v>
      </c>
      <c r="C13" s="11"/>
      <c r="D13" s="18"/>
      <c r="E13" s="11"/>
      <c r="F13" s="18"/>
    </row>
    <row r="14" spans="1:122" x14ac:dyDescent="0.3">
      <c r="A14" s="13">
        <v>1</v>
      </c>
      <c r="B14" t="s">
        <v>10</v>
      </c>
      <c r="C14" s="23">
        <v>8</v>
      </c>
      <c r="D14" s="13">
        <f t="shared" ref="D14:D45" si="0">SUM(C14/8)</f>
        <v>1</v>
      </c>
      <c r="E14" s="23">
        <v>8</v>
      </c>
      <c r="F14" s="13">
        <f>SUM(E14/8)</f>
        <v>1</v>
      </c>
    </row>
    <row r="15" spans="1:122" x14ac:dyDescent="0.3">
      <c r="A15" s="13">
        <v>2</v>
      </c>
      <c r="B15" s="80" t="s">
        <v>26</v>
      </c>
      <c r="C15" s="23">
        <v>3</v>
      </c>
      <c r="D15" s="13">
        <f t="shared" si="0"/>
        <v>0.375</v>
      </c>
      <c r="E15" s="23">
        <f>C15</f>
        <v>3</v>
      </c>
      <c r="F15" s="13">
        <f t="shared" ref="F15:F29" si="1">SUM(E15/8)</f>
        <v>0.375</v>
      </c>
    </row>
    <row r="16" spans="1:122" x14ac:dyDescent="0.3">
      <c r="A16" s="13">
        <v>3</v>
      </c>
      <c r="B16" s="34" t="s">
        <v>11</v>
      </c>
      <c r="C16" s="23">
        <v>3</v>
      </c>
      <c r="D16" s="13">
        <f t="shared" si="0"/>
        <v>0.375</v>
      </c>
      <c r="E16" s="23">
        <f t="shared" ref="E16:E45" si="2">C16</f>
        <v>3</v>
      </c>
      <c r="F16" s="13">
        <f t="shared" si="1"/>
        <v>0.375</v>
      </c>
    </row>
    <row r="17" spans="1:6" x14ac:dyDescent="0.3">
      <c r="A17" s="13">
        <v>4</v>
      </c>
      <c r="B17" t="s">
        <v>17</v>
      </c>
      <c r="C17" s="23">
        <v>4</v>
      </c>
      <c r="D17" s="13">
        <f t="shared" si="0"/>
        <v>0.5</v>
      </c>
      <c r="E17" s="23">
        <f t="shared" si="2"/>
        <v>4</v>
      </c>
      <c r="F17" s="13">
        <f t="shared" si="1"/>
        <v>0.5</v>
      </c>
    </row>
    <row r="18" spans="1:6" x14ac:dyDescent="0.3">
      <c r="A18" s="13">
        <v>5</v>
      </c>
      <c r="B18" t="s">
        <v>28</v>
      </c>
      <c r="C18" s="23">
        <v>3</v>
      </c>
      <c r="D18" s="13">
        <f t="shared" si="0"/>
        <v>0.375</v>
      </c>
      <c r="E18" s="23">
        <f t="shared" si="2"/>
        <v>3</v>
      </c>
      <c r="F18" s="13">
        <f t="shared" si="1"/>
        <v>0.375</v>
      </c>
    </row>
    <row r="19" spans="1:6" x14ac:dyDescent="0.3">
      <c r="A19" s="13">
        <v>6</v>
      </c>
      <c r="B19" t="s">
        <v>29</v>
      </c>
      <c r="C19" s="23">
        <v>1</v>
      </c>
      <c r="D19" s="13">
        <f t="shared" si="0"/>
        <v>0.125</v>
      </c>
      <c r="E19" s="23">
        <f t="shared" si="2"/>
        <v>1</v>
      </c>
      <c r="F19" s="13">
        <f t="shared" si="1"/>
        <v>0.125</v>
      </c>
    </row>
    <row r="20" spans="1:6" x14ac:dyDescent="0.3">
      <c r="A20" s="13">
        <v>7</v>
      </c>
      <c r="B20" t="s">
        <v>27</v>
      </c>
      <c r="C20" s="23">
        <v>4</v>
      </c>
      <c r="D20" s="13">
        <f t="shared" si="0"/>
        <v>0.5</v>
      </c>
      <c r="E20" s="23">
        <f t="shared" si="2"/>
        <v>4</v>
      </c>
      <c r="F20" s="13">
        <f t="shared" si="1"/>
        <v>0.5</v>
      </c>
    </row>
    <row r="21" spans="1:6" x14ac:dyDescent="0.3">
      <c r="A21" s="13">
        <v>8</v>
      </c>
      <c r="B21" t="s">
        <v>30</v>
      </c>
      <c r="C21" s="23">
        <v>8</v>
      </c>
      <c r="D21" s="13">
        <f t="shared" si="0"/>
        <v>1</v>
      </c>
      <c r="E21" s="23">
        <f t="shared" si="2"/>
        <v>8</v>
      </c>
      <c r="F21" s="13">
        <f t="shared" si="1"/>
        <v>1</v>
      </c>
    </row>
    <row r="22" spans="1:6" x14ac:dyDescent="0.3">
      <c r="A22" s="13">
        <v>9</v>
      </c>
      <c r="B22" t="s">
        <v>32</v>
      </c>
      <c r="C22" s="23">
        <v>1</v>
      </c>
      <c r="D22" s="13">
        <f t="shared" si="0"/>
        <v>0.125</v>
      </c>
      <c r="E22" s="23">
        <f t="shared" si="2"/>
        <v>1</v>
      </c>
      <c r="F22" s="13">
        <f t="shared" si="1"/>
        <v>0.125</v>
      </c>
    </row>
    <row r="23" spans="1:6" x14ac:dyDescent="0.3">
      <c r="A23" s="13">
        <v>10</v>
      </c>
      <c r="B23" t="s">
        <v>33</v>
      </c>
      <c r="C23" s="23">
        <v>1</v>
      </c>
      <c r="D23" s="13">
        <f t="shared" si="0"/>
        <v>0.125</v>
      </c>
      <c r="E23" s="23">
        <f t="shared" si="2"/>
        <v>1</v>
      </c>
      <c r="F23" s="13">
        <f t="shared" si="1"/>
        <v>0.125</v>
      </c>
    </row>
    <row r="24" spans="1:6" x14ac:dyDescent="0.3">
      <c r="A24" s="13">
        <v>11</v>
      </c>
      <c r="B24" t="s">
        <v>34</v>
      </c>
      <c r="C24" s="23">
        <v>12</v>
      </c>
      <c r="D24" s="13">
        <f t="shared" si="0"/>
        <v>1.5</v>
      </c>
      <c r="E24" s="23">
        <f t="shared" si="2"/>
        <v>12</v>
      </c>
      <c r="F24" s="13">
        <f t="shared" si="1"/>
        <v>1.5</v>
      </c>
    </row>
    <row r="25" spans="1:6" x14ac:dyDescent="0.3">
      <c r="A25" s="13">
        <v>12</v>
      </c>
      <c r="B25" t="s">
        <v>35</v>
      </c>
      <c r="C25" s="23">
        <v>4</v>
      </c>
      <c r="D25" s="13">
        <f t="shared" si="0"/>
        <v>0.5</v>
      </c>
      <c r="E25" s="23">
        <f t="shared" si="2"/>
        <v>4</v>
      </c>
      <c r="F25" s="13">
        <f t="shared" si="1"/>
        <v>0.5</v>
      </c>
    </row>
    <row r="26" spans="1:6" x14ac:dyDescent="0.3">
      <c r="A26" s="13">
        <v>13</v>
      </c>
      <c r="B26" t="s">
        <v>38</v>
      </c>
      <c r="C26" s="23">
        <v>6</v>
      </c>
      <c r="D26" s="13">
        <f t="shared" si="0"/>
        <v>0.75</v>
      </c>
      <c r="E26" s="23">
        <f t="shared" si="2"/>
        <v>6</v>
      </c>
      <c r="F26" s="13">
        <f t="shared" si="1"/>
        <v>0.75</v>
      </c>
    </row>
    <row r="27" spans="1:6" x14ac:dyDescent="0.3">
      <c r="A27" s="13">
        <v>14</v>
      </c>
      <c r="B27" t="s">
        <v>36</v>
      </c>
      <c r="C27" s="23">
        <v>6</v>
      </c>
      <c r="D27" s="13">
        <f t="shared" si="0"/>
        <v>0.75</v>
      </c>
      <c r="E27" s="23">
        <f t="shared" si="2"/>
        <v>6</v>
      </c>
      <c r="F27" s="13">
        <f t="shared" si="1"/>
        <v>0.75</v>
      </c>
    </row>
    <row r="28" spans="1:6" x14ac:dyDescent="0.3">
      <c r="A28" s="13">
        <v>15</v>
      </c>
      <c r="B28" t="s">
        <v>37</v>
      </c>
      <c r="C28" s="23">
        <v>6</v>
      </c>
      <c r="D28" s="13">
        <f t="shared" si="0"/>
        <v>0.75</v>
      </c>
      <c r="E28" s="23">
        <f t="shared" si="2"/>
        <v>6</v>
      </c>
      <c r="F28" s="13">
        <f t="shared" si="1"/>
        <v>0.75</v>
      </c>
    </row>
    <row r="29" spans="1:6" x14ac:dyDescent="0.3">
      <c r="A29" s="13">
        <v>16</v>
      </c>
      <c r="B29" t="s">
        <v>40</v>
      </c>
      <c r="C29" s="23">
        <v>6</v>
      </c>
      <c r="D29" s="13">
        <f t="shared" si="0"/>
        <v>0.75</v>
      </c>
      <c r="E29" s="23">
        <f t="shared" si="2"/>
        <v>6</v>
      </c>
      <c r="F29" s="13">
        <f t="shared" si="1"/>
        <v>0.75</v>
      </c>
    </row>
    <row r="30" spans="1:6" x14ac:dyDescent="0.3">
      <c r="A30" s="13"/>
      <c r="B30" s="33" t="s">
        <v>24</v>
      </c>
      <c r="C30" s="23"/>
      <c r="D30" s="13"/>
      <c r="E30" s="23"/>
      <c r="F30" s="13"/>
    </row>
    <row r="31" spans="1:6" x14ac:dyDescent="0.3">
      <c r="A31" s="13">
        <v>17</v>
      </c>
      <c r="B31" t="s">
        <v>18</v>
      </c>
      <c r="C31" s="23">
        <v>4</v>
      </c>
      <c r="D31" s="13">
        <f t="shared" si="0"/>
        <v>0.5</v>
      </c>
      <c r="E31" s="23">
        <f t="shared" si="2"/>
        <v>4</v>
      </c>
      <c r="F31" s="13">
        <f t="shared" ref="F31:F45" si="3">SUM(E31/8)</f>
        <v>0.5</v>
      </c>
    </row>
    <row r="32" spans="1:6" x14ac:dyDescent="0.3">
      <c r="A32" s="13">
        <v>18</v>
      </c>
      <c r="B32" t="s">
        <v>19</v>
      </c>
      <c r="C32" s="23">
        <v>6</v>
      </c>
      <c r="D32" s="13">
        <f t="shared" si="0"/>
        <v>0.75</v>
      </c>
      <c r="E32" s="23">
        <f t="shared" si="2"/>
        <v>6</v>
      </c>
      <c r="F32" s="13">
        <f t="shared" si="3"/>
        <v>0.75</v>
      </c>
    </row>
    <row r="33" spans="1:6" x14ac:dyDescent="0.3">
      <c r="A33" s="13">
        <v>19</v>
      </c>
      <c r="B33" t="s">
        <v>20</v>
      </c>
      <c r="C33" s="23">
        <v>6</v>
      </c>
      <c r="D33" s="13">
        <f t="shared" si="0"/>
        <v>0.75</v>
      </c>
      <c r="E33" s="23">
        <f t="shared" si="2"/>
        <v>6</v>
      </c>
      <c r="F33" s="13">
        <f t="shared" si="3"/>
        <v>0.75</v>
      </c>
    </row>
    <row r="34" spans="1:6" x14ac:dyDescent="0.3">
      <c r="A34" s="13">
        <v>20</v>
      </c>
      <c r="B34" t="s">
        <v>31</v>
      </c>
      <c r="C34" s="23">
        <v>6</v>
      </c>
      <c r="D34" s="13">
        <f t="shared" si="0"/>
        <v>0.75</v>
      </c>
      <c r="E34" s="23">
        <f t="shared" si="2"/>
        <v>6</v>
      </c>
      <c r="F34" s="13">
        <f t="shared" si="3"/>
        <v>0.75</v>
      </c>
    </row>
    <row r="35" spans="1:6" x14ac:dyDescent="0.3">
      <c r="A35" s="13">
        <v>21</v>
      </c>
      <c r="B35" t="s">
        <v>22</v>
      </c>
      <c r="C35" s="23">
        <v>6</v>
      </c>
      <c r="D35" s="13">
        <f t="shared" si="0"/>
        <v>0.75</v>
      </c>
      <c r="E35" s="23">
        <f t="shared" si="2"/>
        <v>6</v>
      </c>
      <c r="F35" s="13">
        <f t="shared" si="3"/>
        <v>0.75</v>
      </c>
    </row>
    <row r="36" spans="1:6" x14ac:dyDescent="0.3">
      <c r="A36" s="13">
        <v>22</v>
      </c>
      <c r="B36" t="s">
        <v>23</v>
      </c>
      <c r="C36" s="23">
        <v>6</v>
      </c>
      <c r="D36" s="13">
        <f t="shared" si="0"/>
        <v>0.75</v>
      </c>
      <c r="E36" s="23">
        <f t="shared" si="2"/>
        <v>6</v>
      </c>
      <c r="F36" s="13">
        <f t="shared" si="3"/>
        <v>0.75</v>
      </c>
    </row>
    <row r="37" spans="1:6" x14ac:dyDescent="0.3">
      <c r="A37" s="13">
        <v>23</v>
      </c>
      <c r="B37" t="s">
        <v>39</v>
      </c>
      <c r="C37" s="23">
        <v>6</v>
      </c>
      <c r="D37" s="13">
        <f t="shared" si="0"/>
        <v>0.75</v>
      </c>
      <c r="E37" s="23">
        <f t="shared" si="2"/>
        <v>6</v>
      </c>
      <c r="F37" s="13">
        <f t="shared" si="3"/>
        <v>0.75</v>
      </c>
    </row>
    <row r="38" spans="1:6" x14ac:dyDescent="0.3">
      <c r="A38" s="13"/>
      <c r="B38" s="33" t="s">
        <v>25</v>
      </c>
      <c r="C38" s="23"/>
      <c r="E38" s="23"/>
    </row>
    <row r="39" spans="1:6" x14ac:dyDescent="0.3">
      <c r="A39" s="13">
        <v>24</v>
      </c>
      <c r="B39" t="s">
        <v>18</v>
      </c>
      <c r="C39" s="23">
        <v>8</v>
      </c>
      <c r="D39" s="13">
        <f t="shared" si="0"/>
        <v>1</v>
      </c>
      <c r="E39" s="23">
        <f t="shared" si="2"/>
        <v>8</v>
      </c>
      <c r="F39" s="13">
        <f t="shared" si="3"/>
        <v>1</v>
      </c>
    </row>
    <row r="40" spans="1:6" x14ac:dyDescent="0.3">
      <c r="A40" s="13">
        <v>25</v>
      </c>
      <c r="B40" t="s">
        <v>19</v>
      </c>
      <c r="C40" s="23">
        <v>6</v>
      </c>
      <c r="D40" s="13">
        <f t="shared" si="0"/>
        <v>0.75</v>
      </c>
      <c r="E40" s="23">
        <f t="shared" si="2"/>
        <v>6</v>
      </c>
      <c r="F40" s="13">
        <f t="shared" si="3"/>
        <v>0.75</v>
      </c>
    </row>
    <row r="41" spans="1:6" x14ac:dyDescent="0.3">
      <c r="A41" s="13">
        <v>26</v>
      </c>
      <c r="B41" t="s">
        <v>20</v>
      </c>
      <c r="C41" s="23">
        <v>6</v>
      </c>
      <c r="D41" s="13">
        <f t="shared" si="0"/>
        <v>0.75</v>
      </c>
      <c r="E41" s="23">
        <f t="shared" si="2"/>
        <v>6</v>
      </c>
      <c r="F41" s="13">
        <f t="shared" si="3"/>
        <v>0.75</v>
      </c>
    </row>
    <row r="42" spans="1:6" x14ac:dyDescent="0.3">
      <c r="A42" s="13">
        <v>27</v>
      </c>
      <c r="B42" t="s">
        <v>21</v>
      </c>
      <c r="C42" s="23">
        <v>6</v>
      </c>
      <c r="D42" s="13">
        <f t="shared" si="0"/>
        <v>0.75</v>
      </c>
      <c r="E42" s="23">
        <f t="shared" si="2"/>
        <v>6</v>
      </c>
      <c r="F42" s="13">
        <f t="shared" si="3"/>
        <v>0.75</v>
      </c>
    </row>
    <row r="43" spans="1:6" x14ac:dyDescent="0.3">
      <c r="A43" s="13">
        <v>28</v>
      </c>
      <c r="B43" t="s">
        <v>22</v>
      </c>
      <c r="C43" s="23">
        <v>6</v>
      </c>
      <c r="D43" s="13">
        <f t="shared" si="0"/>
        <v>0.75</v>
      </c>
      <c r="E43" s="23">
        <f t="shared" si="2"/>
        <v>6</v>
      </c>
      <c r="F43" s="13">
        <f t="shared" si="3"/>
        <v>0.75</v>
      </c>
    </row>
    <row r="44" spans="1:6" x14ac:dyDescent="0.3">
      <c r="A44" s="13">
        <v>29</v>
      </c>
      <c r="B44" t="s">
        <v>23</v>
      </c>
      <c r="C44" s="23">
        <v>6</v>
      </c>
      <c r="D44" s="13">
        <f t="shared" si="0"/>
        <v>0.75</v>
      </c>
      <c r="E44" s="23">
        <f t="shared" si="2"/>
        <v>6</v>
      </c>
      <c r="F44" s="13">
        <f t="shared" si="3"/>
        <v>0.75</v>
      </c>
    </row>
    <row r="45" spans="1:6" x14ac:dyDescent="0.3">
      <c r="A45" s="13">
        <v>30</v>
      </c>
      <c r="B45" t="s">
        <v>39</v>
      </c>
      <c r="C45" s="23">
        <v>8</v>
      </c>
      <c r="D45" s="13">
        <f t="shared" si="0"/>
        <v>1</v>
      </c>
      <c r="E45" s="23">
        <f t="shared" si="2"/>
        <v>8</v>
      </c>
      <c r="F45" s="13">
        <f t="shared" si="3"/>
        <v>1</v>
      </c>
    </row>
    <row r="46" spans="1:6" x14ac:dyDescent="0.3">
      <c r="A46" s="13"/>
      <c r="C46" s="23"/>
      <c r="E46" s="23"/>
    </row>
    <row r="47" spans="1:6" x14ac:dyDescent="0.3">
      <c r="A47" s="10"/>
      <c r="B47" s="19" t="s">
        <v>6</v>
      </c>
      <c r="C47" s="18"/>
      <c r="D47" s="18"/>
      <c r="E47" s="18"/>
      <c r="F47" s="18"/>
    </row>
    <row r="48" spans="1:6" x14ac:dyDescent="0.3">
      <c r="C48" s="23"/>
      <c r="E48" s="23"/>
    </row>
    <row r="49" spans="1:6" x14ac:dyDescent="0.3">
      <c r="B49" t="s">
        <v>9</v>
      </c>
      <c r="C49" s="23">
        <v>38.5</v>
      </c>
      <c r="D49" s="13">
        <f t="shared" ref="D49" si="4">SUM(C49/8)</f>
        <v>4.8125</v>
      </c>
      <c r="E49" s="23">
        <v>38.5</v>
      </c>
      <c r="F49" s="13">
        <f t="shared" ref="F49" si="5">SUM(E49/8)</f>
        <v>4.8125</v>
      </c>
    </row>
    <row r="50" spans="1:6" x14ac:dyDescent="0.3">
      <c r="C50" s="23"/>
      <c r="E50" s="23"/>
    </row>
    <row r="51" spans="1:6" x14ac:dyDescent="0.3">
      <c r="A51" s="20"/>
      <c r="B51" s="21" t="s">
        <v>7</v>
      </c>
      <c r="C51" s="18"/>
      <c r="D51" s="18"/>
      <c r="E51" s="18"/>
      <c r="F51" s="18"/>
    </row>
    <row r="52" spans="1:6" x14ac:dyDescent="0.3">
      <c r="C52" s="23"/>
      <c r="E52" s="23"/>
    </row>
    <row r="53" spans="1:6" x14ac:dyDescent="0.3">
      <c r="B53" t="s">
        <v>110</v>
      </c>
      <c r="C53" s="23">
        <v>32</v>
      </c>
      <c r="D53" s="13">
        <f t="shared" ref="D53" si="6">SUM(C53/8)</f>
        <v>4</v>
      </c>
      <c r="E53" s="23">
        <v>32</v>
      </c>
      <c r="F53" s="13">
        <f t="shared" ref="F53" si="7">SUM(E53/8)</f>
        <v>4</v>
      </c>
    </row>
    <row r="54" spans="1:6" x14ac:dyDescent="0.3">
      <c r="C54" s="23"/>
      <c r="E54" s="23"/>
    </row>
    <row r="55" spans="1:6" x14ac:dyDescent="0.3">
      <c r="A55" s="22"/>
      <c r="B55" s="22" t="s">
        <v>8</v>
      </c>
      <c r="C55" s="81"/>
      <c r="D55" s="81">
        <f>SUM(D11:D53)</f>
        <v>39.875</v>
      </c>
      <c r="E55" s="81"/>
      <c r="F55" s="81">
        <f>SUM(F11:F53)</f>
        <v>39.875</v>
      </c>
    </row>
    <row r="59" spans="1:6" x14ac:dyDescent="0.3">
      <c r="D59" s="33"/>
      <c r="E59" s="33"/>
      <c r="F59" s="33"/>
    </row>
  </sheetData>
  <mergeCells count="3">
    <mergeCell ref="C6:D6"/>
    <mergeCell ref="E6:F6"/>
    <mergeCell ref="D3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&amp; WebAPI</vt:lpstr>
      <vt:lpstr>Android&amp;iOS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2018-10-05T10:07:06Z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ecd9631c-4742-487d-a48c-377c1c1c7087</vt:lpwstr>
  </property>
</Properties>
</file>