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DigitalAssetManagement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67" i="1" l="1"/>
  <c r="C66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7" i="1"/>
  <c r="C46" i="1"/>
  <c r="C45" i="1"/>
  <c r="C44" i="1"/>
  <c r="C42" i="1"/>
  <c r="C41" i="1"/>
  <c r="C39" i="1"/>
  <c r="C38" i="1"/>
  <c r="C27" i="1"/>
  <c r="C26" i="1"/>
  <c r="C25" i="1"/>
  <c r="C24" i="1"/>
  <c r="C23" i="1"/>
  <c r="C22" i="1"/>
  <c r="C20" i="1"/>
  <c r="C19" i="1"/>
  <c r="C18" i="1"/>
  <c r="C17" i="1"/>
  <c r="C16" i="1"/>
  <c r="C15" i="1"/>
  <c r="C14" i="1"/>
  <c r="I13" i="1"/>
  <c r="L13" i="1" s="1"/>
  <c r="M13" i="1" s="1"/>
  <c r="I12" i="1"/>
  <c r="L12" i="1" s="1"/>
  <c r="M12" i="1" s="1"/>
  <c r="C12" i="1"/>
  <c r="C65" i="1" s="1"/>
  <c r="I11" i="1"/>
  <c r="L11" i="1" s="1"/>
  <c r="M11" i="1" s="1"/>
  <c r="I10" i="1"/>
  <c r="L10" i="1" s="1"/>
  <c r="M10" i="1" s="1"/>
  <c r="I9" i="1"/>
  <c r="L9" i="1" s="1"/>
  <c r="M9" i="1" s="1"/>
  <c r="L8" i="1"/>
  <c r="M8" i="1" s="1"/>
  <c r="K8" i="1"/>
  <c r="J8" i="1"/>
  <c r="I8" i="1"/>
  <c r="C8" i="1"/>
  <c r="D65" i="1" l="1"/>
  <c r="H14" i="1" s="1"/>
  <c r="D9" i="1"/>
  <c r="I14" i="1" l="1"/>
  <c r="L14" i="1" l="1"/>
  <c r="M14" i="1" s="1"/>
  <c r="G18" i="1"/>
  <c r="D68" i="1"/>
  <c r="C68" i="1"/>
  <c r="D10" i="1"/>
  <c r="H7" i="1"/>
  <c r="I7" i="1" s="1"/>
  <c r="L7" i="1" l="1"/>
  <c r="M7" i="1" s="1"/>
  <c r="I15" i="1"/>
  <c r="G19" i="1" s="1"/>
</calcChain>
</file>

<file path=xl/sharedStrings.xml><?xml version="1.0" encoding="utf-8"?>
<sst xmlns="http://schemas.openxmlformats.org/spreadsheetml/2006/main" count="84" uniqueCount="75">
  <si>
    <t>DAM Project</t>
  </si>
  <si>
    <t>Thursday</t>
  </si>
  <si>
    <t>Module</t>
  </si>
  <si>
    <t>Hours</t>
  </si>
  <si>
    <t>Man Days</t>
  </si>
  <si>
    <t>No</t>
  </si>
  <si>
    <t>Total Effort</t>
  </si>
  <si>
    <t>Total Hours</t>
  </si>
  <si>
    <t>Hours/3 phases</t>
  </si>
  <si>
    <t>Initiation</t>
  </si>
  <si>
    <t>Designer</t>
  </si>
  <si>
    <t xml:space="preserve">Business analysis </t>
  </si>
  <si>
    <t>Sr Developer</t>
  </si>
  <si>
    <t>Project Management</t>
  </si>
  <si>
    <t>Jr Developer</t>
  </si>
  <si>
    <t>Design and Prototype</t>
  </si>
  <si>
    <t xml:space="preserve">Android </t>
  </si>
  <si>
    <t>Development</t>
  </si>
  <si>
    <t>PM</t>
  </si>
  <si>
    <t xml:space="preserve">Application basic setup </t>
  </si>
  <si>
    <t>BA</t>
  </si>
  <si>
    <t>Admin Module</t>
  </si>
  <si>
    <t>Tech Writer</t>
  </si>
  <si>
    <t>Login, Forgot password</t>
  </si>
  <si>
    <t>QA</t>
  </si>
  <si>
    <t>Backup Manager</t>
  </si>
  <si>
    <t>Total</t>
  </si>
  <si>
    <t>Mail Manager</t>
  </si>
  <si>
    <t>Report Manager</t>
  </si>
  <si>
    <t>User Manager</t>
  </si>
  <si>
    <t>Total Delivery days</t>
  </si>
  <si>
    <t>Web Client Configuration</t>
  </si>
  <si>
    <t xml:space="preserve"> (+1 Day deployment)</t>
  </si>
  <si>
    <t>Dashboard</t>
  </si>
  <si>
    <t>DAM Sites</t>
  </si>
  <si>
    <t>Information</t>
  </si>
  <si>
    <t>Relation</t>
  </si>
  <si>
    <t>History</t>
  </si>
  <si>
    <t>Comments</t>
  </si>
  <si>
    <t>Actions</t>
  </si>
  <si>
    <t>Preview</t>
  </si>
  <si>
    <t>Download</t>
  </si>
  <si>
    <t>Share</t>
  </si>
  <si>
    <t>Add to basket</t>
  </si>
  <si>
    <t>Edit</t>
  </si>
  <si>
    <t>Check In</t>
  </si>
  <si>
    <t>Check Out</t>
  </si>
  <si>
    <t>Delete</t>
  </si>
  <si>
    <t>DAM Clients</t>
  </si>
  <si>
    <t>Print</t>
  </si>
  <si>
    <t>General application features</t>
  </si>
  <si>
    <t>Simple search &amp; advanced search</t>
  </si>
  <si>
    <t>Send Feedback</t>
  </si>
  <si>
    <t>dashboard for staff, receptionist, admins (Fav, Viewed, History, Shared, recommended excersises, Excersice charts etc.)</t>
  </si>
  <si>
    <t>Intranet Manual</t>
  </si>
  <si>
    <t>System features</t>
  </si>
  <si>
    <t>Single Sign on (SSO)</t>
  </si>
  <si>
    <t xml:space="preserve">Supports all well-Known file formats </t>
  </si>
  <si>
    <t>SharePoint Integration</t>
  </si>
  <si>
    <t>Dynamic filtering</t>
  </si>
  <si>
    <t>Image and video editing</t>
  </si>
  <si>
    <t>Bulk editing of media</t>
  </si>
  <si>
    <t>Statistics and Reporting</t>
  </si>
  <si>
    <t>Preview of media files</t>
  </si>
  <si>
    <t>Version management</t>
  </si>
  <si>
    <t>Auto-tagging</t>
  </si>
  <si>
    <t>Encryption</t>
  </si>
  <si>
    <t>Multilingual</t>
  </si>
  <si>
    <t>API/Developer access</t>
  </si>
  <si>
    <t>Automatic thumbnail conversion</t>
  </si>
  <si>
    <t>Create a Collection and Sharing</t>
  </si>
  <si>
    <t>Quality Assurance</t>
  </si>
  <si>
    <t>QA &amp; Bug Fixing</t>
  </si>
  <si>
    <t>UAT</t>
  </si>
  <si>
    <t>Deployment per 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</si>
</sst>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F1417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2" borderId="2" xfId="0" applyFont="1" applyFill="1" applyBorder="1"/>
    <xf numFmtId="0" fontId="2" fillId="2" borderId="0" xfId="0" applyFont="1" applyFill="1" applyBorder="1" applyAlignment="1">
      <alignment horizontal="right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0" fillId="2" borderId="4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4" fillId="4" borderId="5" xfId="0" applyFont="1" applyFill="1" applyBorder="1" applyAlignment="1">
      <alignment horizontal="right" vertical="center"/>
    </xf>
    <xf numFmtId="0" fontId="5" fillId="4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left" vertical="center" indent="1"/>
    </xf>
    <xf numFmtId="0" fontId="0" fillId="0" borderId="5" xfId="0" applyFont="1" applyBorder="1" applyAlignment="1">
      <alignment horizontal="center" vertical="center"/>
    </xf>
    <xf numFmtId="0" fontId="0" fillId="2" borderId="5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 wrapText="1" indent="1"/>
    </xf>
    <xf numFmtId="0" fontId="3" fillId="6" borderId="5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right" vertical="center"/>
    </xf>
    <xf numFmtId="0" fontId="7" fillId="0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7" borderId="5" xfId="0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7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0" fillId="2" borderId="5" xfId="0" applyFill="1" applyBorder="1" applyAlignment="1">
      <alignment horizontal="left" vertical="center" indent="1"/>
    </xf>
    <xf numFmtId="0" fontId="8" fillId="0" borderId="5" xfId="0" applyFont="1" applyBorder="1" applyAlignment="1">
      <alignment horizontal="left" indent="1"/>
    </xf>
    <xf numFmtId="0" fontId="3" fillId="2" borderId="5" xfId="0" applyFont="1" applyFill="1" applyBorder="1" applyAlignment="1">
      <alignment horizontal="left" vertical="center" indent="3"/>
    </xf>
    <xf numFmtId="0" fontId="0" fillId="2" borderId="5" xfId="0" applyFill="1" applyBorder="1" applyAlignment="1">
      <alignment horizontal="left" vertical="center" indent="3"/>
    </xf>
    <xf numFmtId="0" fontId="0" fillId="6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 indent="2"/>
    </xf>
    <xf numFmtId="0" fontId="0" fillId="2" borderId="5" xfId="0" applyFont="1" applyFill="1" applyBorder="1" applyAlignment="1">
      <alignment horizontal="left" vertical="center" indent="2"/>
    </xf>
    <xf numFmtId="0" fontId="0" fillId="2" borderId="5" xfId="0" applyFont="1" applyFill="1" applyBorder="1" applyAlignment="1">
      <alignment horizontal="left" vertical="center" wrapText="1" indent="2"/>
    </xf>
    <xf numFmtId="0" fontId="3" fillId="6" borderId="5" xfId="0" applyFont="1" applyFill="1" applyBorder="1" applyAlignment="1">
      <alignment horizontal="left" vertical="center" indent="1"/>
    </xf>
    <xf numFmtId="0" fontId="9" fillId="2" borderId="5" xfId="0" applyFont="1" applyFill="1" applyBorder="1" applyAlignment="1">
      <alignment horizontal="left" vertical="center" indent="1"/>
    </xf>
    <xf numFmtId="0" fontId="3" fillId="8" borderId="5" xfId="0" applyFont="1" applyFill="1" applyBorder="1" applyAlignment="1">
      <alignment horizontal="left" vertical="center" indent="1"/>
    </xf>
    <xf numFmtId="0" fontId="3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workbookViewId="0">
      <selection activeCell="F16" sqref="F16"/>
    </sheetView>
  </sheetViews>
  <sheetFormatPr defaultRowHeight="14.4" x14ac:dyDescent="0.3"/>
  <cols>
    <col min="2" max="2" width="34.109375" bestFit="1" customWidth="1"/>
    <col min="4" max="4" width="10.21875" bestFit="1" customWidth="1"/>
    <col min="6" max="6" width="18.88671875" bestFit="1" customWidth="1"/>
  </cols>
  <sheetData>
    <row r="1" spans="1:15" ht="18" x14ac:dyDescent="0.3">
      <c r="A1" s="1"/>
      <c r="B1" s="1"/>
      <c r="C1" s="2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18" x14ac:dyDescent="0.3">
      <c r="A2" s="3"/>
      <c r="B2" s="3"/>
      <c r="C2" s="2"/>
      <c r="D2" s="3"/>
      <c r="E2" s="4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8" x14ac:dyDescent="0.3">
      <c r="A3" s="3"/>
      <c r="B3" s="6" t="s">
        <v>0</v>
      </c>
      <c r="C3" s="2"/>
      <c r="D3" s="7">
        <v>43438</v>
      </c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8" x14ac:dyDescent="0.3">
      <c r="A4" s="3"/>
      <c r="B4" s="2"/>
      <c r="C4" s="2"/>
      <c r="D4" s="8" t="s">
        <v>1</v>
      </c>
      <c r="E4" s="4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18" x14ac:dyDescent="0.3">
      <c r="A5" s="9"/>
      <c r="B5" s="9"/>
      <c r="C5" s="10"/>
      <c r="D5" s="9"/>
      <c r="E5" s="4"/>
      <c r="F5" s="11"/>
      <c r="G5" s="12"/>
      <c r="H5" s="12"/>
      <c r="I5" s="12"/>
      <c r="J5" s="12"/>
      <c r="K5" s="12"/>
      <c r="L5" s="12"/>
      <c r="M5" s="12"/>
      <c r="N5" s="5"/>
      <c r="O5" s="5"/>
    </row>
    <row r="6" spans="1:15" ht="15.6" x14ac:dyDescent="0.3">
      <c r="A6" s="13"/>
      <c r="B6" s="14" t="s">
        <v>2</v>
      </c>
      <c r="C6" s="13" t="s">
        <v>3</v>
      </c>
      <c r="D6" s="13" t="s">
        <v>4</v>
      </c>
      <c r="E6" s="4"/>
      <c r="F6" s="15"/>
      <c r="G6" s="16" t="s">
        <v>5</v>
      </c>
      <c r="H6" s="16" t="s">
        <v>4</v>
      </c>
      <c r="I6" s="16" t="s">
        <v>6</v>
      </c>
      <c r="J6" s="16"/>
      <c r="K6" s="16"/>
      <c r="L6" s="16" t="s">
        <v>7</v>
      </c>
      <c r="M6" s="16" t="s">
        <v>8</v>
      </c>
      <c r="N6" s="17"/>
      <c r="O6" s="17"/>
    </row>
    <row r="7" spans="1:15" ht="18" x14ac:dyDescent="0.3">
      <c r="A7" s="13"/>
      <c r="B7" s="18" t="s">
        <v>9</v>
      </c>
      <c r="C7" s="19"/>
      <c r="D7" s="13"/>
      <c r="E7" s="4"/>
      <c r="F7" s="20" t="s">
        <v>10</v>
      </c>
      <c r="G7" s="21">
        <v>1</v>
      </c>
      <c r="H7" s="22">
        <f>D10</f>
        <v>12</v>
      </c>
      <c r="I7" s="23">
        <f>(H7*G7)</f>
        <v>12</v>
      </c>
      <c r="J7" s="24"/>
      <c r="K7" s="24"/>
      <c r="L7" s="25">
        <f>I7*8</f>
        <v>96</v>
      </c>
      <c r="M7" s="26">
        <f>L7/3</f>
        <v>32</v>
      </c>
      <c r="N7" s="17"/>
      <c r="O7" s="17"/>
    </row>
    <row r="8" spans="1:15" ht="15.6" x14ac:dyDescent="0.3">
      <c r="A8" s="27"/>
      <c r="B8" s="28" t="s">
        <v>11</v>
      </c>
      <c r="C8" s="27">
        <f>D8*8</f>
        <v>56</v>
      </c>
      <c r="D8" s="27">
        <v>7</v>
      </c>
      <c r="E8" s="4"/>
      <c r="F8" s="20" t="s">
        <v>12</v>
      </c>
      <c r="G8" s="21">
        <v>2</v>
      </c>
      <c r="H8" s="22">
        <v>35</v>
      </c>
      <c r="I8" s="23">
        <f t="shared" ref="I8:I14" si="0">(H8*G8)</f>
        <v>70</v>
      </c>
      <c r="J8" s="57">
        <f>SUM(D12:D53)</f>
        <v>128</v>
      </c>
      <c r="K8" s="57">
        <f>SUM(I8:I10)</f>
        <v>220</v>
      </c>
      <c r="L8" s="25">
        <f t="shared" ref="L8:L14" si="1">I8*8</f>
        <v>560</v>
      </c>
      <c r="M8" s="26">
        <f t="shared" ref="M8:M14" si="2">L8/3</f>
        <v>186.66666666666666</v>
      </c>
      <c r="N8" s="17"/>
      <c r="O8" s="17"/>
    </row>
    <row r="9" spans="1:15" ht="15.6" x14ac:dyDescent="0.3">
      <c r="A9" s="27"/>
      <c r="B9" s="28" t="s">
        <v>13</v>
      </c>
      <c r="C9" s="27">
        <f>SUM(C12:C67)*0.1</f>
        <v>226.56</v>
      </c>
      <c r="D9" s="27">
        <f t="shared" ref="D9:D10" si="3">C9/8</f>
        <v>28.32</v>
      </c>
      <c r="E9" s="4"/>
      <c r="F9" s="20" t="s">
        <v>14</v>
      </c>
      <c r="G9" s="21">
        <v>3</v>
      </c>
      <c r="H9" s="22">
        <v>50</v>
      </c>
      <c r="I9" s="23">
        <f t="shared" si="0"/>
        <v>150</v>
      </c>
      <c r="J9" s="57"/>
      <c r="K9" s="57"/>
      <c r="L9" s="25">
        <f t="shared" si="1"/>
        <v>1200</v>
      </c>
      <c r="M9" s="26">
        <f t="shared" si="2"/>
        <v>400</v>
      </c>
      <c r="N9" s="17"/>
      <c r="O9" s="17"/>
    </row>
    <row r="10" spans="1:15" ht="15.6" x14ac:dyDescent="0.3">
      <c r="A10" s="27"/>
      <c r="B10" s="28" t="s">
        <v>15</v>
      </c>
      <c r="C10" s="27">
        <v>96</v>
      </c>
      <c r="D10" s="27">
        <f t="shared" si="3"/>
        <v>12</v>
      </c>
      <c r="E10" s="4"/>
      <c r="F10" s="20" t="s">
        <v>16</v>
      </c>
      <c r="G10" s="21">
        <v>0</v>
      </c>
      <c r="H10" s="22">
        <v>25</v>
      </c>
      <c r="I10" s="23">
        <f t="shared" si="0"/>
        <v>0</v>
      </c>
      <c r="J10" s="57"/>
      <c r="K10" s="57"/>
      <c r="L10" s="25">
        <f t="shared" si="1"/>
        <v>0</v>
      </c>
      <c r="M10" s="26">
        <f t="shared" si="2"/>
        <v>0</v>
      </c>
      <c r="N10" s="17"/>
      <c r="O10" s="17"/>
    </row>
    <row r="11" spans="1:15" ht="18" x14ac:dyDescent="0.3">
      <c r="A11" s="13"/>
      <c r="B11" s="18" t="s">
        <v>17</v>
      </c>
      <c r="C11" s="18"/>
      <c r="D11" s="18"/>
      <c r="E11" s="4"/>
      <c r="F11" s="20" t="s">
        <v>18</v>
      </c>
      <c r="G11" s="21">
        <v>1</v>
      </c>
      <c r="H11" s="29">
        <v>7</v>
      </c>
      <c r="I11" s="23">
        <f t="shared" si="0"/>
        <v>7</v>
      </c>
      <c r="J11" s="24"/>
      <c r="K11" s="24"/>
      <c r="L11" s="25">
        <f t="shared" si="1"/>
        <v>56</v>
      </c>
      <c r="M11" s="26">
        <f t="shared" si="2"/>
        <v>18.666666666666668</v>
      </c>
      <c r="N11" s="4"/>
      <c r="O11" s="4"/>
    </row>
    <row r="12" spans="1:15" ht="15.6" x14ac:dyDescent="0.3">
      <c r="A12" s="27"/>
      <c r="B12" s="30" t="s">
        <v>19</v>
      </c>
      <c r="C12" s="27">
        <f>D12*8</f>
        <v>16</v>
      </c>
      <c r="D12" s="27">
        <v>2</v>
      </c>
      <c r="E12" s="4"/>
      <c r="F12" s="20" t="s">
        <v>20</v>
      </c>
      <c r="G12" s="21">
        <v>1</v>
      </c>
      <c r="H12" s="29">
        <v>3</v>
      </c>
      <c r="I12" s="23">
        <f t="shared" si="0"/>
        <v>3</v>
      </c>
      <c r="J12" s="24"/>
      <c r="K12" s="24"/>
      <c r="L12" s="25">
        <f t="shared" si="1"/>
        <v>24</v>
      </c>
      <c r="M12" s="26">
        <f t="shared" si="2"/>
        <v>8</v>
      </c>
      <c r="N12" s="4"/>
      <c r="O12" s="4"/>
    </row>
    <row r="13" spans="1:15" ht="15.6" x14ac:dyDescent="0.3">
      <c r="A13" s="31"/>
      <c r="B13" s="32" t="s">
        <v>21</v>
      </c>
      <c r="C13" s="31"/>
      <c r="D13" s="31"/>
      <c r="E13" s="4"/>
      <c r="F13" s="20" t="s">
        <v>22</v>
      </c>
      <c r="G13" s="21">
        <v>1</v>
      </c>
      <c r="H13" s="29">
        <v>5</v>
      </c>
      <c r="I13" s="23">
        <f t="shared" si="0"/>
        <v>5</v>
      </c>
      <c r="J13" s="24"/>
      <c r="K13" s="24"/>
      <c r="L13" s="25">
        <f t="shared" si="1"/>
        <v>40</v>
      </c>
      <c r="M13" s="26">
        <f t="shared" si="2"/>
        <v>13.333333333333334</v>
      </c>
      <c r="N13" s="4"/>
      <c r="O13" s="4"/>
    </row>
    <row r="14" spans="1:15" ht="15.6" x14ac:dyDescent="0.3">
      <c r="A14" s="27"/>
      <c r="B14" s="28" t="s">
        <v>23</v>
      </c>
      <c r="C14" s="27">
        <f t="shared" ref="C14:C20" si="4">D14*8</f>
        <v>16</v>
      </c>
      <c r="D14" s="27">
        <v>2</v>
      </c>
      <c r="E14" s="4"/>
      <c r="F14" s="20" t="s">
        <v>24</v>
      </c>
      <c r="G14" s="21">
        <v>2</v>
      </c>
      <c r="H14" s="22">
        <f>SUM(D64:D66)/G14</f>
        <v>38.099999999999994</v>
      </c>
      <c r="I14" s="23">
        <f t="shared" si="0"/>
        <v>76.199999999999989</v>
      </c>
      <c r="J14" s="24"/>
      <c r="K14" s="24"/>
      <c r="L14" s="25">
        <f t="shared" si="1"/>
        <v>609.59999999999991</v>
      </c>
      <c r="M14" s="26">
        <f t="shared" si="2"/>
        <v>203.19999999999996</v>
      </c>
      <c r="N14" s="4"/>
      <c r="O14" s="4"/>
    </row>
    <row r="15" spans="1:15" ht="15.6" x14ac:dyDescent="0.3">
      <c r="A15" s="27"/>
      <c r="B15" s="28" t="s">
        <v>25</v>
      </c>
      <c r="C15" s="27">
        <f t="shared" si="4"/>
        <v>64</v>
      </c>
      <c r="D15" s="27">
        <v>8</v>
      </c>
      <c r="E15" s="4"/>
      <c r="F15" s="33" t="s">
        <v>26</v>
      </c>
      <c r="G15" s="21"/>
      <c r="H15" s="21"/>
      <c r="I15" s="23">
        <f>SUM(I7:I14)</f>
        <v>323.2</v>
      </c>
      <c r="J15" s="34"/>
      <c r="K15" s="35"/>
      <c r="L15" s="36"/>
      <c r="M15" s="36"/>
      <c r="N15" s="4"/>
      <c r="O15" s="4"/>
    </row>
    <row r="16" spans="1:15" ht="15.6" x14ac:dyDescent="0.3">
      <c r="A16" s="27"/>
      <c r="B16" s="28" t="s">
        <v>27</v>
      </c>
      <c r="C16" s="27">
        <f t="shared" si="4"/>
        <v>72</v>
      </c>
      <c r="D16" s="27">
        <v>9</v>
      </c>
      <c r="E16" s="4"/>
      <c r="F16" s="37"/>
      <c r="G16" s="38"/>
      <c r="H16" s="38"/>
      <c r="I16" s="39"/>
      <c r="J16" s="17"/>
      <c r="K16" s="4"/>
      <c r="L16" s="4"/>
      <c r="M16" s="4"/>
      <c r="N16" s="4"/>
      <c r="O16" s="4"/>
    </row>
    <row r="17" spans="1:15" ht="15.6" x14ac:dyDescent="0.3">
      <c r="A17" s="27"/>
      <c r="B17" s="28" t="s">
        <v>28</v>
      </c>
      <c r="C17" s="27">
        <f t="shared" si="4"/>
        <v>56</v>
      </c>
      <c r="D17" s="27">
        <v>7</v>
      </c>
      <c r="E17" s="4"/>
      <c r="F17" s="4"/>
      <c r="G17" s="4"/>
      <c r="H17" s="17"/>
      <c r="I17" s="17"/>
      <c r="J17" s="17"/>
      <c r="K17" s="4"/>
      <c r="L17" s="4"/>
      <c r="M17" s="4"/>
      <c r="N17" s="4"/>
      <c r="O17" s="4"/>
    </row>
    <row r="18" spans="1:15" ht="15.6" x14ac:dyDescent="0.3">
      <c r="A18" s="27"/>
      <c r="B18" s="28" t="s">
        <v>29</v>
      </c>
      <c r="C18" s="27">
        <f t="shared" si="4"/>
        <v>40</v>
      </c>
      <c r="D18" s="27">
        <v>5</v>
      </c>
      <c r="E18" s="4"/>
      <c r="F18" s="40" t="s">
        <v>30</v>
      </c>
      <c r="G18" s="41">
        <f>SUM(H14,H7,H9)</f>
        <v>100.1</v>
      </c>
      <c r="H18" s="42"/>
      <c r="I18" s="43"/>
      <c r="J18" s="4"/>
      <c r="K18" s="4"/>
      <c r="L18" s="4"/>
      <c r="M18" s="4"/>
      <c r="N18" s="4"/>
      <c r="O18" s="4"/>
    </row>
    <row r="19" spans="1:15" ht="15.6" x14ac:dyDescent="0.3">
      <c r="A19" s="27"/>
      <c r="B19" s="28" t="s">
        <v>31</v>
      </c>
      <c r="C19" s="27">
        <f t="shared" si="4"/>
        <v>48</v>
      </c>
      <c r="D19" s="27">
        <v>6</v>
      </c>
      <c r="E19" s="4"/>
      <c r="F19" s="40" t="s">
        <v>6</v>
      </c>
      <c r="G19" s="41">
        <f>I15</f>
        <v>323.2</v>
      </c>
      <c r="H19" s="17" t="s">
        <v>32</v>
      </c>
      <c r="I19" s="17"/>
      <c r="J19" s="4"/>
      <c r="K19" s="4"/>
      <c r="L19" s="4"/>
      <c r="M19" s="4"/>
      <c r="N19" s="4"/>
      <c r="O19" s="4"/>
    </row>
    <row r="20" spans="1:15" x14ac:dyDescent="0.3">
      <c r="A20" s="27"/>
      <c r="B20" s="44" t="s">
        <v>33</v>
      </c>
      <c r="C20" s="27">
        <f t="shared" si="4"/>
        <v>64</v>
      </c>
      <c r="D20" s="27">
        <v>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6" x14ac:dyDescent="0.3">
      <c r="A21" s="31"/>
      <c r="B21" s="31" t="s">
        <v>34</v>
      </c>
      <c r="C21" s="31"/>
      <c r="D21" s="3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3">
      <c r="A22" s="27"/>
      <c r="B22" s="28" t="s">
        <v>23</v>
      </c>
      <c r="C22" s="27">
        <f t="shared" ref="C22:C27" si="5">D22*8</f>
        <v>8</v>
      </c>
      <c r="D22" s="27">
        <v>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3">
      <c r="A23" s="27"/>
      <c r="B23" s="45" t="s">
        <v>33</v>
      </c>
      <c r="C23" s="27">
        <f t="shared" si="5"/>
        <v>24</v>
      </c>
      <c r="D23" s="27">
        <v>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3">
      <c r="A24" s="27"/>
      <c r="B24" s="28" t="s">
        <v>35</v>
      </c>
      <c r="C24" s="27">
        <f t="shared" si="5"/>
        <v>40</v>
      </c>
      <c r="D24" s="27">
        <v>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3">
      <c r="A25" s="27"/>
      <c r="B25" s="28" t="s">
        <v>36</v>
      </c>
      <c r="C25" s="27">
        <f t="shared" si="5"/>
        <v>40</v>
      </c>
      <c r="D25" s="27">
        <v>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3">
      <c r="A26" s="27"/>
      <c r="B26" s="28" t="s">
        <v>37</v>
      </c>
      <c r="C26" s="27">
        <f t="shared" si="5"/>
        <v>40</v>
      </c>
      <c r="D26" s="27">
        <v>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3">
      <c r="A27" s="27"/>
      <c r="B27" s="44" t="s">
        <v>38</v>
      </c>
      <c r="C27" s="27">
        <f t="shared" si="5"/>
        <v>64</v>
      </c>
      <c r="D27" s="27">
        <v>8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ht="15.6" x14ac:dyDescent="0.3">
      <c r="A28" s="27"/>
      <c r="B28" s="46" t="s">
        <v>39</v>
      </c>
      <c r="C28" s="27"/>
      <c r="D28" s="27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3">
      <c r="A29" s="27"/>
      <c r="B29" s="47" t="s">
        <v>40</v>
      </c>
      <c r="C29" s="27"/>
      <c r="D29" s="27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3">
      <c r="A30" s="27"/>
      <c r="B30" s="47" t="s">
        <v>41</v>
      </c>
      <c r="C30" s="27"/>
      <c r="D30" s="2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3">
      <c r="A31" s="27"/>
      <c r="B31" s="47" t="s">
        <v>42</v>
      </c>
      <c r="C31" s="27"/>
      <c r="D31" s="27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3">
      <c r="A32" s="27"/>
      <c r="B32" s="47" t="s">
        <v>43</v>
      </c>
      <c r="C32" s="27"/>
      <c r="D32" s="27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3">
      <c r="A33" s="27"/>
      <c r="B33" s="47" t="s">
        <v>44</v>
      </c>
      <c r="C33" s="27"/>
      <c r="D33" s="27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3">
      <c r="A34" s="27"/>
      <c r="B34" s="47" t="s">
        <v>45</v>
      </c>
      <c r="C34" s="27"/>
      <c r="D34" s="27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3">
      <c r="A35" s="27"/>
      <c r="B35" s="47" t="s">
        <v>46</v>
      </c>
      <c r="C35" s="27"/>
      <c r="D35" s="27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x14ac:dyDescent="0.3">
      <c r="A36" s="27"/>
      <c r="B36" s="47" t="s">
        <v>47</v>
      </c>
      <c r="C36" s="27"/>
      <c r="D36" s="27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ht="15.6" x14ac:dyDescent="0.3">
      <c r="A37" s="31"/>
      <c r="B37" s="31" t="s">
        <v>48</v>
      </c>
      <c r="C37" s="31"/>
      <c r="D37" s="31"/>
      <c r="E37" s="4"/>
      <c r="F37" s="4"/>
      <c r="G37" s="4"/>
      <c r="H37" s="4"/>
      <c r="I37" s="4"/>
      <c r="J37" s="4"/>
      <c r="K37" s="4"/>
      <c r="L37" s="4"/>
      <c r="M37" s="4"/>
      <c r="N37" s="5"/>
      <c r="O37" s="5"/>
    </row>
    <row r="38" spans="1:15" x14ac:dyDescent="0.3">
      <c r="A38" s="27"/>
      <c r="B38" s="28" t="s">
        <v>23</v>
      </c>
      <c r="C38" s="27">
        <f t="shared" ref="C38:C42" si="6">D38*8</f>
        <v>8</v>
      </c>
      <c r="D38" s="27">
        <v>1</v>
      </c>
      <c r="E38" s="4"/>
      <c r="F38" s="4"/>
      <c r="G38" s="4"/>
      <c r="H38" s="4"/>
      <c r="I38" s="4"/>
      <c r="J38" s="4"/>
      <c r="K38" s="4"/>
      <c r="L38" s="4"/>
      <c r="M38" s="4"/>
      <c r="N38" s="5"/>
      <c r="O38" s="5"/>
    </row>
    <row r="39" spans="1:15" x14ac:dyDescent="0.3">
      <c r="A39" s="27"/>
      <c r="B39" s="45" t="s">
        <v>33</v>
      </c>
      <c r="C39" s="27">
        <f t="shared" si="6"/>
        <v>24</v>
      </c>
      <c r="D39" s="27">
        <v>3</v>
      </c>
      <c r="E39" s="4"/>
      <c r="F39" s="4"/>
      <c r="G39" s="4"/>
      <c r="H39" s="4"/>
      <c r="I39" s="4"/>
      <c r="J39" s="4"/>
      <c r="K39" s="4"/>
      <c r="L39" s="4"/>
      <c r="M39" s="4"/>
      <c r="N39" s="5"/>
      <c r="O39" s="5"/>
    </row>
    <row r="40" spans="1:15" ht="15.6" x14ac:dyDescent="0.3">
      <c r="A40" s="27"/>
      <c r="B40" s="46" t="s">
        <v>39</v>
      </c>
      <c r="C40" s="27"/>
      <c r="D40" s="27"/>
      <c r="E40" s="4"/>
      <c r="F40" s="4"/>
      <c r="G40" s="4"/>
      <c r="H40" s="4"/>
      <c r="I40" s="4"/>
      <c r="J40" s="4"/>
      <c r="K40" s="4"/>
      <c r="L40" s="4"/>
      <c r="M40" s="4"/>
      <c r="N40" s="5"/>
      <c r="O40" s="5"/>
    </row>
    <row r="41" spans="1:15" x14ac:dyDescent="0.3">
      <c r="A41" s="27"/>
      <c r="B41" s="47" t="s">
        <v>41</v>
      </c>
      <c r="C41" s="27">
        <f t="shared" si="6"/>
        <v>24</v>
      </c>
      <c r="D41" s="27">
        <v>3</v>
      </c>
      <c r="E41" s="4"/>
      <c r="F41" s="4"/>
      <c r="G41" s="4"/>
      <c r="H41" s="4"/>
      <c r="I41" s="4"/>
      <c r="J41" s="4"/>
      <c r="K41" s="4"/>
      <c r="L41" s="4"/>
      <c r="M41" s="4"/>
      <c r="N41" s="5"/>
      <c r="O41" s="5"/>
    </row>
    <row r="42" spans="1:15" x14ac:dyDescent="0.3">
      <c r="A42" s="27"/>
      <c r="B42" s="47" t="s">
        <v>49</v>
      </c>
      <c r="C42" s="27">
        <f t="shared" si="6"/>
        <v>40</v>
      </c>
      <c r="D42" s="27">
        <v>5</v>
      </c>
      <c r="E42" s="4"/>
      <c r="F42" s="4"/>
      <c r="G42" s="4"/>
      <c r="H42" s="4"/>
      <c r="I42" s="4"/>
      <c r="J42" s="4"/>
      <c r="K42" s="4"/>
      <c r="L42" s="4"/>
      <c r="M42" s="4"/>
      <c r="N42" s="5"/>
      <c r="O42" s="5"/>
    </row>
    <row r="43" spans="1:15" ht="15.6" x14ac:dyDescent="0.3">
      <c r="A43" s="48"/>
      <c r="B43" s="31" t="s">
        <v>50</v>
      </c>
      <c r="C43" s="48"/>
      <c r="D43" s="48"/>
      <c r="E43" s="4"/>
      <c r="F43" s="4"/>
      <c r="G43" s="4"/>
      <c r="H43" s="4"/>
      <c r="I43" s="4"/>
      <c r="J43" s="4"/>
      <c r="K43" s="4"/>
      <c r="L43" s="4"/>
      <c r="M43" s="4"/>
      <c r="N43" s="5"/>
      <c r="O43" s="5"/>
    </row>
    <row r="44" spans="1:15" x14ac:dyDescent="0.3">
      <c r="A44" s="27"/>
      <c r="B44" s="49" t="s">
        <v>51</v>
      </c>
      <c r="C44" s="27">
        <f t="shared" ref="C44:C47" si="7">D44*8</f>
        <v>16</v>
      </c>
      <c r="D44" s="27">
        <v>2</v>
      </c>
      <c r="E44" s="4"/>
      <c r="F44" s="4"/>
      <c r="G44" s="4"/>
      <c r="H44" s="4"/>
      <c r="I44" s="4"/>
      <c r="J44" s="4"/>
      <c r="K44" s="4"/>
      <c r="L44" s="4"/>
      <c r="M44" s="4"/>
      <c r="N44" s="5"/>
      <c r="O44" s="5"/>
    </row>
    <row r="45" spans="1:15" x14ac:dyDescent="0.3">
      <c r="A45" s="27"/>
      <c r="B45" s="50" t="s">
        <v>52</v>
      </c>
      <c r="C45" s="27">
        <f t="shared" si="7"/>
        <v>16</v>
      </c>
      <c r="D45" s="27">
        <v>2</v>
      </c>
      <c r="E45" s="4"/>
      <c r="F45" s="4"/>
      <c r="G45" s="4"/>
      <c r="H45" s="4"/>
      <c r="I45" s="4"/>
      <c r="J45" s="4"/>
      <c r="K45" s="4"/>
      <c r="L45" s="4"/>
      <c r="M45" s="4"/>
      <c r="N45" s="5"/>
      <c r="O45" s="5"/>
    </row>
    <row r="46" spans="1:15" ht="57.6" x14ac:dyDescent="0.3">
      <c r="A46" s="27"/>
      <c r="B46" s="51" t="s">
        <v>53</v>
      </c>
      <c r="C46" s="27">
        <f t="shared" si="7"/>
        <v>32</v>
      </c>
      <c r="D46" s="27">
        <v>4</v>
      </c>
      <c r="E46" s="4"/>
      <c r="F46" s="4"/>
      <c r="G46" s="4"/>
      <c r="H46" s="4"/>
      <c r="I46" s="4"/>
      <c r="J46" s="4"/>
      <c r="K46" s="4"/>
      <c r="L46" s="4"/>
      <c r="M46" s="4"/>
      <c r="N46" s="5"/>
      <c r="O46" s="5"/>
    </row>
    <row r="47" spans="1:15" x14ac:dyDescent="0.3">
      <c r="A47" s="27"/>
      <c r="B47" s="50" t="s">
        <v>54</v>
      </c>
      <c r="C47" s="27">
        <f t="shared" si="7"/>
        <v>24</v>
      </c>
      <c r="D47" s="27">
        <v>3</v>
      </c>
      <c r="E47" s="4"/>
      <c r="F47" s="4"/>
      <c r="G47" s="4"/>
      <c r="H47" s="4"/>
      <c r="I47" s="4"/>
      <c r="J47" s="4"/>
      <c r="K47" s="4"/>
      <c r="L47" s="4"/>
      <c r="M47" s="4"/>
      <c r="N47" s="5"/>
      <c r="O47" s="5"/>
    </row>
    <row r="48" spans="1:15" ht="15.6" x14ac:dyDescent="0.3">
      <c r="A48" s="48"/>
      <c r="B48" s="31" t="s">
        <v>55</v>
      </c>
      <c r="C48" s="48"/>
      <c r="D48" s="48"/>
      <c r="E48" s="4"/>
      <c r="F48" s="4"/>
      <c r="G48" s="4"/>
      <c r="H48" s="4"/>
      <c r="I48" s="4"/>
      <c r="J48" s="4"/>
      <c r="K48" s="4"/>
      <c r="L48" s="4"/>
      <c r="M48" s="4"/>
      <c r="N48" s="5"/>
      <c r="O48" s="5"/>
    </row>
    <row r="49" spans="1:15" x14ac:dyDescent="0.3">
      <c r="A49" s="27"/>
      <c r="B49" s="50" t="s">
        <v>56</v>
      </c>
      <c r="C49" s="27">
        <f t="shared" ref="C49:C63" si="8">D49*8</f>
        <v>24</v>
      </c>
      <c r="D49" s="27">
        <v>3</v>
      </c>
      <c r="E49" s="4"/>
      <c r="F49" s="4"/>
      <c r="G49" s="4"/>
      <c r="H49" s="4"/>
      <c r="I49" s="4"/>
      <c r="J49" s="4"/>
      <c r="K49" s="4"/>
      <c r="L49" s="4"/>
      <c r="M49" s="4"/>
      <c r="N49" s="5"/>
      <c r="O49" s="5"/>
    </row>
    <row r="50" spans="1:15" x14ac:dyDescent="0.3">
      <c r="A50" s="27"/>
      <c r="B50" s="50" t="s">
        <v>57</v>
      </c>
      <c r="C50" s="27">
        <f t="shared" si="8"/>
        <v>56</v>
      </c>
      <c r="D50" s="27">
        <v>7</v>
      </c>
      <c r="E50" s="4"/>
      <c r="F50" s="4"/>
      <c r="G50" s="4"/>
      <c r="H50" s="4"/>
      <c r="I50" s="4"/>
      <c r="J50" s="4"/>
      <c r="K50" s="4"/>
      <c r="L50" s="4"/>
      <c r="M50" s="4"/>
      <c r="N50" s="5"/>
      <c r="O50" s="5"/>
    </row>
    <row r="51" spans="1:15" x14ac:dyDescent="0.3">
      <c r="A51" s="27"/>
      <c r="B51" s="50" t="s">
        <v>58</v>
      </c>
      <c r="C51" s="27">
        <f t="shared" si="8"/>
        <v>64</v>
      </c>
      <c r="D51" s="27">
        <v>8</v>
      </c>
      <c r="E51" s="4"/>
      <c r="F51" s="4"/>
      <c r="G51" s="4"/>
      <c r="H51" s="4"/>
      <c r="I51" s="4"/>
      <c r="J51" s="4"/>
      <c r="K51" s="4"/>
      <c r="L51" s="4"/>
      <c r="M51" s="4"/>
      <c r="N51" s="5"/>
      <c r="O51" s="5"/>
    </row>
    <row r="52" spans="1:15" x14ac:dyDescent="0.3">
      <c r="A52" s="27"/>
      <c r="B52" s="50" t="s">
        <v>59</v>
      </c>
      <c r="C52" s="27">
        <f t="shared" si="8"/>
        <v>40</v>
      </c>
      <c r="D52" s="27">
        <v>5</v>
      </c>
      <c r="E52" s="4"/>
      <c r="F52" s="4"/>
      <c r="G52" s="4"/>
      <c r="H52" s="4"/>
      <c r="I52" s="4"/>
      <c r="J52" s="4"/>
      <c r="K52" s="4"/>
      <c r="L52" s="4"/>
      <c r="M52" s="4"/>
      <c r="N52" s="5"/>
      <c r="O52" s="5"/>
    </row>
    <row r="53" spans="1:15" x14ac:dyDescent="0.3">
      <c r="A53" s="27"/>
      <c r="B53" s="50" t="s">
        <v>60</v>
      </c>
      <c r="C53" s="27">
        <f t="shared" si="8"/>
        <v>64</v>
      </c>
      <c r="D53" s="27">
        <v>8</v>
      </c>
      <c r="E53" s="4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 x14ac:dyDescent="0.3">
      <c r="A54" s="27"/>
      <c r="B54" s="50" t="s">
        <v>61</v>
      </c>
      <c r="C54" s="27">
        <f t="shared" si="8"/>
        <v>64</v>
      </c>
      <c r="D54" s="27">
        <v>8</v>
      </c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 x14ac:dyDescent="0.3">
      <c r="A55" s="27"/>
      <c r="B55" s="50" t="s">
        <v>62</v>
      </c>
      <c r="C55" s="27">
        <f t="shared" si="8"/>
        <v>64</v>
      </c>
      <c r="D55" s="27">
        <v>8</v>
      </c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 x14ac:dyDescent="0.3">
      <c r="A56" s="27"/>
      <c r="B56" s="50" t="s">
        <v>63</v>
      </c>
      <c r="C56" s="27">
        <f t="shared" si="8"/>
        <v>48</v>
      </c>
      <c r="D56" s="27">
        <v>6</v>
      </c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 x14ac:dyDescent="0.3">
      <c r="A57" s="27"/>
      <c r="B57" s="50" t="s">
        <v>64</v>
      </c>
      <c r="C57" s="27">
        <f t="shared" si="8"/>
        <v>48</v>
      </c>
      <c r="D57" s="27">
        <v>6</v>
      </c>
      <c r="E57" s="4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5" x14ac:dyDescent="0.3">
      <c r="A58" s="27"/>
      <c r="B58" s="50" t="s">
        <v>65</v>
      </c>
      <c r="C58" s="27">
        <f t="shared" si="8"/>
        <v>56</v>
      </c>
      <c r="D58" s="27">
        <v>7</v>
      </c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 x14ac:dyDescent="0.3">
      <c r="A59" s="27"/>
      <c r="B59" s="50" t="s">
        <v>66</v>
      </c>
      <c r="C59" s="27">
        <f t="shared" si="8"/>
        <v>48</v>
      </c>
      <c r="D59" s="27">
        <v>6</v>
      </c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5" x14ac:dyDescent="0.3">
      <c r="A60" s="27"/>
      <c r="B60" s="50" t="s">
        <v>67</v>
      </c>
      <c r="C60" s="27">
        <f t="shared" si="8"/>
        <v>64</v>
      </c>
      <c r="D60" s="27">
        <v>8</v>
      </c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1:15" x14ac:dyDescent="0.3">
      <c r="A61" s="27"/>
      <c r="B61" s="50" t="s">
        <v>68</v>
      </c>
      <c r="C61" s="27">
        <f t="shared" si="8"/>
        <v>96</v>
      </c>
      <c r="D61" s="27">
        <v>12</v>
      </c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 x14ac:dyDescent="0.3">
      <c r="A62" s="27"/>
      <c r="B62" s="50" t="s">
        <v>69</v>
      </c>
      <c r="C62" s="27">
        <f t="shared" si="8"/>
        <v>56</v>
      </c>
      <c r="D62" s="27">
        <v>7</v>
      </c>
      <c r="E62" s="4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1:15" x14ac:dyDescent="0.3">
      <c r="A63" s="27"/>
      <c r="B63" s="50" t="s">
        <v>70</v>
      </c>
      <c r="C63" s="27">
        <f t="shared" si="8"/>
        <v>64</v>
      </c>
      <c r="D63" s="27">
        <v>8</v>
      </c>
      <c r="E63" s="4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15" ht="15.6" x14ac:dyDescent="0.3">
      <c r="A64" s="48"/>
      <c r="B64" s="52" t="s">
        <v>71</v>
      </c>
      <c r="C64" s="48"/>
      <c r="D64" s="48"/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1:15" x14ac:dyDescent="0.3">
      <c r="A65" s="27"/>
      <c r="B65" s="50" t="s">
        <v>72</v>
      </c>
      <c r="C65" s="27">
        <f>SUM(C12:C63)*0.3</f>
        <v>489.59999999999997</v>
      </c>
      <c r="D65" s="27">
        <f t="shared" ref="D65" si="9">C65/8</f>
        <v>61.199999999999996</v>
      </c>
      <c r="E65" s="4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1:15" x14ac:dyDescent="0.3">
      <c r="A66" s="27"/>
      <c r="B66" s="50" t="s">
        <v>73</v>
      </c>
      <c r="C66" s="27">
        <f t="shared" ref="C66:C67" si="10">D66*8</f>
        <v>120</v>
      </c>
      <c r="D66" s="27">
        <v>15</v>
      </c>
      <c r="E66" s="4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1:15" ht="15.6" x14ac:dyDescent="0.3">
      <c r="A67" s="27"/>
      <c r="B67" s="53" t="s">
        <v>74</v>
      </c>
      <c r="C67" s="27">
        <f t="shared" si="10"/>
        <v>24</v>
      </c>
      <c r="D67" s="27">
        <v>3</v>
      </c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 ht="15.6" x14ac:dyDescent="0.3">
      <c r="A68" s="54"/>
      <c r="B68" s="54" t="s">
        <v>6</v>
      </c>
      <c r="C68" s="55">
        <f>SUM(C8:C67)</f>
        <v>2644.16</v>
      </c>
      <c r="D68" s="56">
        <f>SUM(D8:D67)</f>
        <v>330.52</v>
      </c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</row>
  </sheetData>
  <mergeCells count="2">
    <mergeCell ref="J8:J10"/>
    <mergeCell ref="K8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2018-04-12T12:44:14Z</dcterms:created>
  <dcterms:modified xsi:type="dcterms:W3CDTF">2018-04-18T08:17:34Z</dcterms:modified>
</cp:coreProperties>
</file>