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Maestro Events\"/>
    </mc:Choice>
  </mc:AlternateContent>
  <bookViews>
    <workbookView xWindow="0" yWindow="0" windowWidth="20496" windowHeight="7152" tabRatio="500"/>
  </bookViews>
  <sheets>
    <sheet name="Maestro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4" l="1"/>
  <c r="C42" i="4"/>
  <c r="B34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15" i="4"/>
  <c r="I9" i="4" s="1"/>
  <c r="B10" i="4" l="1"/>
  <c r="F10" i="4" s="1"/>
  <c r="F9" i="4"/>
  <c r="G9" i="4" s="1"/>
  <c r="F8" i="4"/>
  <c r="G8" i="4" s="1"/>
  <c r="B41" i="4"/>
  <c r="C41" i="4" s="1"/>
  <c r="G11" i="4" l="1"/>
  <c r="E14" i="4" s="1"/>
  <c r="H9" i="4"/>
  <c r="C8" i="4" l="1"/>
  <c r="C9" i="4"/>
  <c r="C10" i="4"/>
  <c r="C12" i="4"/>
  <c r="C11" i="4"/>
  <c r="H8" i="4" l="1"/>
  <c r="J9" i="4" l="1"/>
  <c r="H11" i="4" l="1"/>
  <c r="F12" i="4"/>
  <c r="G10" i="4"/>
  <c r="H10" i="4" s="1"/>
  <c r="H12" i="4" l="1"/>
  <c r="E15" i="4" s="1"/>
  <c r="I13" i="4" l="1"/>
  <c r="C43" i="4"/>
  <c r="C44" i="4" s="1"/>
  <c r="B44" i="4" s="1"/>
</calcChain>
</file>

<file path=xl/sharedStrings.xml><?xml version="1.0" encoding="utf-8"?>
<sst xmlns="http://schemas.openxmlformats.org/spreadsheetml/2006/main" count="59" uniqueCount="55">
  <si>
    <t>Module</t>
  </si>
  <si>
    <t>Man Days</t>
  </si>
  <si>
    <t>Total Effort</t>
  </si>
  <si>
    <t>No</t>
  </si>
  <si>
    <t>Total</t>
  </si>
  <si>
    <t>Designer</t>
  </si>
  <si>
    <t>Total Delivery days</t>
  </si>
  <si>
    <t>Initiation</t>
  </si>
  <si>
    <t>Requirements gathering and documentation (SRS)</t>
  </si>
  <si>
    <t>Functional Specification</t>
  </si>
  <si>
    <t>Testing</t>
  </si>
  <si>
    <t>PM</t>
  </si>
  <si>
    <t>Development</t>
  </si>
  <si>
    <t>UAT</t>
  </si>
  <si>
    <t>Testing &amp; Deployment</t>
  </si>
  <si>
    <t>Deployment</t>
  </si>
  <si>
    <t>Project Management</t>
  </si>
  <si>
    <t>Graphic Design</t>
  </si>
  <si>
    <t>Man Hours</t>
  </si>
  <si>
    <t>Man hours</t>
  </si>
  <si>
    <t>Total Man day Effort</t>
  </si>
  <si>
    <t>Working Prototype</t>
  </si>
  <si>
    <t>Assumptions</t>
  </si>
  <si>
    <t> </t>
  </si>
  <si>
    <t>The application will be a responsive web application</t>
  </si>
  <si>
    <t>Web Developer</t>
  </si>
  <si>
    <t>QA</t>
  </si>
  <si>
    <t>System features</t>
  </si>
  <si>
    <t>Authentication &amp; authorization</t>
  </si>
  <si>
    <t>Auditing &amp; logging</t>
  </si>
  <si>
    <t>Exception handling</t>
  </si>
  <si>
    <t>Manage files and directories</t>
  </si>
  <si>
    <t>Maestro</t>
  </si>
  <si>
    <t>Offline Ticket purchase</t>
  </si>
  <si>
    <t>Collect Information about customer</t>
  </si>
  <si>
    <t>integration with DTCM</t>
  </si>
  <si>
    <t>Print tickets</t>
  </si>
  <si>
    <t>Online ticket purchase</t>
  </si>
  <si>
    <t>Generate event links</t>
  </si>
  <si>
    <t>Share links</t>
  </si>
  <si>
    <t>Ticket payment</t>
  </si>
  <si>
    <t>Download e-tickets</t>
  </si>
  <si>
    <t>Barcode generation</t>
  </si>
  <si>
    <t>Ticketing Administration</t>
  </si>
  <si>
    <t>Ticket administration</t>
  </si>
  <si>
    <t>Event creation</t>
  </si>
  <si>
    <t>Group administration</t>
  </si>
  <si>
    <t>Ticket prices</t>
  </si>
  <si>
    <t>Ticket discount plans</t>
  </si>
  <si>
    <t>User Administration</t>
  </si>
  <si>
    <t>Users and roles</t>
  </si>
  <si>
    <t>API Integration</t>
  </si>
  <si>
    <t>Monday</t>
  </si>
  <si>
    <t>Apr 1 2019</t>
  </si>
  <si>
    <t>50  service endpoints @ 2.5 hours per service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</si>
</sst>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1F497D"/>
      <name val="Calibri"/>
      <family val="2"/>
      <charset val="1"/>
      <scheme val="minor"/>
    </font>
    <font>
      <sz val="11"/>
      <color rgb="FF0D0D0D"/>
      <name val="Open Sans Light"/>
      <family val="2"/>
    </font>
    <font>
      <sz val="12"/>
      <color rgb="FF000000"/>
      <name val="Times New Roman"/>
      <family val="2"/>
      <charset val="1"/>
    </font>
    <font>
      <b/>
      <sz val="12"/>
      <color rgb="FFFF0000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DB4E2"/>
        <bgColor indexed="64"/>
      </patternFill>
    </fill>
  </fills>
  <borders count="1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/>
      <bottom style="thin">
        <color rgb="FFA6A6A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2" borderId="1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14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2"/>
    </xf>
    <xf numFmtId="0" fontId="6" fillId="4" borderId="7" xfId="0" applyFont="1" applyFill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4" fillId="5" borderId="2" xfId="0" applyFont="1" applyFill="1" applyBorder="1" applyAlignment="1">
      <alignment vertical="center"/>
    </xf>
    <xf numFmtId="0" fontId="4" fillId="6" borderId="2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1" fontId="7" fillId="0" borderId="2" xfId="0" applyNumberFormat="1" applyFont="1" applyFill="1" applyBorder="1" applyAlignment="1">
      <alignment vertical="center"/>
    </xf>
    <xf numFmtId="1" fontId="7" fillId="0" borderId="2" xfId="0" applyNumberFormat="1" applyFont="1" applyBorder="1" applyAlignment="1">
      <alignment vertical="center"/>
    </xf>
    <xf numFmtId="1" fontId="6" fillId="0" borderId="2" xfId="0" applyNumberFormat="1" applyFont="1" applyBorder="1" applyAlignment="1">
      <alignment vertical="center"/>
    </xf>
    <xf numFmtId="1" fontId="3" fillId="3" borderId="2" xfId="0" applyNumberFormat="1" applyFont="1" applyFill="1" applyBorder="1" applyAlignment="1">
      <alignment horizontal="center" vertical="center"/>
    </xf>
    <xf numFmtId="1" fontId="0" fillId="2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1" fontId="0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/>
    </xf>
    <xf numFmtId="1" fontId="4" fillId="2" borderId="0" xfId="0" applyNumberFormat="1" applyFont="1" applyFill="1" applyBorder="1" applyAlignment="1">
      <alignment vertical="center"/>
    </xf>
    <xf numFmtId="1" fontId="5" fillId="2" borderId="4" xfId="0" applyNumberFormat="1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vertical="center"/>
    </xf>
    <xf numFmtId="1" fontId="3" fillId="3" borderId="6" xfId="0" applyNumberFormat="1" applyFont="1" applyFill="1" applyBorder="1" applyAlignment="1">
      <alignment horizontal="center" vertical="center"/>
    </xf>
    <xf numFmtId="1" fontId="3" fillId="5" borderId="2" xfId="0" applyNumberFormat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right" vertical="center"/>
    </xf>
    <xf numFmtId="164" fontId="0" fillId="2" borderId="2" xfId="0" applyNumberFormat="1" applyFont="1" applyFill="1" applyBorder="1" applyAlignment="1">
      <alignment horizontal="center" vertical="center"/>
    </xf>
    <xf numFmtId="0" fontId="3" fillId="0" borderId="0" xfId="0" quotePrefix="1" applyFont="1" applyFill="1" applyAlignment="1">
      <alignment vertical="center"/>
    </xf>
    <xf numFmtId="1" fontId="3" fillId="0" borderId="0" xfId="0" applyNumberFormat="1" applyFont="1" applyFill="1" applyAlignment="1">
      <alignment vertical="center"/>
    </xf>
    <xf numFmtId="2" fontId="0" fillId="2" borderId="2" xfId="0" applyNumberFormat="1" applyFont="1" applyFill="1" applyBorder="1" applyAlignment="1">
      <alignment horizontal="center" vertical="center"/>
    </xf>
    <xf numFmtId="164" fontId="7" fillId="0" borderId="2" xfId="0" applyNumberFormat="1" applyFont="1" applyFill="1" applyBorder="1" applyAlignment="1">
      <alignment vertical="center"/>
    </xf>
    <xf numFmtId="0" fontId="9" fillId="0" borderId="0" xfId="0" applyFont="1" applyAlignment="1">
      <alignment wrapText="1"/>
    </xf>
    <xf numFmtId="0" fontId="3" fillId="2" borderId="1" xfId="0" applyFont="1" applyFill="1" applyBorder="1"/>
    <xf numFmtId="1" fontId="3" fillId="2" borderId="1" xfId="0" applyNumberFormat="1" applyFont="1" applyFill="1" applyBorder="1" applyAlignment="1">
      <alignment horizontal="right" vertical="center"/>
    </xf>
    <xf numFmtId="0" fontId="10" fillId="0" borderId="9" xfId="0" applyFont="1" applyBorder="1" applyAlignment="1">
      <alignment wrapText="1"/>
    </xf>
    <xf numFmtId="0" fontId="11" fillId="7" borderId="10" xfId="0" applyFont="1" applyFill="1" applyBorder="1" applyAlignment="1">
      <alignment wrapText="1"/>
    </xf>
    <xf numFmtId="0" fontId="0" fillId="0" borderId="0" xfId="0" applyAlignment="1">
      <alignment wrapText="1"/>
    </xf>
    <xf numFmtId="0" fontId="13" fillId="8" borderId="11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 indent="1"/>
    </xf>
    <xf numFmtId="0" fontId="0" fillId="0" borderId="0" xfId="0" applyFont="1" applyFill="1" applyAlignment="1">
      <alignment vertical="center"/>
    </xf>
    <xf numFmtId="0" fontId="0" fillId="2" borderId="1" xfId="0" applyFont="1" applyFill="1" applyBorder="1" applyAlignment="1">
      <alignment horizontal="left" indent="1"/>
    </xf>
    <xf numFmtId="0" fontId="13" fillId="8" borderId="12" xfId="0" applyFont="1" applyFill="1" applyBorder="1" applyAlignment="1">
      <alignment horizontal="left" vertical="center"/>
    </xf>
    <xf numFmtId="164" fontId="12" fillId="0" borderId="8" xfId="0" applyNumberFormat="1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4" fontId="5" fillId="2" borderId="0" xfId="0" applyNumberFormat="1" applyFont="1" applyFill="1" applyBorder="1" applyAlignment="1">
      <alignment horizontal="right" vertical="center"/>
    </xf>
    <xf numFmtId="14" fontId="5" fillId="2" borderId="4" xfId="0" applyNumberFormat="1" applyFont="1" applyFill="1" applyBorder="1" applyAlignment="1">
      <alignment horizontal="right" vertical="center"/>
    </xf>
    <xf numFmtId="0" fontId="4" fillId="5" borderId="2" xfId="0" applyFont="1" applyFill="1" applyBorder="1" applyAlignment="1">
      <alignment horizontal="center" vertical="center"/>
    </xf>
    <xf numFmtId="0" fontId="13" fillId="8" borderId="11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2889260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topLeftCell="A13" zoomScale="80" zoomScaleNormal="80" workbookViewId="0">
      <selection activeCell="A39" sqref="A14:A39"/>
    </sheetView>
  </sheetViews>
  <sheetFormatPr defaultColWidth="10.8984375" defaultRowHeight="15.6" x14ac:dyDescent="0.3"/>
  <cols>
    <col min="1" max="1" width="74.5" style="1" customWidth="1"/>
    <col min="2" max="2" width="10.09765625" style="1" customWidth="1"/>
    <col min="3" max="3" width="15.3984375" style="41" bestFit="1" customWidth="1"/>
    <col min="4" max="4" width="22.3984375" style="1" bestFit="1" customWidth="1"/>
    <col min="5" max="5" width="11.09765625" style="1" customWidth="1"/>
    <col min="6" max="6" width="9.69921875" style="1" customWidth="1"/>
    <col min="7" max="7" width="10" style="1" customWidth="1"/>
    <col min="8" max="8" width="11.59765625" style="1" customWidth="1"/>
    <col min="9" max="9" width="6.8984375" style="1" customWidth="1"/>
    <col min="10" max="10" width="6.19921875" style="1" customWidth="1"/>
    <col min="11" max="16384" width="10.8984375" style="1"/>
  </cols>
  <sheetData>
    <row r="1" spans="1:11" ht="15.75" customHeight="1" x14ac:dyDescent="0.3">
      <c r="A1" s="3"/>
      <c r="B1" s="4"/>
      <c r="C1" s="36"/>
      <c r="D1" s="8"/>
      <c r="E1" s="8"/>
      <c r="F1" s="8"/>
      <c r="G1" s="8"/>
      <c r="H1" s="8"/>
      <c r="I1" s="8"/>
      <c r="J1" s="8"/>
      <c r="K1" s="8"/>
    </row>
    <row r="2" spans="1:11" ht="15.75" customHeight="1" x14ac:dyDescent="0.3">
      <c r="A2" s="4"/>
      <c r="B2" s="4"/>
      <c r="C2" s="36"/>
      <c r="D2" s="8"/>
      <c r="E2" s="8"/>
      <c r="F2" s="8"/>
      <c r="G2" s="8"/>
      <c r="H2" s="8"/>
      <c r="I2" s="8"/>
      <c r="J2" s="8"/>
      <c r="K2" s="8"/>
    </row>
    <row r="3" spans="1:11" ht="15.75" customHeight="1" x14ac:dyDescent="0.3">
      <c r="A3" s="61" t="s">
        <v>32</v>
      </c>
      <c r="B3" s="62"/>
      <c r="C3" s="6" t="s">
        <v>53</v>
      </c>
      <c r="D3" s="8"/>
      <c r="E3" s="8"/>
      <c r="F3" s="8"/>
      <c r="G3" s="8"/>
      <c r="H3" s="8"/>
      <c r="I3" s="8"/>
      <c r="J3" s="8"/>
      <c r="K3" s="8"/>
    </row>
    <row r="4" spans="1:11" ht="15.75" customHeight="1" x14ac:dyDescent="0.3">
      <c r="A4" s="2"/>
      <c r="B4" s="7"/>
      <c r="C4" s="37" t="s">
        <v>52</v>
      </c>
      <c r="D4" s="8"/>
      <c r="E4" s="8"/>
      <c r="F4" s="8"/>
      <c r="G4" s="8"/>
      <c r="H4" s="8"/>
      <c r="I4" s="8"/>
      <c r="J4" s="8"/>
      <c r="K4" s="8"/>
    </row>
    <row r="5" spans="1:11" ht="15.75" customHeight="1" x14ac:dyDescent="0.3">
      <c r="A5" s="5"/>
      <c r="B5" s="5"/>
      <c r="C5" s="38"/>
      <c r="D5" s="8"/>
      <c r="E5" s="8"/>
      <c r="F5" s="8"/>
      <c r="G5" s="8"/>
      <c r="H5" s="8"/>
      <c r="I5" s="8"/>
      <c r="J5" s="8"/>
      <c r="K5" s="8"/>
    </row>
    <row r="6" spans="1:11" s="8" customFormat="1" ht="18" customHeight="1" x14ac:dyDescent="0.3">
      <c r="A6" s="12" t="s">
        <v>0</v>
      </c>
      <c r="B6" s="25" t="s">
        <v>18</v>
      </c>
      <c r="C6" s="39" t="s">
        <v>1</v>
      </c>
    </row>
    <row r="7" spans="1:11" s="8" customFormat="1" ht="18" customHeight="1" x14ac:dyDescent="0.3">
      <c r="A7" s="13" t="s">
        <v>7</v>
      </c>
      <c r="B7" s="13"/>
      <c r="C7" s="31"/>
      <c r="D7" s="20"/>
      <c r="E7" s="17" t="s">
        <v>3</v>
      </c>
      <c r="F7" s="26" t="s">
        <v>19</v>
      </c>
      <c r="G7" s="18" t="s">
        <v>1</v>
      </c>
      <c r="H7" s="18" t="s">
        <v>2</v>
      </c>
    </row>
    <row r="8" spans="1:11" s="8" customFormat="1" ht="18" customHeight="1" x14ac:dyDescent="0.3">
      <c r="A8" s="11" t="s">
        <v>8</v>
      </c>
      <c r="B8" s="10">
        <v>12</v>
      </c>
      <c r="C8" s="42">
        <f t="shared" ref="C8:C10" si="0">B8/8</f>
        <v>1.5</v>
      </c>
      <c r="D8" s="21" t="s">
        <v>5</v>
      </c>
      <c r="E8" s="14">
        <v>1</v>
      </c>
      <c r="F8" s="14">
        <f>SUM(B11:B12)</f>
        <v>32</v>
      </c>
      <c r="G8" s="28">
        <f>F8/8</f>
        <v>4</v>
      </c>
      <c r="H8" s="15">
        <f t="shared" ref="H8:H10" si="1">E8*G8</f>
        <v>4</v>
      </c>
    </row>
    <row r="9" spans="1:11" s="8" customFormat="1" ht="18" customHeight="1" x14ac:dyDescent="0.3">
      <c r="A9" s="11" t="s">
        <v>9</v>
      </c>
      <c r="B9" s="10">
        <v>8</v>
      </c>
      <c r="C9" s="42">
        <f t="shared" si="0"/>
        <v>1</v>
      </c>
      <c r="D9" s="21" t="s">
        <v>25</v>
      </c>
      <c r="E9" s="14">
        <v>1</v>
      </c>
      <c r="F9" s="14">
        <f>SUM(B18:B34)</f>
        <v>213</v>
      </c>
      <c r="G9" s="28">
        <f t="shared" ref="G9:G11" si="2">F9/8</f>
        <v>26.625</v>
      </c>
      <c r="H9" s="15">
        <f t="shared" si="1"/>
        <v>26.625</v>
      </c>
      <c r="I9" s="58">
        <f>SUM(C15:C40)</f>
        <v>33.625</v>
      </c>
      <c r="J9" s="60">
        <f>SUM(H9:H9)</f>
        <v>26.625</v>
      </c>
    </row>
    <row r="10" spans="1:11" s="8" customFormat="1" ht="18" customHeight="1" x14ac:dyDescent="0.3">
      <c r="A10" s="11" t="s">
        <v>16</v>
      </c>
      <c r="B10" s="10">
        <f>SUM(B16:B34)*0.1</f>
        <v>22.900000000000002</v>
      </c>
      <c r="C10" s="42">
        <f t="shared" si="0"/>
        <v>2.8625000000000003</v>
      </c>
      <c r="D10" s="21" t="s">
        <v>11</v>
      </c>
      <c r="E10" s="14">
        <v>1</v>
      </c>
      <c r="F10" s="14">
        <f>SUM(B8:B10)</f>
        <v>42.900000000000006</v>
      </c>
      <c r="G10" s="28">
        <f t="shared" si="2"/>
        <v>5.3625000000000007</v>
      </c>
      <c r="H10" s="15">
        <f t="shared" si="1"/>
        <v>5.3625000000000007</v>
      </c>
      <c r="I10" s="59"/>
      <c r="J10" s="60"/>
    </row>
    <row r="11" spans="1:11" s="9" customFormat="1" ht="18" customHeight="1" x14ac:dyDescent="0.3">
      <c r="A11" s="11" t="s">
        <v>17</v>
      </c>
      <c r="B11" s="10">
        <v>16</v>
      </c>
      <c r="C11" s="42">
        <f t="shared" ref="C11:C12" si="3">B11/8</f>
        <v>2</v>
      </c>
      <c r="D11" s="21" t="s">
        <v>26</v>
      </c>
      <c r="E11" s="14">
        <v>2</v>
      </c>
      <c r="F11" s="30">
        <f>SUM(B41:B43)/2</f>
        <v>42.35</v>
      </c>
      <c r="G11" s="28">
        <f t="shared" si="2"/>
        <v>5.2937500000000002</v>
      </c>
      <c r="H11" s="46">
        <f>E11*G11</f>
        <v>10.5875</v>
      </c>
      <c r="I11" s="59"/>
      <c r="J11" s="60"/>
      <c r="K11" s="8"/>
    </row>
    <row r="12" spans="1:11" s="9" customFormat="1" ht="18" customHeight="1" x14ac:dyDescent="0.3">
      <c r="A12" s="11" t="s">
        <v>21</v>
      </c>
      <c r="B12" s="10">
        <v>16</v>
      </c>
      <c r="C12" s="42">
        <f t="shared" si="3"/>
        <v>2</v>
      </c>
      <c r="D12" s="22" t="s">
        <v>4</v>
      </c>
      <c r="E12" s="14"/>
      <c r="F12" s="30">
        <f>SUM(F8:F11)</f>
        <v>330.25</v>
      </c>
      <c r="G12" s="16"/>
      <c r="H12" s="29">
        <f>SUM(H8:H11)</f>
        <v>46.574999999999996</v>
      </c>
      <c r="I12" s="27"/>
      <c r="J12" s="27"/>
      <c r="K12" s="8"/>
    </row>
    <row r="13" spans="1:11" s="9" customFormat="1" ht="18" customHeight="1" thickBot="1" x14ac:dyDescent="0.35">
      <c r="A13" s="13" t="s">
        <v>12</v>
      </c>
      <c r="B13" s="13"/>
      <c r="C13" s="13"/>
      <c r="D13" s="8"/>
      <c r="E13" s="8"/>
      <c r="F13" s="8"/>
      <c r="G13" s="8"/>
      <c r="H13" s="8"/>
      <c r="I13" s="27">
        <f>H12*8</f>
        <v>372.59999999999997</v>
      </c>
      <c r="J13" s="27"/>
      <c r="K13" s="8"/>
    </row>
    <row r="14" spans="1:11" s="9" customFormat="1" ht="18" customHeight="1" thickBot="1" x14ac:dyDescent="0.35">
      <c r="A14" s="53" t="s">
        <v>33</v>
      </c>
      <c r="B14" s="23"/>
      <c r="C14" s="40"/>
      <c r="D14" s="8" t="s">
        <v>6</v>
      </c>
      <c r="E14" s="44">
        <f>SUM(G11,G9,G8)</f>
        <v>35.918750000000003</v>
      </c>
      <c r="F14" s="43"/>
      <c r="G14" s="8"/>
      <c r="H14" s="8"/>
      <c r="I14" s="8"/>
      <c r="J14" s="8"/>
      <c r="K14" s="8"/>
    </row>
    <row r="15" spans="1:11" s="9" customFormat="1" ht="18" customHeight="1" x14ac:dyDescent="0.3">
      <c r="A15" s="54" t="s">
        <v>34</v>
      </c>
      <c r="B15" s="10">
        <v>8</v>
      </c>
      <c r="C15" s="10">
        <f>B15/8</f>
        <v>1</v>
      </c>
      <c r="D15" s="8" t="s">
        <v>20</v>
      </c>
      <c r="E15" s="8">
        <f>H12</f>
        <v>46.574999999999996</v>
      </c>
      <c r="G15" s="8"/>
      <c r="H15" s="8"/>
      <c r="I15" s="8"/>
      <c r="J15" s="8"/>
      <c r="K15" s="8"/>
    </row>
    <row r="16" spans="1:11" s="9" customFormat="1" ht="18" customHeight="1" x14ac:dyDescent="0.3">
      <c r="A16" s="54" t="s">
        <v>35</v>
      </c>
      <c r="B16" s="10">
        <v>8</v>
      </c>
      <c r="C16" s="10">
        <f t="shared" ref="C16:C39" si="4">B16/8</f>
        <v>1</v>
      </c>
      <c r="D16" s="8"/>
      <c r="E16" s="8"/>
      <c r="F16" s="8"/>
      <c r="G16" s="8"/>
      <c r="H16" s="8"/>
      <c r="I16" s="8"/>
      <c r="J16" s="8"/>
      <c r="K16" s="8"/>
    </row>
    <row r="17" spans="1:11" s="9" customFormat="1" ht="18" customHeight="1" x14ac:dyDescent="0.3">
      <c r="A17" s="54" t="s">
        <v>36</v>
      </c>
      <c r="B17" s="10">
        <v>8</v>
      </c>
      <c r="C17" s="10">
        <f t="shared" si="4"/>
        <v>1</v>
      </c>
      <c r="D17" s="8"/>
      <c r="E17" s="8"/>
      <c r="F17" s="8"/>
      <c r="G17" s="8"/>
      <c r="H17" s="55"/>
      <c r="I17" s="8"/>
      <c r="J17" s="8"/>
      <c r="K17" s="8"/>
    </row>
    <row r="18" spans="1:11" s="9" customFormat="1" ht="18" customHeight="1" thickBot="1" x14ac:dyDescent="0.4">
      <c r="A18" s="57" t="s">
        <v>37</v>
      </c>
      <c r="B18" s="63"/>
      <c r="C18" s="10">
        <f t="shared" si="4"/>
        <v>0</v>
      </c>
      <c r="D18" s="8"/>
      <c r="E18" s="8"/>
      <c r="F18" s="8"/>
      <c r="G18" s="8"/>
      <c r="H18" s="55"/>
      <c r="I18" s="8"/>
      <c r="J18" s="8"/>
      <c r="K18" s="50"/>
    </row>
    <row r="19" spans="1:11" s="9" customFormat="1" x14ac:dyDescent="0.35">
      <c r="A19" s="54" t="s">
        <v>34</v>
      </c>
      <c r="B19" s="10">
        <v>4</v>
      </c>
      <c r="C19" s="10">
        <f t="shared" si="4"/>
        <v>0.5</v>
      </c>
      <c r="D19" s="8"/>
      <c r="E19" s="8"/>
      <c r="F19" s="8"/>
      <c r="G19" s="8"/>
      <c r="H19" s="55"/>
      <c r="I19" s="8"/>
      <c r="J19" s="8"/>
      <c r="K19" s="50"/>
    </row>
    <row r="20" spans="1:11" s="9" customFormat="1" ht="18" customHeight="1" x14ac:dyDescent="0.35">
      <c r="A20" s="54" t="s">
        <v>38</v>
      </c>
      <c r="B20" s="10">
        <v>4</v>
      </c>
      <c r="C20" s="10">
        <f t="shared" si="4"/>
        <v>0.5</v>
      </c>
      <c r="D20" s="8"/>
      <c r="E20" s="8"/>
      <c r="F20" s="8"/>
      <c r="G20" s="8"/>
      <c r="H20" s="55"/>
      <c r="I20" s="8"/>
      <c r="J20" s="8"/>
      <c r="K20" s="50"/>
    </row>
    <row r="21" spans="1:11" s="9" customFormat="1" ht="16.2" x14ac:dyDescent="0.35">
      <c r="A21" s="54" t="s">
        <v>39</v>
      </c>
      <c r="B21" s="10">
        <v>8</v>
      </c>
      <c r="C21" s="10">
        <f t="shared" si="4"/>
        <v>1</v>
      </c>
      <c r="D21"/>
      <c r="E21" s="1"/>
      <c r="F21" s="1"/>
      <c r="G21" s="1"/>
      <c r="H21" s="1"/>
      <c r="I21" s="8"/>
      <c r="J21" s="8"/>
      <c r="K21" s="50"/>
    </row>
    <row r="22" spans="1:11" s="9" customFormat="1" ht="16.2" x14ac:dyDescent="0.35">
      <c r="A22" s="54" t="s">
        <v>40</v>
      </c>
      <c r="B22" s="10">
        <v>8</v>
      </c>
      <c r="C22" s="10">
        <f t="shared" si="4"/>
        <v>1</v>
      </c>
      <c r="D22"/>
      <c r="E22" s="1"/>
      <c r="F22" s="1"/>
      <c r="G22" s="1"/>
      <c r="H22" s="1"/>
      <c r="I22" s="1"/>
      <c r="J22" s="1"/>
      <c r="K22" s="50"/>
    </row>
    <row r="23" spans="1:11" s="9" customFormat="1" x14ac:dyDescent="0.3">
      <c r="A23" s="54" t="s">
        <v>41</v>
      </c>
      <c r="B23" s="10">
        <v>8</v>
      </c>
      <c r="C23" s="10">
        <f t="shared" si="4"/>
        <v>1</v>
      </c>
      <c r="D23"/>
      <c r="E23" s="1"/>
      <c r="F23" s="1"/>
      <c r="G23" s="1"/>
      <c r="H23" s="48"/>
      <c r="I23" s="1"/>
      <c r="J23" s="1"/>
      <c r="K23" s="1"/>
    </row>
    <row r="24" spans="1:11" x14ac:dyDescent="0.3">
      <c r="A24" s="54" t="s">
        <v>42</v>
      </c>
      <c r="B24" s="10">
        <v>8</v>
      </c>
      <c r="C24" s="10">
        <f t="shared" si="4"/>
        <v>1</v>
      </c>
      <c r="D24"/>
    </row>
    <row r="25" spans="1:11" ht="18.600000000000001" thickBot="1" x14ac:dyDescent="0.35">
      <c r="A25" s="57" t="s">
        <v>43</v>
      </c>
      <c r="B25" s="63"/>
      <c r="C25" s="10">
        <f t="shared" si="4"/>
        <v>0</v>
      </c>
      <c r="D25"/>
    </row>
    <row r="26" spans="1:11" x14ac:dyDescent="0.3">
      <c r="A26" s="54" t="s">
        <v>44</v>
      </c>
      <c r="B26" s="10">
        <v>8</v>
      </c>
      <c r="C26" s="10">
        <f t="shared" si="4"/>
        <v>1</v>
      </c>
      <c r="D26"/>
    </row>
    <row r="27" spans="1:11" x14ac:dyDescent="0.3">
      <c r="A27" s="54" t="s">
        <v>45</v>
      </c>
      <c r="B27" s="10">
        <v>8</v>
      </c>
      <c r="C27" s="10">
        <f t="shared" si="4"/>
        <v>1</v>
      </c>
      <c r="D27"/>
    </row>
    <row r="28" spans="1:11" x14ac:dyDescent="0.3">
      <c r="A28" s="54" t="s">
        <v>46</v>
      </c>
      <c r="B28" s="10">
        <v>8</v>
      </c>
      <c r="C28" s="10">
        <f t="shared" si="4"/>
        <v>1</v>
      </c>
      <c r="D28"/>
    </row>
    <row r="29" spans="1:11" x14ac:dyDescent="0.3">
      <c r="A29" s="54" t="s">
        <v>47</v>
      </c>
      <c r="B29" s="10">
        <v>8</v>
      </c>
      <c r="C29" s="10">
        <f t="shared" si="4"/>
        <v>1</v>
      </c>
      <c r="D29"/>
    </row>
    <row r="30" spans="1:11" ht="16.2" thickBot="1" x14ac:dyDescent="0.35">
      <c r="A30" s="54" t="s">
        <v>48</v>
      </c>
      <c r="B30" s="10">
        <v>8</v>
      </c>
      <c r="C30" s="10">
        <f t="shared" si="4"/>
        <v>1</v>
      </c>
    </row>
    <row r="31" spans="1:11" ht="18.600000000000001" thickBot="1" x14ac:dyDescent="0.35">
      <c r="A31" s="53" t="s">
        <v>49</v>
      </c>
      <c r="B31" s="63"/>
      <c r="C31" s="10">
        <f t="shared" si="4"/>
        <v>0</v>
      </c>
    </row>
    <row r="32" spans="1:11" ht="16.2" thickBot="1" x14ac:dyDescent="0.35">
      <c r="A32" s="56" t="s">
        <v>50</v>
      </c>
      <c r="B32" s="10">
        <v>8</v>
      </c>
      <c r="C32" s="10">
        <f t="shared" si="4"/>
        <v>1</v>
      </c>
    </row>
    <row r="33" spans="1:10" ht="18.600000000000001" thickBot="1" x14ac:dyDescent="0.35">
      <c r="A33" s="53" t="s">
        <v>51</v>
      </c>
      <c r="B33" s="64"/>
      <c r="C33" s="10">
        <f t="shared" si="4"/>
        <v>0</v>
      </c>
    </row>
    <row r="34" spans="1:10" ht="16.2" thickBot="1" x14ac:dyDescent="0.35">
      <c r="A34" s="56" t="s">
        <v>54</v>
      </c>
      <c r="B34" s="10">
        <f>2.5*50</f>
        <v>125</v>
      </c>
      <c r="C34" s="10">
        <f t="shared" si="4"/>
        <v>15.625</v>
      </c>
    </row>
    <row r="35" spans="1:10" ht="18.600000000000001" thickBot="1" x14ac:dyDescent="0.35">
      <c r="A35" s="53" t="s">
        <v>27</v>
      </c>
      <c r="B35" s="63"/>
      <c r="C35" s="10">
        <f t="shared" si="4"/>
        <v>0</v>
      </c>
    </row>
    <row r="36" spans="1:10" x14ac:dyDescent="0.3">
      <c r="A36" s="54" t="s">
        <v>28</v>
      </c>
      <c r="B36" s="10">
        <v>8</v>
      </c>
      <c r="C36" s="10">
        <f t="shared" si="4"/>
        <v>1</v>
      </c>
    </row>
    <row r="37" spans="1:10" x14ac:dyDescent="0.3">
      <c r="A37" s="54" t="s">
        <v>29</v>
      </c>
      <c r="B37" s="10">
        <v>8</v>
      </c>
      <c r="C37" s="10">
        <f t="shared" si="4"/>
        <v>1</v>
      </c>
    </row>
    <row r="38" spans="1:10" x14ac:dyDescent="0.3">
      <c r="A38" s="54" t="s">
        <v>30</v>
      </c>
      <c r="B38" s="10">
        <v>8</v>
      </c>
      <c r="C38" s="10">
        <f t="shared" si="4"/>
        <v>1</v>
      </c>
    </row>
    <row r="39" spans="1:10" x14ac:dyDescent="0.3">
      <c r="A39" s="54" t="s">
        <v>31</v>
      </c>
      <c r="B39" s="10">
        <v>8</v>
      </c>
      <c r="C39" s="10">
        <f t="shared" si="4"/>
        <v>1</v>
      </c>
    </row>
    <row r="40" spans="1:10" ht="18" x14ac:dyDescent="0.3">
      <c r="A40" s="24" t="s">
        <v>14</v>
      </c>
      <c r="B40" s="24"/>
      <c r="C40" s="24"/>
    </row>
    <row r="41" spans="1:10" x14ac:dyDescent="0.3">
      <c r="A41" s="19" t="s">
        <v>10</v>
      </c>
      <c r="B41" s="32">
        <f>SUM(B16:B34)*0.3</f>
        <v>68.7</v>
      </c>
      <c r="C41" s="45">
        <f>B41/8</f>
        <v>8.5875000000000004</v>
      </c>
    </row>
    <row r="42" spans="1:10" ht="16.2" x14ac:dyDescent="0.35">
      <c r="A42" s="19" t="s">
        <v>13</v>
      </c>
      <c r="B42" s="10">
        <v>8</v>
      </c>
      <c r="C42" s="45">
        <f t="shared" ref="C42:C43" si="5">B42/8</f>
        <v>1</v>
      </c>
      <c r="J42" s="50"/>
    </row>
    <row r="43" spans="1:10" ht="16.2" x14ac:dyDescent="0.35">
      <c r="A43" s="19" t="s">
        <v>15</v>
      </c>
      <c r="B43" s="10">
        <v>8</v>
      </c>
      <c r="C43" s="45">
        <f t="shared" si="5"/>
        <v>1</v>
      </c>
      <c r="J43" s="50"/>
    </row>
    <row r="44" spans="1:10" ht="16.2" x14ac:dyDescent="0.35">
      <c r="A44" s="33" t="s">
        <v>2</v>
      </c>
      <c r="B44" s="34">
        <f t="shared" ref="B43:B44" si="6">C44*8</f>
        <v>428.59999999999997</v>
      </c>
      <c r="C44" s="35">
        <f>SUM(C8:C43)</f>
        <v>53.574999999999996</v>
      </c>
      <c r="J44" s="50"/>
    </row>
    <row r="45" spans="1:10" ht="16.2" x14ac:dyDescent="0.35">
      <c r="A45" s="65" t="s">
        <v>22</v>
      </c>
      <c r="B45" s="51" t="s">
        <v>23</v>
      </c>
      <c r="C45" s="51" t="s">
        <v>23</v>
      </c>
      <c r="J45" s="50"/>
    </row>
    <row r="46" spans="1:10" ht="16.2" x14ac:dyDescent="0.35">
      <c r="A46" s="51" t="s">
        <v>24</v>
      </c>
      <c r="C46" s="52"/>
      <c r="J46" s="50"/>
    </row>
    <row r="48" spans="1:10" x14ac:dyDescent="0.3">
      <c r="A48" s="48"/>
      <c r="B48" s="48"/>
      <c r="C48" s="49"/>
    </row>
    <row r="49" spans="1:1" x14ac:dyDescent="0.3">
      <c r="A49" s="47"/>
    </row>
    <row r="50" spans="1:1" x14ac:dyDescent="0.3">
      <c r="A50" s="47"/>
    </row>
    <row r="51" spans="1:1" x14ac:dyDescent="0.3">
      <c r="A51" s="47"/>
    </row>
    <row r="52" spans="1:1" x14ac:dyDescent="0.3">
      <c r="A52" s="47"/>
    </row>
  </sheetData>
  <mergeCells count="3">
    <mergeCell ref="I9:I11"/>
    <mergeCell ref="J9:J11"/>
    <mergeCell ref="A3:B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Maestro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</cp:lastModifiedBy>
  <dcterms:created xsi:type="dcterms:W3CDTF">2013-06-07T15:02:07Z</dcterms:created>
  <dcterms:modified xsi:type="dcterms:W3CDTF">2019-04-01T09:11:47Z</dcterms:modified>
</cp:coreProperties>
</file>