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<sst xmlns="http://schemas.openxmlformats.org/spreadsheetml/2006/main" count="139" uniqueCount="128">
  <si>
    <t xml:space="preserve">#</t>
  </si>
  <si>
    <t xml:space="preserve">Activity</t>
  </si>
  <si>
    <t xml:space="preserve">Hours</t>
  </si>
  <si>
    <t xml:space="preserve">Days</t>
  </si>
  <si>
    <t xml:space="preserve">Project Initiation</t>
  </si>
  <si>
    <t xml:space="preserve">Business Analysis</t>
  </si>
  <si>
    <t xml:space="preserve">Project Management</t>
  </si>
  <si>
    <t xml:space="preserve">Design (UI &amp; UX)</t>
  </si>
  <si>
    <t xml:space="preserve">Resource</t>
  </si>
  <si>
    <t xml:space="preserve">hours</t>
  </si>
  <si>
    <t xml:space="preserve">Total</t>
  </si>
  <si>
    <t xml:space="preserve">Documentation</t>
  </si>
  <si>
    <t xml:space="preserve">BA</t>
  </si>
  <si>
    <t xml:space="preserve">Development</t>
  </si>
  <si>
    <t xml:space="preserve">Home Page, About, Contact US, Privacy, T&amp;C, Enquiry &amp; Complaints</t>
  </si>
  <si>
    <t xml:space="preserve">Design</t>
  </si>
  <si>
    <t xml:space="preserve">BiLingual Site (Arabic &amp; English)</t>
  </si>
  <si>
    <t xml:space="preserve">FREELANCERS</t>
  </si>
  <si>
    <t xml:space="preserve">Jr. developer</t>
  </si>
  <si>
    <t xml:space="preserve">Freelancer registration, Email validation, OTP</t>
  </si>
  <si>
    <t xml:space="preserve">Sr. Developer</t>
  </si>
  <si>
    <t xml:space="preserve">Login, Remember password, Forgot passwword, Social Login</t>
  </si>
  <si>
    <t xml:space="preserve">QA</t>
  </si>
  <si>
    <t xml:space="preserve">Manage Profile - Upload documents, Images, professional &amp; social URL, Description, Sex, DOB, Address, Tax identification number, Emirates ID, languages, references etc.</t>
  </si>
  <si>
    <t xml:space="preserve">Identify areas of interests, Job categories etc</t>
  </si>
  <si>
    <t xml:space="preserve">Add bank details</t>
  </si>
  <si>
    <t xml:space="preserve">Create cover letters (Tinymce)</t>
  </si>
  <si>
    <t xml:space="preserve">Months</t>
  </si>
  <si>
    <t xml:space="preserve">Create Experience</t>
  </si>
  <si>
    <t xml:space="preserve">Delivery Days</t>
  </si>
  <si>
    <t xml:space="preserve">Take assessments</t>
  </si>
  <si>
    <t xml:space="preserve">Total Effort</t>
  </si>
  <si>
    <t xml:space="preserve">Freelancer dashboard (Jobs applied, replies received, compose message - tiny MCE, Profile visits, reccomended jobs, Reccomended courses / assessments etc)</t>
  </si>
  <si>
    <t xml:space="preserve">Communication Hub (Chat /  email / SMS )</t>
  </si>
  <si>
    <t xml:space="preserve">Search based on category and subcategory, date posted, by employer. Sort by date </t>
  </si>
  <si>
    <t xml:space="preserve">Job Listing Page</t>
  </si>
  <si>
    <t xml:space="preserve">job details page</t>
  </si>
  <si>
    <t xml:space="preserve">Apply for job (With cover letter, references, Experience, certificates)</t>
  </si>
  <si>
    <t xml:space="preserve">Accept Interview request</t>
  </si>
  <si>
    <t xml:space="preserve">Execute contract</t>
  </si>
  <si>
    <t xml:space="preserve">Make payment (If applicable)</t>
  </si>
  <si>
    <t xml:space="preserve">Receive payment</t>
  </si>
  <si>
    <t xml:space="preserve">Accept job</t>
  </si>
  <si>
    <t xml:space="preserve">List / Search / download  courses, videos, educational articles</t>
  </si>
  <si>
    <t xml:space="preserve">Apply for course registration, make payment</t>
  </si>
  <si>
    <t xml:space="preserve">CMS</t>
  </si>
  <si>
    <t xml:space="preserve">Create Career guidance Videos (Description, category, subcategory, reference URL, tags, Bibliography)</t>
  </si>
  <si>
    <t xml:space="preserve">Career guidance articles ( Tinymce editor - Rich text,  Reference links, Abstract, description, category, subcategory, tags) </t>
  </si>
  <si>
    <t xml:space="preserve">Training material / videos for federal Gov employees</t>
  </si>
  <si>
    <t xml:space="preserve">Site news</t>
  </si>
  <si>
    <t xml:space="preserve">Other platform pages</t>
  </si>
  <si>
    <t xml:space="preserve">Announcments &amp; Notifications</t>
  </si>
  <si>
    <t xml:space="preserve">MOHRE Admin</t>
  </si>
  <si>
    <t xml:space="preserve">Register federal / private / strategic partner entities</t>
  </si>
  <si>
    <t xml:space="preserve">Verify  or upload License, Certificate, Permit, proof of residence, business identification, registration</t>
  </si>
  <si>
    <t xml:space="preserve">Configure KeyClock</t>
  </si>
  <si>
    <t xml:space="preserve">Entity type</t>
  </si>
  <si>
    <t xml:space="preserve">Job Type: part time, long term etc</t>
  </si>
  <si>
    <t xml:space="preserve">Job Classifications: Engineer, doctor, Plumber</t>
  </si>
  <si>
    <t xml:space="preserve">job category</t>
  </si>
  <si>
    <t xml:space="preserve">job subcategory</t>
  </si>
  <si>
    <t xml:space="preserve">Spoken languages</t>
  </si>
  <si>
    <t xml:space="preserve">Countries</t>
  </si>
  <si>
    <t xml:space="preserve">States</t>
  </si>
  <si>
    <t xml:space="preserve">Cities</t>
  </si>
  <si>
    <t xml:space="preserve">Registration of Gov. Entitity Users,  manage User profiles, Authentication: SSO, OpenID, LDAP, EmiratesID</t>
  </si>
  <si>
    <t xml:space="preserve">Create course, Articles </t>
  </si>
  <si>
    <t xml:space="preserve">Manage user profiles (Deactivate, Edit)</t>
  </si>
  <si>
    <t xml:space="preserve">Communication dashboard(Received emails, send emails, compose email- tinymce, customer support queries)</t>
  </si>
  <si>
    <t xml:space="preserve">Platform Usage reports</t>
  </si>
  <si>
    <t xml:space="preserve">Health Check reports</t>
  </si>
  <si>
    <t xml:space="preserve">Business Intelligence dashboard</t>
  </si>
  <si>
    <t xml:space="preserve">System Integration</t>
  </si>
  <si>
    <t xml:space="preserve">Key cloak (Integration for SSO, Smart Pass)</t>
  </si>
  <si>
    <t xml:space="preserve">EmirateID integration</t>
  </si>
  <si>
    <t xml:space="preserve">Payment g/w</t>
  </si>
  <si>
    <t xml:space="preserve">Social media Integration</t>
  </si>
  <si>
    <t xml:space="preserve">Federal government Integration </t>
  </si>
  <si>
    <t xml:space="preserve">Minio to store documents, videos, images)</t>
  </si>
  <si>
    <t xml:space="preserve">Redis Cache (Fast search resulst from DB)</t>
  </si>
  <si>
    <t xml:space="preserve">Graph API ( Open Source integration with Calendar)</t>
  </si>
  <si>
    <t xml:space="preserve">SignalR Hub (Low cost open source chat API)</t>
  </si>
  <si>
    <t xml:space="preserve">ELK Stack ( Lighning fast indexing of documents, videos, images and visualization dashboards)</t>
  </si>
  <si>
    <t xml:space="preserve">BORG or Veam community edition for Data backup</t>
  </si>
  <si>
    <t xml:space="preserve">Federal Government Entities &amp; Private Companies</t>
  </si>
  <si>
    <t xml:space="preserve">Employee login (via SSO, OPENID, EMIRATESID or Smart Pass)</t>
  </si>
  <si>
    <t xml:space="preserve">Update employee profile</t>
  </si>
  <si>
    <t xml:space="preserve">Post Jobs (Job description, Category, Subcategory, Job type, Hire date, Job requirments: certifications, trade license, years of experience etc, Attach assessment questionaire, Schedule) </t>
  </si>
  <si>
    <t xml:space="preserve">Faceted search for freelancers</t>
  </si>
  <si>
    <t xml:space="preserve">Create Assessment questionaire</t>
  </si>
  <si>
    <t xml:space="preserve">Respond to job applications</t>
  </si>
  <si>
    <t xml:space="preserve">evaluate applications</t>
  </si>
  <si>
    <t xml:space="preserve">Communication Dashboard(Received applications, interviews scheduled, received emails, send emails, compose email- tinymce)</t>
  </si>
  <si>
    <t xml:space="preserve">Employee Admin Dashboard (Interviews Scheduled, Completed, contracts Signed, Employee performance)</t>
  </si>
  <si>
    <t xml:space="preserve">Schedule interviews / Note interview results</t>
  </si>
  <si>
    <t xml:space="preserve">Make / Receive payments</t>
  </si>
  <si>
    <t xml:space="preserve">Offer employment / Execute contract</t>
  </si>
  <si>
    <t xml:space="preserve">Rate freelancer</t>
  </si>
  <si>
    <t xml:space="preserve">List, Search &amp; Downlaod trainiing materials / View videos</t>
  </si>
  <si>
    <t xml:space="preserve">Federal Government Strategic Partners</t>
  </si>
  <si>
    <t xml:space="preserve">Create Course (Course description, Course video, category, subcategory, length, venue, price)</t>
  </si>
  <si>
    <t xml:space="preserve">Create informational articles, Career guidance advice)</t>
  </si>
  <si>
    <t xml:space="preserve">Search freelancers and send offers</t>
  </si>
  <si>
    <t xml:space="preserve">PWA</t>
  </si>
  <si>
    <t xml:space="preserve">Web application that scales across devices / browsers. Offline access for  most resources</t>
  </si>
  <si>
    <t xml:space="preserve">Functional Testing</t>
  </si>
  <si>
    <t xml:space="preserve">Performance testing</t>
  </si>
  <si>
    <t xml:space="preserve">Availability Testing</t>
  </si>
  <si>
    <t xml:space="preserve">Penetration Testing</t>
  </si>
  <si>
    <t xml:space="preserve">Accessibility and Usability testing</t>
  </si>
  <si>
    <t xml:space="preserve">Assumption</t>
  </si>
  <si>
    <t xml:space="preserve">Actual courses are outside the scope of the platform</t>
  </si>
  <si>
    <t xml:space="preserve">Video Conferencing requires third party services. This is not inc;luded in the effort estimate.</t>
  </si>
  <si>
    <t xml:space="preserve">Client proivides thehardware for backups. Verbat will configure the software provided by client. Configuration of Free Software packages are considered for the effort estimation</t>
  </si>
  <si>
    <t xml:space="preserve">Career guidance videos shall not be created using the web application. They shall be created external to the application and uploaded to the portal</t>
  </si>
  <si>
    <t xml:space="preserve">Videos guides for Federal employees shall be uploaded to the portal. Creation of these videos are outside the scope of portal development</t>
  </si>
  <si>
    <t xml:space="preserve">Client shall provide  repository for code checkin (Github, bitbucket etc)</t>
  </si>
  <si>
    <t xml:space="preserve">SMS messages shall be generated form the server and received by the mobile device. The mobile app (PWA) will be incapable of intercepting and using an SMS message.</t>
  </si>
  <si>
    <t xml:space="preserve">Client shall provide full API documentation for integrating external parties</t>
  </si>
  <si>
    <t xml:space="preserve">Data migration effort shall be done in phase and is not part of the effort estimation</t>
  </si>
  <si>
    <t xml:space="preserve">Additional non functional requirments shall be determined after business analysis</t>
  </si>
  <si>
    <t xml:space="preserve">System integration testing for external API's is subject to documentation  provided for external facing API's</t>
  </si>
  <si>
    <t xml:space="preserve">CMS shall be developed only for clearly defined requirments. Does not make use of prebuilt components like Wordpress or Drupal</t>
  </si>
  <si>
    <t xml:space="preserve">Effort includes the development of PWA. Native application development not considered</t>
  </si>
  <si>
    <t xml:space="preserve">e-contracting mechanism shall be defined by the client</t>
  </si>
  <si>
    <t xml:space="preserve">Only push notifications are supported by the App (Web or mobile)</t>
  </si>
  <si>
    <t xml:space="preserve">User rights shall be managed by Keycloak for SSO and Emirates ID. (Separate URL)</t>
  </si>
  <si>
    <t xml:space="preserve">Vendor shall try its best to utilize equipment provided by the client. But there may be instances where additional equipment or software may need to be procured or provided by the client</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</si>
</sst>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6">
    <fill>
      <patternFill patternType="none"/>
    </fill>
    <fill>
      <patternFill patternType="gray125"/>
    </fill>
    <fill>
      <patternFill patternType="solid">
        <fgColor rgb="FF93CDDD"/>
        <bgColor rgb="FF8EB4E3"/>
      </patternFill>
    </fill>
    <fill>
      <patternFill patternType="solid">
        <fgColor rgb="FFF2DCDB"/>
        <bgColor rgb="FFCCCCFF"/>
      </patternFill>
    </fill>
    <fill>
      <patternFill patternType="solid">
        <fgColor rgb="FFCCC1DA"/>
        <bgColor rgb="FFCCCCFF"/>
      </patternFill>
    </fill>
    <fill>
      <patternFill patternType="solid">
        <fgColor rgb="FF8EB4E3"/>
        <bgColor rgb="FF93CDD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8EB4E3"/>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B92"/>
    </sheetView>
  </sheetViews>
  <sheetFormatPr defaultRowHeight="15" zeroHeight="false" outlineLevelRow="0" outlineLevelCol="0"/>
  <cols>
    <col collapsed="false" customWidth="true" hidden="false" outlineLevel="0" max="1" min="1" style="0" width="7.57"/>
    <col collapsed="false" customWidth="true" hidden="false" outlineLevel="0" max="2" min="2" style="0" width="59.15"/>
    <col collapsed="false" customWidth="true" hidden="false" outlineLevel="0" max="4" min="3" style="1" width="9.14"/>
    <col collapsed="false" customWidth="true" hidden="false" outlineLevel="0" max="6" min="5" style="0" width="8.53"/>
    <col collapsed="false" customWidth="true" hidden="false" outlineLevel="0" max="7" min="7" style="0" width="19.71"/>
    <col collapsed="false" customWidth="true" hidden="false" outlineLevel="0" max="8" min="8" style="0" width="6"/>
    <col collapsed="false" customWidth="true" hidden="false" outlineLevel="0" max="9" min="9" style="0" width="7.71"/>
    <col collapsed="false" customWidth="true" hidden="false" outlineLevel="0" max="10" min="10" style="0" width="8.43"/>
    <col collapsed="false" customWidth="true" hidden="false" outlineLevel="0" max="11" min="11" style="0" width="5.43"/>
    <col collapsed="false" customWidth="true" hidden="false" outlineLevel="0" max="1025" min="12" style="0" width="8.53"/>
  </cols>
  <sheetData>
    <row r="1" customFormat="false" ht="15" hidden="false" customHeight="false" outlineLevel="0" collapsed="false">
      <c r="A1" s="2" t="s">
        <v>0</v>
      </c>
      <c r="B1" s="3" t="s">
        <v>1</v>
      </c>
      <c r="C1" s="4" t="s">
        <v>2</v>
      </c>
      <c r="D1" s="4" t="s">
        <v>3</v>
      </c>
    </row>
    <row r="2" customFormat="false" ht="15" hidden="false" customHeight="false" outlineLevel="0" collapsed="false">
      <c r="A2" s="5" t="s">
        <v>4</v>
      </c>
      <c r="B2" s="5"/>
      <c r="C2" s="5"/>
      <c r="D2" s="5"/>
    </row>
    <row r="3" customFormat="false" ht="15" hidden="false" customHeight="false" outlineLevel="0" collapsed="false">
      <c r="B3" s="0" t="s">
        <v>5</v>
      </c>
      <c r="C3" s="1" t="n">
        <v>40</v>
      </c>
      <c r="D3" s="1" t="n">
        <f aca="false">C3/8</f>
        <v>5</v>
      </c>
    </row>
    <row r="4" customFormat="false" ht="15" hidden="false" customHeight="false" outlineLevel="0" collapsed="false">
      <c r="B4" s="0" t="s">
        <v>6</v>
      </c>
      <c r="C4" s="1" t="n">
        <f aca="false">SUM(C8:C94)*0.1</f>
        <v>176.32</v>
      </c>
      <c r="D4" s="1" t="n">
        <f aca="false">C4/8</f>
        <v>22.04</v>
      </c>
    </row>
    <row r="5" customFormat="false" ht="15" hidden="false" customHeight="false" outlineLevel="0" collapsed="false">
      <c r="B5" s="0" t="s">
        <v>7</v>
      </c>
      <c r="C5" s="1" t="n">
        <v>80</v>
      </c>
      <c r="D5" s="1" t="n">
        <f aca="false">C5/8</f>
        <v>10</v>
      </c>
      <c r="G5" s="6" t="s">
        <v>8</v>
      </c>
      <c r="H5" s="6" t="s">
        <v>0</v>
      </c>
      <c r="I5" s="6" t="s">
        <v>9</v>
      </c>
      <c r="J5" s="6" t="s">
        <v>3</v>
      </c>
      <c r="K5" s="6" t="s">
        <v>10</v>
      </c>
    </row>
    <row r="6" customFormat="false" ht="15" hidden="false" customHeight="false" outlineLevel="0" collapsed="false">
      <c r="B6" s="0" t="s">
        <v>11</v>
      </c>
      <c r="C6" s="1" t="n">
        <v>40</v>
      </c>
      <c r="D6" s="1" t="n">
        <f aca="false">C6/8</f>
        <v>5</v>
      </c>
      <c r="G6" s="0" t="s">
        <v>12</v>
      </c>
      <c r="H6" s="1" t="n">
        <v>1</v>
      </c>
      <c r="I6" s="1" t="n">
        <f aca="false">C3</f>
        <v>40</v>
      </c>
      <c r="J6" s="0" t="n">
        <f aca="false">I6/8/H6</f>
        <v>5</v>
      </c>
      <c r="K6" s="0" t="n">
        <f aca="false">H6*J6</f>
        <v>5</v>
      </c>
    </row>
    <row r="7" customFormat="false" ht="15" hidden="false" customHeight="false" outlineLevel="0" collapsed="false">
      <c r="B7" s="7" t="s">
        <v>13</v>
      </c>
      <c r="C7" s="7"/>
      <c r="D7" s="7"/>
      <c r="G7" s="0" t="s">
        <v>6</v>
      </c>
      <c r="H7" s="1" t="n">
        <v>1</v>
      </c>
      <c r="I7" s="1" t="n">
        <f aca="false">C4</f>
        <v>176.32</v>
      </c>
      <c r="J7" s="0" t="n">
        <f aca="false">I7/8/H7</f>
        <v>22.04</v>
      </c>
      <c r="K7" s="0" t="n">
        <f aca="false">H7*J7</f>
        <v>22.04</v>
      </c>
    </row>
    <row r="8" customFormat="false" ht="15" hidden="false" customHeight="false" outlineLevel="0" collapsed="false">
      <c r="B8" s="0" t="s">
        <v>14</v>
      </c>
      <c r="C8" s="1" t="n">
        <v>24</v>
      </c>
      <c r="D8" s="8" t="n">
        <f aca="false">C8/8</f>
        <v>3</v>
      </c>
      <c r="G8" s="0" t="s">
        <v>15</v>
      </c>
      <c r="H8" s="1" t="n">
        <v>1.5</v>
      </c>
      <c r="I8" s="1" t="n">
        <f aca="false">C5</f>
        <v>80</v>
      </c>
      <c r="J8" s="0" t="n">
        <f aca="false">I8/8/H8</f>
        <v>6.66666666666667</v>
      </c>
      <c r="K8" s="0" t="n">
        <f aca="false">H8*J8</f>
        <v>10</v>
      </c>
    </row>
    <row r="9" customFormat="false" ht="15" hidden="false" customHeight="false" outlineLevel="0" collapsed="false">
      <c r="B9" s="0" t="s">
        <v>16</v>
      </c>
      <c r="C9" s="1" t="n">
        <v>24</v>
      </c>
      <c r="D9" s="1" t="n">
        <f aca="false">C9/8</f>
        <v>3</v>
      </c>
      <c r="G9" s="0" t="s">
        <v>11</v>
      </c>
      <c r="H9" s="1" t="n">
        <v>1</v>
      </c>
      <c r="I9" s="1" t="n">
        <f aca="false">C6</f>
        <v>40</v>
      </c>
      <c r="J9" s="0" t="n">
        <f aca="false">I9/8/H9</f>
        <v>5</v>
      </c>
      <c r="K9" s="0" t="n">
        <f aca="false">H9*J9</f>
        <v>5</v>
      </c>
    </row>
    <row r="10" customFormat="false" ht="13.8" hidden="false" customHeight="false" outlineLevel="0" collapsed="false">
      <c r="A10" s="9"/>
      <c r="B10" s="10" t="s">
        <v>17</v>
      </c>
      <c r="C10" s="11"/>
      <c r="D10" s="11"/>
      <c r="G10" s="0" t="s">
        <v>18</v>
      </c>
      <c r="H10" s="1" t="n">
        <v>1.5</v>
      </c>
      <c r="I10" s="1" t="n">
        <v>844</v>
      </c>
      <c r="J10" s="0" t="n">
        <f aca="false">I10/8/H10</f>
        <v>70.3333333333333</v>
      </c>
      <c r="K10" s="0" t="n">
        <f aca="false">H10*J10</f>
        <v>105.5</v>
      </c>
      <c r="L10" s="12" t="n">
        <f aca="false">SUM(D11:D94)</f>
        <v>214.4</v>
      </c>
      <c r="M10" s="12" t="n">
        <f aca="false">SUM(K10:K11)</f>
        <v>211</v>
      </c>
    </row>
    <row r="11" customFormat="false" ht="13.8" hidden="false" customHeight="false" outlineLevel="0" collapsed="false">
      <c r="B11" s="13" t="s">
        <v>19</v>
      </c>
      <c r="C11" s="1" t="n">
        <v>12</v>
      </c>
      <c r="D11" s="1" t="n">
        <f aca="false">C11/8</f>
        <v>1.5</v>
      </c>
      <c r="G11" s="0" t="s">
        <v>20</v>
      </c>
      <c r="H11" s="1" t="n">
        <v>1.5</v>
      </c>
      <c r="I11" s="1" t="n">
        <v>844</v>
      </c>
      <c r="J11" s="0" t="n">
        <f aca="false">I11/8/H11</f>
        <v>70.3333333333333</v>
      </c>
      <c r="K11" s="0" t="n">
        <f aca="false">H11*J11</f>
        <v>105.5</v>
      </c>
      <c r="L11" s="12"/>
      <c r="M11" s="12"/>
    </row>
    <row r="12" customFormat="false" ht="14.9" hidden="false" customHeight="false" outlineLevel="0" collapsed="false">
      <c r="B12" s="14" t="s">
        <v>21</v>
      </c>
      <c r="C12" s="1" t="n">
        <v>8</v>
      </c>
      <c r="D12" s="1" t="n">
        <f aca="false">C12/8</f>
        <v>1</v>
      </c>
      <c r="G12" s="0" t="s">
        <v>22</v>
      </c>
      <c r="H12" s="1" t="n">
        <v>2</v>
      </c>
      <c r="I12" s="1" t="n">
        <f aca="false">C96</f>
        <v>417.6</v>
      </c>
      <c r="J12" s="0" t="n">
        <f aca="false">I12/8/H12</f>
        <v>26.1</v>
      </c>
      <c r="K12" s="0" t="n">
        <f aca="false">H12*J12</f>
        <v>52.2</v>
      </c>
    </row>
    <row r="13" customFormat="false" ht="41.75" hidden="false" customHeight="false" outlineLevel="0" collapsed="false">
      <c r="B13" s="14" t="s">
        <v>23</v>
      </c>
      <c r="C13" s="1" t="n">
        <v>12</v>
      </c>
      <c r="D13" s="1" t="n">
        <f aca="false">C13/8</f>
        <v>1.5</v>
      </c>
      <c r="G13" s="0" t="s">
        <v>10</v>
      </c>
      <c r="K13" s="0" t="n">
        <f aca="false">SUM(K6:K12)</f>
        <v>305.24</v>
      </c>
    </row>
    <row r="14" customFormat="false" ht="13.8" hidden="false" customHeight="false" outlineLevel="0" collapsed="false">
      <c r="B14" s="13" t="s">
        <v>24</v>
      </c>
      <c r="C14" s="1" t="n">
        <v>6</v>
      </c>
      <c r="D14" s="1" t="n">
        <f aca="false">C14/8</f>
        <v>0.75</v>
      </c>
    </row>
    <row r="15" customFormat="false" ht="13.8" hidden="false" customHeight="false" outlineLevel="0" collapsed="false">
      <c r="B15" s="0" t="s">
        <v>25</v>
      </c>
      <c r="C15" s="1" t="n">
        <v>12</v>
      </c>
      <c r="D15" s="1" t="n">
        <f aca="false">C15/8</f>
        <v>1.5</v>
      </c>
    </row>
    <row r="16" customFormat="false" ht="13.8" hidden="false" customHeight="false" outlineLevel="0" collapsed="false">
      <c r="B16" s="0" t="s">
        <v>26</v>
      </c>
      <c r="C16" s="1" t="n">
        <v>6</v>
      </c>
      <c r="D16" s="1" t="n">
        <f aca="false">C16/8</f>
        <v>0.75</v>
      </c>
      <c r="H16" s="15" t="s">
        <v>3</v>
      </c>
      <c r="I16" s="15" t="s">
        <v>27</v>
      </c>
    </row>
    <row r="17" customFormat="false" ht="13.8" hidden="false" customHeight="false" outlineLevel="0" collapsed="false">
      <c r="B17" s="0" t="s">
        <v>28</v>
      </c>
      <c r="C17" s="1" t="n">
        <v>12</v>
      </c>
      <c r="D17" s="1" t="n">
        <f aca="false">C17/8</f>
        <v>1.5</v>
      </c>
      <c r="G17" s="15" t="s">
        <v>29</v>
      </c>
      <c r="H17" s="0" t="n">
        <f aca="false">SUM(J10,J12,J8,J6)</f>
        <v>108.1</v>
      </c>
      <c r="I17" s="0" t="n">
        <f aca="false">H17/20</f>
        <v>5.405</v>
      </c>
    </row>
    <row r="18" customFormat="false" ht="13.8" hidden="false" customHeight="false" outlineLevel="0" collapsed="false">
      <c r="B18" s="0" t="s">
        <v>30</v>
      </c>
      <c r="C18" s="1" t="n">
        <v>6</v>
      </c>
      <c r="D18" s="1" t="n">
        <f aca="false">C18/8</f>
        <v>0.75</v>
      </c>
      <c r="G18" s="15" t="s">
        <v>31</v>
      </c>
      <c r="H18" s="0" t="n">
        <f aca="false">K13</f>
        <v>305.24</v>
      </c>
      <c r="I18" s="0" t="n">
        <f aca="false">H18/20</f>
        <v>15.262</v>
      </c>
    </row>
    <row r="19" customFormat="false" ht="41.75" hidden="false" customHeight="false" outlineLevel="0" collapsed="false">
      <c r="B19" s="14" t="s">
        <v>32</v>
      </c>
      <c r="C19" s="1" t="n">
        <v>24</v>
      </c>
      <c r="D19" s="1" t="n">
        <f aca="false">C19/8</f>
        <v>3</v>
      </c>
    </row>
    <row r="20" customFormat="false" ht="14.9" hidden="false" customHeight="false" outlineLevel="0" collapsed="false">
      <c r="B20" s="14" t="s">
        <v>33</v>
      </c>
      <c r="C20" s="1" t="n">
        <v>16</v>
      </c>
      <c r="D20" s="1" t="n">
        <f aca="false">C20/8</f>
        <v>2</v>
      </c>
    </row>
    <row r="21" customFormat="false" ht="28.35" hidden="false" customHeight="false" outlineLevel="0" collapsed="false">
      <c r="B21" s="14" t="s">
        <v>34</v>
      </c>
      <c r="C21" s="1" t="n">
        <v>16</v>
      </c>
      <c r="D21" s="1" t="n">
        <f aca="false">C21/8</f>
        <v>2</v>
      </c>
    </row>
    <row r="22" customFormat="false" ht="14.9" hidden="false" customHeight="false" outlineLevel="0" collapsed="false">
      <c r="B22" s="14" t="s">
        <v>35</v>
      </c>
      <c r="C22" s="1" t="n">
        <v>12</v>
      </c>
      <c r="D22" s="1" t="n">
        <f aca="false">C22/8</f>
        <v>1.5</v>
      </c>
    </row>
    <row r="23" customFormat="false" ht="14.9" hidden="false" customHeight="false" outlineLevel="0" collapsed="false">
      <c r="B23" s="14" t="s">
        <v>36</v>
      </c>
      <c r="C23" s="1" t="n">
        <v>8</v>
      </c>
      <c r="D23" s="1" t="n">
        <f aca="false">C23/8</f>
        <v>1</v>
      </c>
    </row>
    <row r="24" customFormat="false" ht="14.9" hidden="false" customHeight="false" outlineLevel="0" collapsed="false">
      <c r="B24" s="14" t="s">
        <v>37</v>
      </c>
      <c r="C24" s="1" t="n">
        <v>24</v>
      </c>
      <c r="D24" s="1" t="n">
        <f aca="false">C24/8</f>
        <v>3</v>
      </c>
    </row>
    <row r="25" customFormat="false" ht="14.9" hidden="false" customHeight="false" outlineLevel="0" collapsed="false">
      <c r="B25" s="14" t="s">
        <v>38</v>
      </c>
      <c r="C25" s="1" t="n">
        <v>6</v>
      </c>
      <c r="D25" s="1" t="n">
        <f aca="false">C25/8</f>
        <v>0.75</v>
      </c>
    </row>
    <row r="26" customFormat="false" ht="14.9" hidden="false" customHeight="false" outlineLevel="0" collapsed="false">
      <c r="B26" s="14" t="s">
        <v>39</v>
      </c>
      <c r="C26" s="1" t="n">
        <v>24</v>
      </c>
      <c r="D26" s="1" t="n">
        <f aca="false">C26/8</f>
        <v>3</v>
      </c>
    </row>
    <row r="27" customFormat="false" ht="14.9" hidden="false" customHeight="false" outlineLevel="0" collapsed="false">
      <c r="B27" s="14" t="s">
        <v>40</v>
      </c>
      <c r="C27" s="1" t="n">
        <v>8</v>
      </c>
      <c r="D27" s="1" t="n">
        <f aca="false">C27/8</f>
        <v>1</v>
      </c>
    </row>
    <row r="28" customFormat="false" ht="14.9" hidden="false" customHeight="false" outlineLevel="0" collapsed="false">
      <c r="B28" s="14" t="s">
        <v>41</v>
      </c>
      <c r="C28" s="1" t="n">
        <v>12</v>
      </c>
      <c r="D28" s="1" t="n">
        <f aca="false">C28/8</f>
        <v>1.5</v>
      </c>
    </row>
    <row r="29" customFormat="false" ht="14.9" hidden="false" customHeight="false" outlineLevel="0" collapsed="false">
      <c r="B29" s="14" t="s">
        <v>42</v>
      </c>
      <c r="C29" s="1" t="n">
        <v>6</v>
      </c>
      <c r="D29" s="1" t="n">
        <f aca="false">C29/8</f>
        <v>0.75</v>
      </c>
    </row>
    <row r="30" customFormat="false" ht="14.9" hidden="false" customHeight="false" outlineLevel="0" collapsed="false">
      <c r="B30" s="14" t="s">
        <v>43</v>
      </c>
      <c r="C30" s="1" t="n">
        <v>32</v>
      </c>
      <c r="D30" s="1" t="n">
        <f aca="false">C30/8</f>
        <v>4</v>
      </c>
    </row>
    <row r="31" customFormat="false" ht="14.9" hidden="false" customHeight="false" outlineLevel="0" collapsed="false">
      <c r="B31" s="14" t="s">
        <v>44</v>
      </c>
      <c r="C31" s="1" t="n">
        <v>16</v>
      </c>
      <c r="D31" s="1" t="n">
        <f aca="false">C31/8</f>
        <v>2</v>
      </c>
    </row>
    <row r="32" customFormat="false" ht="14.9" hidden="false" customHeight="false" outlineLevel="0" collapsed="false">
      <c r="A32" s="9"/>
      <c r="B32" s="16" t="s">
        <v>45</v>
      </c>
      <c r="C32" s="11"/>
      <c r="D32" s="11"/>
    </row>
    <row r="33" customFormat="false" ht="28.35" hidden="false" customHeight="false" outlineLevel="0" collapsed="false">
      <c r="B33" s="14" t="s">
        <v>46</v>
      </c>
      <c r="C33" s="1" t="n">
        <v>6</v>
      </c>
      <c r="D33" s="1" t="n">
        <f aca="false">C33/8</f>
        <v>0.75</v>
      </c>
    </row>
    <row r="34" customFormat="false" ht="28.35" hidden="false" customHeight="false" outlineLevel="0" collapsed="false">
      <c r="B34" s="14" t="s">
        <v>47</v>
      </c>
      <c r="C34" s="1" t="n">
        <v>12</v>
      </c>
      <c r="D34" s="1" t="n">
        <f aca="false">C34/8</f>
        <v>1.5</v>
      </c>
    </row>
    <row r="35" customFormat="false" ht="14.9" hidden="false" customHeight="false" outlineLevel="0" collapsed="false">
      <c r="B35" s="14" t="s">
        <v>48</v>
      </c>
      <c r="C35" s="1" t="n">
        <v>6</v>
      </c>
      <c r="D35" s="1" t="n">
        <f aca="false">C35/8</f>
        <v>0.75</v>
      </c>
    </row>
    <row r="36" customFormat="false" ht="14.9" hidden="false" customHeight="false" outlineLevel="0" collapsed="false">
      <c r="B36" s="14" t="s">
        <v>49</v>
      </c>
      <c r="C36" s="1" t="n">
        <v>6</v>
      </c>
      <c r="D36" s="1" t="n">
        <f aca="false">C36/8</f>
        <v>0.75</v>
      </c>
    </row>
    <row r="37" customFormat="false" ht="14.9" hidden="false" customHeight="false" outlineLevel="0" collapsed="false">
      <c r="B37" s="14" t="s">
        <v>50</v>
      </c>
      <c r="C37" s="1" t="n">
        <v>6</v>
      </c>
      <c r="D37" s="1" t="n">
        <f aca="false">C37/8</f>
        <v>0.75</v>
      </c>
    </row>
    <row r="38" customFormat="false" ht="14.9" hidden="false" customHeight="false" outlineLevel="0" collapsed="false">
      <c r="B38" s="14" t="s">
        <v>51</v>
      </c>
      <c r="C38" s="1" t="n">
        <v>6</v>
      </c>
      <c r="D38" s="1" t="n">
        <f aca="false">C38/8</f>
        <v>0.75</v>
      </c>
    </row>
    <row r="39" customFormat="false" ht="13.8" hidden="false" customHeight="false" outlineLevel="0" collapsed="false">
      <c r="A39" s="9"/>
      <c r="B39" s="17" t="s">
        <v>52</v>
      </c>
      <c r="C39" s="11"/>
      <c r="D39" s="11"/>
    </row>
    <row r="40" customFormat="false" ht="14.9" hidden="false" customHeight="false" outlineLevel="0" collapsed="false">
      <c r="B40" s="14" t="s">
        <v>21</v>
      </c>
      <c r="C40" s="1" t="n">
        <v>8</v>
      </c>
      <c r="D40" s="1" t="n">
        <f aca="false">C40/8</f>
        <v>1</v>
      </c>
    </row>
    <row r="41" customFormat="false" ht="14.9" hidden="false" customHeight="false" outlineLevel="0" collapsed="false">
      <c r="B41" s="14" t="s">
        <v>53</v>
      </c>
      <c r="C41" s="1" t="n">
        <v>24</v>
      </c>
      <c r="D41" s="1" t="n">
        <f aca="false">C41/8</f>
        <v>3</v>
      </c>
    </row>
    <row r="42" customFormat="false" ht="28.35" hidden="false" customHeight="false" outlineLevel="0" collapsed="false">
      <c r="B42" s="14" t="s">
        <v>54</v>
      </c>
      <c r="C42" s="1" t="n">
        <v>16</v>
      </c>
      <c r="D42" s="1" t="n">
        <f aca="false">C42/8</f>
        <v>2</v>
      </c>
    </row>
    <row r="43" customFormat="false" ht="13.8" hidden="false" customHeight="false" outlineLevel="0" collapsed="false">
      <c r="B43" s="0" t="s">
        <v>55</v>
      </c>
      <c r="C43" s="1" t="n">
        <v>12</v>
      </c>
      <c r="D43" s="1" t="n">
        <f aca="false">C43/8</f>
        <v>1.5</v>
      </c>
    </row>
    <row r="44" customFormat="false" ht="14.9" hidden="false" customHeight="false" outlineLevel="0" collapsed="false">
      <c r="B44" s="14" t="s">
        <v>56</v>
      </c>
      <c r="C44" s="1" t="n">
        <v>6</v>
      </c>
      <c r="D44" s="1" t="n">
        <f aca="false">C44/8</f>
        <v>0.75</v>
      </c>
    </row>
    <row r="45" customFormat="false" ht="13.8" hidden="false" customHeight="false" outlineLevel="0" collapsed="false">
      <c r="B45" s="0" t="s">
        <v>57</v>
      </c>
      <c r="C45" s="1" t="n">
        <v>6</v>
      </c>
      <c r="D45" s="1" t="n">
        <f aca="false">C45/8</f>
        <v>0.75</v>
      </c>
    </row>
    <row r="46" customFormat="false" ht="13.8" hidden="false" customHeight="false" outlineLevel="0" collapsed="false">
      <c r="B46" s="0" t="s">
        <v>58</v>
      </c>
      <c r="C46" s="1" t="n">
        <v>6</v>
      </c>
      <c r="D46" s="1" t="n">
        <f aca="false">C46/8</f>
        <v>0.75</v>
      </c>
    </row>
    <row r="47" customFormat="false" ht="13.8" hidden="false" customHeight="false" outlineLevel="0" collapsed="false">
      <c r="B47" s="0" t="s">
        <v>59</v>
      </c>
      <c r="C47" s="1" t="n">
        <v>6</v>
      </c>
      <c r="D47" s="1" t="n">
        <f aca="false">C47/8</f>
        <v>0.75</v>
      </c>
    </row>
    <row r="48" customFormat="false" ht="13.8" hidden="false" customHeight="false" outlineLevel="0" collapsed="false">
      <c r="B48" s="0" t="s">
        <v>60</v>
      </c>
      <c r="C48" s="1" t="n">
        <v>6</v>
      </c>
      <c r="D48" s="1" t="n">
        <f aca="false">C48/8</f>
        <v>0.75</v>
      </c>
    </row>
    <row r="49" customFormat="false" ht="13.8" hidden="false" customHeight="false" outlineLevel="0" collapsed="false">
      <c r="B49" s="0" t="s">
        <v>61</v>
      </c>
      <c r="C49" s="1" t="n">
        <v>6</v>
      </c>
      <c r="D49" s="1" t="n">
        <f aca="false">C49/8</f>
        <v>0.75</v>
      </c>
    </row>
    <row r="50" customFormat="false" ht="13.8" hidden="false" customHeight="false" outlineLevel="0" collapsed="false">
      <c r="B50" s="0" t="s">
        <v>62</v>
      </c>
      <c r="C50" s="1" t="n">
        <v>4</v>
      </c>
      <c r="D50" s="1" t="n">
        <f aca="false">C50/8</f>
        <v>0.5</v>
      </c>
    </row>
    <row r="51" customFormat="false" ht="13.8" hidden="false" customHeight="false" outlineLevel="0" collapsed="false">
      <c r="B51" s="0" t="s">
        <v>63</v>
      </c>
      <c r="C51" s="1" t="n">
        <v>4</v>
      </c>
      <c r="D51" s="1" t="n">
        <f aca="false">C51/8</f>
        <v>0.5</v>
      </c>
    </row>
    <row r="52" customFormat="false" ht="13.8" hidden="false" customHeight="false" outlineLevel="0" collapsed="false">
      <c r="B52" s="0" t="s">
        <v>64</v>
      </c>
      <c r="C52" s="1" t="n">
        <v>4</v>
      </c>
      <c r="D52" s="1" t="n">
        <f aca="false">C52/8</f>
        <v>0.5</v>
      </c>
    </row>
    <row r="53" customFormat="false" ht="28.35" hidden="false" customHeight="false" outlineLevel="0" collapsed="false">
      <c r="B53" s="14" t="s">
        <v>65</v>
      </c>
      <c r="C53" s="1" t="n">
        <v>16</v>
      </c>
      <c r="D53" s="1" t="n">
        <f aca="false">C53/8</f>
        <v>2</v>
      </c>
    </row>
    <row r="54" customFormat="false" ht="13.8" hidden="false" customHeight="false" outlineLevel="0" collapsed="false">
      <c r="B54" s="18" t="s">
        <v>66</v>
      </c>
      <c r="C54" s="1" t="n">
        <v>12</v>
      </c>
      <c r="D54" s="1" t="n">
        <f aca="false">C54/8</f>
        <v>1.5</v>
      </c>
    </row>
    <row r="55" customFormat="false" ht="13.8" hidden="false" customHeight="false" outlineLevel="0" collapsed="false">
      <c r="B55" s="18" t="s">
        <v>67</v>
      </c>
      <c r="C55" s="1" t="n">
        <v>6</v>
      </c>
      <c r="D55" s="1" t="n">
        <f aca="false">C55/8</f>
        <v>0.75</v>
      </c>
    </row>
    <row r="56" customFormat="false" ht="28.35" hidden="false" customHeight="false" outlineLevel="0" collapsed="false">
      <c r="B56" s="14" t="s">
        <v>68</v>
      </c>
      <c r="C56" s="1" t="n">
        <v>24</v>
      </c>
      <c r="D56" s="1" t="n">
        <f aca="false">C56/8</f>
        <v>3</v>
      </c>
    </row>
    <row r="57" customFormat="false" ht="13.8" hidden="false" customHeight="false" outlineLevel="0" collapsed="false">
      <c r="B57" s="18" t="s">
        <v>69</v>
      </c>
      <c r="C57" s="1" t="n">
        <v>16</v>
      </c>
      <c r="D57" s="1" t="n">
        <f aca="false">C57/8</f>
        <v>2</v>
      </c>
    </row>
    <row r="58" customFormat="false" ht="13.8" hidden="false" customHeight="false" outlineLevel="0" collapsed="false">
      <c r="B58" s="18" t="s">
        <v>70</v>
      </c>
      <c r="C58" s="1" t="n">
        <v>16</v>
      </c>
      <c r="D58" s="1" t="n">
        <f aca="false">C58/8</f>
        <v>2</v>
      </c>
    </row>
    <row r="59" customFormat="false" ht="13.8" hidden="false" customHeight="false" outlineLevel="0" collapsed="false">
      <c r="B59" s="18" t="s">
        <v>71</v>
      </c>
      <c r="C59" s="1" t="n">
        <v>16</v>
      </c>
      <c r="D59" s="1" t="n">
        <f aca="false">C59/8</f>
        <v>2</v>
      </c>
    </row>
    <row r="60" customFormat="false" ht="13.8" hidden="false" customHeight="false" outlineLevel="0" collapsed="false">
      <c r="A60" s="9"/>
      <c r="B60" s="17" t="s">
        <v>72</v>
      </c>
      <c r="C60" s="11"/>
      <c r="D60" s="11"/>
    </row>
    <row r="61" customFormat="false" ht="13.8" hidden="false" customHeight="false" outlineLevel="0" collapsed="false">
      <c r="B61" s="0" t="s">
        <v>73</v>
      </c>
      <c r="C61" s="1" t="n">
        <v>16</v>
      </c>
      <c r="D61" s="1" t="n">
        <f aca="false">C61/8</f>
        <v>2</v>
      </c>
    </row>
    <row r="62" customFormat="false" ht="13.8" hidden="false" customHeight="false" outlineLevel="0" collapsed="false">
      <c r="B62" s="0" t="s">
        <v>74</v>
      </c>
      <c r="C62" s="1" t="n">
        <v>16</v>
      </c>
      <c r="D62" s="1" t="n">
        <f aca="false">C62/8</f>
        <v>2</v>
      </c>
    </row>
    <row r="63" customFormat="false" ht="13.8" hidden="false" customHeight="false" outlineLevel="0" collapsed="false">
      <c r="B63" s="0" t="s">
        <v>75</v>
      </c>
      <c r="C63" s="1" t="n">
        <v>24</v>
      </c>
      <c r="D63" s="1" t="n">
        <f aca="false">C63/8</f>
        <v>3</v>
      </c>
    </row>
    <row r="64" customFormat="false" ht="13.8" hidden="false" customHeight="false" outlineLevel="0" collapsed="false">
      <c r="B64" s="0" t="s">
        <v>76</v>
      </c>
      <c r="C64" s="1" t="n">
        <v>12</v>
      </c>
      <c r="D64" s="1" t="n">
        <f aca="false">C64/8</f>
        <v>1.5</v>
      </c>
    </row>
    <row r="65" customFormat="false" ht="13.8" hidden="false" customHeight="false" outlineLevel="0" collapsed="false">
      <c r="B65" s="0" t="s">
        <v>77</v>
      </c>
      <c r="C65" s="1" t="n">
        <v>24</v>
      </c>
      <c r="D65" s="1" t="n">
        <f aca="false">C65/8</f>
        <v>3</v>
      </c>
    </row>
    <row r="66" customFormat="false" ht="13.8" hidden="false" customHeight="false" outlineLevel="0" collapsed="false">
      <c r="B66" s="0" t="s">
        <v>78</v>
      </c>
      <c r="C66" s="1" t="n">
        <v>16</v>
      </c>
      <c r="D66" s="1" t="n">
        <f aca="false">C66/8</f>
        <v>2</v>
      </c>
    </row>
    <row r="67" customFormat="false" ht="13.8" hidden="false" customHeight="false" outlineLevel="0" collapsed="false">
      <c r="B67" s="0" t="s">
        <v>79</v>
      </c>
      <c r="C67" s="1" t="n">
        <v>12</v>
      </c>
      <c r="D67" s="1" t="n">
        <f aca="false">C67/8</f>
        <v>1.5</v>
      </c>
    </row>
    <row r="68" customFormat="false" ht="13.8" hidden="false" customHeight="false" outlineLevel="0" collapsed="false">
      <c r="B68" s="0" t="s">
        <v>80</v>
      </c>
      <c r="C68" s="1" t="n">
        <v>24</v>
      </c>
      <c r="D68" s="1" t="n">
        <f aca="false">C68/8</f>
        <v>3</v>
      </c>
    </row>
    <row r="69" customFormat="false" ht="13.8" hidden="false" customHeight="false" outlineLevel="0" collapsed="false">
      <c r="B69" s="0" t="s">
        <v>81</v>
      </c>
      <c r="C69" s="1" t="n">
        <v>24</v>
      </c>
      <c r="D69" s="1" t="n">
        <f aca="false">C69/8</f>
        <v>3</v>
      </c>
    </row>
    <row r="70" customFormat="false" ht="28.35" hidden="false" customHeight="false" outlineLevel="0" collapsed="false">
      <c r="B70" s="14" t="s">
        <v>82</v>
      </c>
      <c r="C70" s="1" t="n">
        <v>32</v>
      </c>
      <c r="D70" s="1" t="n">
        <f aca="false">C70/8</f>
        <v>4</v>
      </c>
    </row>
    <row r="71" customFormat="false" ht="13.8" hidden="false" customHeight="false" outlineLevel="0" collapsed="false">
      <c r="B71" s="0" t="s">
        <v>83</v>
      </c>
      <c r="C71" s="1" t="n">
        <v>24</v>
      </c>
      <c r="D71" s="1" t="n">
        <f aca="false">C71/8</f>
        <v>3</v>
      </c>
    </row>
    <row r="72" customFormat="false" ht="13.8" hidden="false" customHeight="false" outlineLevel="0" collapsed="false">
      <c r="A72" s="9"/>
      <c r="B72" s="19" t="s">
        <v>84</v>
      </c>
      <c r="C72" s="11"/>
      <c r="D72" s="11"/>
    </row>
    <row r="73" customFormat="false" ht="13.8" hidden="false" customHeight="false" outlineLevel="0" collapsed="false">
      <c r="B73" s="0" t="s">
        <v>85</v>
      </c>
      <c r="C73" s="1" t="n">
        <v>16</v>
      </c>
      <c r="D73" s="1" t="n">
        <f aca="false">C73/8</f>
        <v>2</v>
      </c>
    </row>
    <row r="74" customFormat="false" ht="13.8" hidden="false" customHeight="false" outlineLevel="0" collapsed="false">
      <c r="B74" s="0" t="s">
        <v>86</v>
      </c>
      <c r="C74" s="1" t="n">
        <v>12</v>
      </c>
      <c r="D74" s="1" t="n">
        <f aca="false">C74/8</f>
        <v>1.5</v>
      </c>
    </row>
    <row r="75" customFormat="false" ht="41.75" hidden="false" customHeight="false" outlineLevel="0" collapsed="false">
      <c r="B75" s="14" t="s">
        <v>87</v>
      </c>
      <c r="C75" s="1" t="n">
        <v>16</v>
      </c>
      <c r="D75" s="1" t="n">
        <f aca="false">C75/8</f>
        <v>2</v>
      </c>
    </row>
    <row r="76" customFormat="false" ht="13.8" hidden="false" customHeight="false" outlineLevel="0" collapsed="false">
      <c r="B76" s="0" t="s">
        <v>88</v>
      </c>
      <c r="C76" s="1" t="n">
        <v>16</v>
      </c>
      <c r="D76" s="1" t="n">
        <f aca="false">C76/8</f>
        <v>2</v>
      </c>
    </row>
    <row r="77" customFormat="false" ht="13.8" hidden="false" customHeight="false" outlineLevel="0" collapsed="false">
      <c r="B77" s="0" t="s">
        <v>89</v>
      </c>
      <c r="C77" s="1" t="n">
        <v>16</v>
      </c>
      <c r="D77" s="1" t="n">
        <f aca="false">C77/8</f>
        <v>2</v>
      </c>
    </row>
    <row r="78" customFormat="false" ht="13.8" hidden="false" customHeight="false" outlineLevel="0" collapsed="false">
      <c r="B78" s="0" t="s">
        <v>90</v>
      </c>
      <c r="C78" s="1" t="n">
        <v>12</v>
      </c>
      <c r="D78" s="1" t="n">
        <f aca="false">C78/8</f>
        <v>1.5</v>
      </c>
    </row>
    <row r="79" customFormat="false" ht="13.8" hidden="false" customHeight="false" outlineLevel="0" collapsed="false">
      <c r="B79" s="0" t="s">
        <v>91</v>
      </c>
      <c r="C79" s="1" t="n">
        <v>12</v>
      </c>
      <c r="D79" s="1" t="n">
        <f aca="false">C79/8</f>
        <v>1.5</v>
      </c>
    </row>
    <row r="80" customFormat="false" ht="28.35" hidden="false" customHeight="false" outlineLevel="0" collapsed="false">
      <c r="B80" s="14" t="s">
        <v>92</v>
      </c>
      <c r="C80" s="1" t="n">
        <v>24</v>
      </c>
      <c r="D80" s="1" t="n">
        <f aca="false">C80/8</f>
        <v>3</v>
      </c>
    </row>
    <row r="81" customFormat="false" ht="28.35" hidden="false" customHeight="false" outlineLevel="0" collapsed="false">
      <c r="B81" s="14" t="s">
        <v>93</v>
      </c>
      <c r="C81" s="1" t="n">
        <v>16</v>
      </c>
      <c r="D81" s="1" t="n">
        <f aca="false">C81/8</f>
        <v>2</v>
      </c>
    </row>
    <row r="82" customFormat="false" ht="13.8" hidden="false" customHeight="false" outlineLevel="0" collapsed="false">
      <c r="B82" s="0" t="s">
        <v>94</v>
      </c>
      <c r="C82" s="1" t="n">
        <v>16</v>
      </c>
      <c r="D82" s="1" t="n">
        <f aca="false">C82/8</f>
        <v>2</v>
      </c>
    </row>
    <row r="83" customFormat="false" ht="13.8" hidden="false" customHeight="false" outlineLevel="0" collapsed="false">
      <c r="B83" s="0" t="s">
        <v>95</v>
      </c>
      <c r="C83" s="1" t="n">
        <v>16</v>
      </c>
      <c r="D83" s="1" t="n">
        <f aca="false">C83/8</f>
        <v>2</v>
      </c>
    </row>
    <row r="84" customFormat="false" ht="13.8" hidden="false" customHeight="false" outlineLevel="0" collapsed="false">
      <c r="B84" s="0" t="s">
        <v>96</v>
      </c>
      <c r="C84" s="1" t="n">
        <v>12</v>
      </c>
      <c r="D84" s="1" t="n">
        <f aca="false">C84/8</f>
        <v>1.5</v>
      </c>
    </row>
    <row r="85" customFormat="false" ht="13.8" hidden="false" customHeight="false" outlineLevel="0" collapsed="false">
      <c r="B85" s="0" t="s">
        <v>97</v>
      </c>
      <c r="C85" s="1" t="n">
        <v>6</v>
      </c>
      <c r="D85" s="1" t="n">
        <f aca="false">C85/8</f>
        <v>0.75</v>
      </c>
    </row>
    <row r="86" customFormat="false" ht="13.8" hidden="false" customHeight="false" outlineLevel="0" collapsed="false">
      <c r="B86" s="0" t="s">
        <v>98</v>
      </c>
      <c r="C86" s="1" t="n">
        <v>24</v>
      </c>
      <c r="D86" s="1" t="n">
        <f aca="false">C86/8</f>
        <v>3</v>
      </c>
    </row>
    <row r="87" customFormat="false" ht="13.8" hidden="false" customHeight="false" outlineLevel="0" collapsed="false">
      <c r="A87" s="19"/>
      <c r="B87" s="19" t="s">
        <v>99</v>
      </c>
      <c r="C87" s="10"/>
      <c r="D87" s="10"/>
    </row>
    <row r="88" customFormat="false" ht="13.8" hidden="false" customHeight="false" outlineLevel="0" collapsed="false">
      <c r="B88" s="0" t="s">
        <v>85</v>
      </c>
      <c r="C88" s="1" t="n">
        <v>12</v>
      </c>
      <c r="D88" s="1" t="n">
        <f aca="false">C88/8</f>
        <v>1.5</v>
      </c>
    </row>
    <row r="89" customFormat="false" ht="28.35" hidden="false" customHeight="false" outlineLevel="0" collapsed="false">
      <c r="B89" s="14" t="s">
        <v>100</v>
      </c>
      <c r="C89" s="1" t="n">
        <v>32</v>
      </c>
      <c r="D89" s="1" t="n">
        <f aca="false">C89/8</f>
        <v>4</v>
      </c>
    </row>
    <row r="90" customFormat="false" ht="13.8" hidden="false" customHeight="false" outlineLevel="0" collapsed="false">
      <c r="B90" s="0" t="s">
        <v>101</v>
      </c>
      <c r="C90" s="1" t="n">
        <v>16</v>
      </c>
      <c r="D90" s="1" t="n">
        <f aca="false">C90/8</f>
        <v>2</v>
      </c>
    </row>
    <row r="91" customFormat="false" ht="13.8" hidden="false" customHeight="false" outlineLevel="0" collapsed="false">
      <c r="B91" s="0" t="s">
        <v>41</v>
      </c>
      <c r="C91" s="1" t="n">
        <v>12</v>
      </c>
      <c r="D91" s="1" t="n">
        <f aca="false">C91/8</f>
        <v>1.5</v>
      </c>
    </row>
    <row r="92" customFormat="false" ht="13.8" hidden="false" customHeight="false" outlineLevel="0" collapsed="false">
      <c r="B92" s="0" t="s">
        <v>102</v>
      </c>
      <c r="C92" s="1" t="n">
        <v>16</v>
      </c>
      <c r="D92" s="1" t="n">
        <f aca="false">C92/8</f>
        <v>2</v>
      </c>
    </row>
    <row r="93" customFormat="false" ht="15" hidden="false" customHeight="false" outlineLevel="0" collapsed="false">
      <c r="A93" s="9"/>
      <c r="B93" s="19" t="s">
        <v>103</v>
      </c>
      <c r="C93" s="11"/>
      <c r="D93" s="11"/>
    </row>
    <row r="94" customFormat="false" ht="30" hidden="false" customHeight="false" outlineLevel="0" collapsed="false">
      <c r="B94" s="14" t="s">
        <v>104</v>
      </c>
      <c r="C94" s="1" t="n">
        <f aca="false">SUM(C8:C91)*0.6</f>
        <v>655.2</v>
      </c>
      <c r="D94" s="1" t="n">
        <f aca="false">C94/8</f>
        <v>81.9</v>
      </c>
    </row>
    <row r="95" customFormat="false" ht="15" hidden="false" customHeight="false" outlineLevel="0" collapsed="false">
      <c r="A95" s="7"/>
      <c r="B95" s="7" t="s">
        <v>22</v>
      </c>
      <c r="C95" s="7"/>
      <c r="D95" s="7"/>
    </row>
    <row r="96" customFormat="false" ht="15" hidden="false" customHeight="false" outlineLevel="0" collapsed="false">
      <c r="B96" s="0" t="s">
        <v>105</v>
      </c>
      <c r="C96" s="12" t="n">
        <f aca="false">SUM(C10:C91)*0.4</f>
        <v>417.6</v>
      </c>
      <c r="D96" s="20" t="n">
        <f aca="false">C96/8</f>
        <v>52.2</v>
      </c>
    </row>
    <row r="97" customFormat="false" ht="15" hidden="false" customHeight="false" outlineLevel="0" collapsed="false">
      <c r="B97" s="0" t="s">
        <v>106</v>
      </c>
      <c r="C97" s="12" t="n">
        <f aca="false">SUM(C11:C95)*0.6</f>
        <v>1029.12</v>
      </c>
      <c r="D97" s="20"/>
    </row>
    <row r="98" customFormat="false" ht="15" hidden="false" customHeight="false" outlineLevel="0" collapsed="false">
      <c r="B98" s="0" t="s">
        <v>107</v>
      </c>
      <c r="C98" s="12" t="n">
        <f aca="false">SUM(C12:C96)*0.6</f>
        <v>1272.48</v>
      </c>
      <c r="D98" s="20"/>
    </row>
    <row r="99" customFormat="false" ht="15" hidden="false" customHeight="false" outlineLevel="0" collapsed="false">
      <c r="B99" s="0" t="s">
        <v>108</v>
      </c>
      <c r="C99" s="12" t="n">
        <f aca="false">SUM(C13:C97)*0.6</f>
        <v>1885.152</v>
      </c>
      <c r="D99" s="20"/>
    </row>
    <row r="100" customFormat="false" ht="15" hidden="false" customHeight="false" outlineLevel="0" collapsed="false">
      <c r="B100" s="0" t="s">
        <v>109</v>
      </c>
      <c r="C100" s="12" t="n">
        <f aca="false">SUM(C14:C98)*0.6</f>
        <v>2641.44</v>
      </c>
      <c r="D100" s="20"/>
    </row>
    <row r="101" customFormat="false" ht="15" hidden="false" customHeight="false" outlineLevel="0" collapsed="false">
      <c r="A101" s="21"/>
      <c r="B101" s="22" t="s">
        <v>10</v>
      </c>
      <c r="C101" s="23"/>
      <c r="D101" s="23"/>
    </row>
    <row r="102" customFormat="false" ht="15" hidden="false" customHeight="false" outlineLevel="0" collapsed="false">
      <c r="B102" s="0" t="s">
        <v>110</v>
      </c>
    </row>
    <row r="103" customFormat="false" ht="15" hidden="false" customHeight="false" outlineLevel="0" collapsed="false">
      <c r="B103" s="0" t="s">
        <v>111</v>
      </c>
    </row>
    <row r="104" customFormat="false" ht="15" hidden="false" customHeight="false" outlineLevel="0" collapsed="false">
      <c r="B104" s="0" t="s">
        <v>112</v>
      </c>
    </row>
    <row r="105" customFormat="false" ht="15" hidden="false" customHeight="false" outlineLevel="0" collapsed="false">
      <c r="B105" s="0" t="s">
        <v>113</v>
      </c>
    </row>
    <row r="106" customFormat="false" ht="15" hidden="false" customHeight="false" outlineLevel="0" collapsed="false">
      <c r="B106" s="0" t="s">
        <v>114</v>
      </c>
    </row>
    <row r="107" customFormat="false" ht="15" hidden="false" customHeight="false" outlineLevel="0" collapsed="false">
      <c r="B107" s="0" t="s">
        <v>115</v>
      </c>
    </row>
    <row r="108" customFormat="false" ht="15" hidden="false" customHeight="false" outlineLevel="0" collapsed="false">
      <c r="B108" s="0" t="s">
        <v>116</v>
      </c>
    </row>
    <row r="109" customFormat="false" ht="15" hidden="false" customHeight="false" outlineLevel="0" collapsed="false">
      <c r="B109" s="0" t="s">
        <v>117</v>
      </c>
    </row>
    <row r="110" customFormat="false" ht="15" hidden="false" customHeight="false" outlineLevel="0" collapsed="false">
      <c r="B110" s="0" t="s">
        <v>118</v>
      </c>
    </row>
    <row r="111" customFormat="false" ht="15" hidden="false" customHeight="false" outlineLevel="0" collapsed="false">
      <c r="B111" s="0" t="s">
        <v>119</v>
      </c>
    </row>
    <row r="112" customFormat="false" ht="15" hidden="false" customHeight="false" outlineLevel="0" collapsed="false">
      <c r="B112" s="0" t="s">
        <v>120</v>
      </c>
    </row>
    <row r="113" customFormat="false" ht="15" hidden="false" customHeight="false" outlineLevel="0" collapsed="false">
      <c r="B113" s="0" t="s">
        <v>121</v>
      </c>
    </row>
    <row r="114" customFormat="false" ht="15" hidden="false" customHeight="false" outlineLevel="0" collapsed="false">
      <c r="B114" s="0" t="s">
        <v>122</v>
      </c>
    </row>
    <row r="115" customFormat="false" ht="15" hidden="false" customHeight="false" outlineLevel="0" collapsed="false">
      <c r="B115" s="0" t="s">
        <v>123</v>
      </c>
    </row>
    <row r="116" customFormat="false" ht="15" hidden="false" customHeight="false" outlineLevel="0" collapsed="false">
      <c r="B116" s="0" t="s">
        <v>124</v>
      </c>
    </row>
    <row r="117" customFormat="false" ht="15" hidden="false" customHeight="false" outlineLevel="0" collapsed="false">
      <c r="B117" s="0" t="s">
        <v>125</v>
      </c>
    </row>
    <row r="118" customFormat="false" ht="15" hidden="false" customHeight="false" outlineLevel="0" collapsed="false">
      <c r="B118" s="0" t="s">
        <v>126</v>
      </c>
    </row>
    <row r="119" customFormat="false" ht="15" hidden="false" customHeight="false" outlineLevel="0" collapsed="false">
      <c r="B119" s="0" t="s">
        <v>127</v>
      </c>
    </row>
  </sheetData>
  <mergeCells count="5">
    <mergeCell ref="A2:D2"/>
    <mergeCell ref="L10:L11"/>
    <mergeCell ref="M10:M11"/>
    <mergeCell ref="C96:C100"/>
    <mergeCell ref="D96:D10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2019-08-14T17:43:16Z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