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v11021\Desktop\Jane_suji\jane\Self employment\"/>
    </mc:Choice>
  </mc:AlternateContent>
  <bookViews>
    <workbookView xWindow="0" yWindow="0" windowWidth="20490" windowHeight="7755" tabRatio="500"/>
  </bookViews>
  <sheets>
    <sheet name="Web App" sheetId="4" r:id="rId1"/>
    <sheet name="Mobile App" sheetId="5" r:id="rId2"/>
    <sheet name="Web &amp; Api" sheetId="6"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H14" i="5" l="1"/>
  <c r="J10" i="5"/>
  <c r="I10" i="5"/>
  <c r="I7" i="5"/>
  <c r="J11" i="5"/>
  <c r="J9" i="5"/>
  <c r="I9" i="5"/>
  <c r="D9" i="5"/>
  <c r="I8" i="5"/>
  <c r="E37" i="5"/>
  <c r="F37" i="5" s="1"/>
  <c r="C37" i="5"/>
  <c r="C26" i="6"/>
  <c r="D26" i="6" s="1"/>
  <c r="D24" i="6"/>
  <c r="D23" i="6"/>
  <c r="D21" i="6"/>
  <c r="D20" i="6"/>
  <c r="D19" i="6"/>
  <c r="D18" i="6"/>
  <c r="D16" i="6"/>
  <c r="D15" i="6"/>
  <c r="D14" i="6"/>
  <c r="D12" i="6"/>
  <c r="D11" i="6"/>
  <c r="D9" i="6"/>
  <c r="F36" i="5"/>
  <c r="D36" i="5"/>
  <c r="F35" i="5"/>
  <c r="D35" i="5"/>
  <c r="F33" i="5"/>
  <c r="D33" i="5"/>
  <c r="F32" i="5"/>
  <c r="D32" i="5"/>
  <c r="F31" i="5"/>
  <c r="D31" i="5"/>
  <c r="F30" i="5"/>
  <c r="D30" i="5"/>
  <c r="F28" i="5"/>
  <c r="D28" i="5"/>
  <c r="F27" i="5"/>
  <c r="D27" i="5"/>
  <c r="F26" i="5"/>
  <c r="D26" i="5"/>
  <c r="F25" i="5"/>
  <c r="D25" i="5"/>
  <c r="F24" i="5"/>
  <c r="D24" i="5"/>
  <c r="F23" i="5"/>
  <c r="D23" i="5"/>
  <c r="F22" i="5"/>
  <c r="D22" i="5"/>
  <c r="F21" i="5"/>
  <c r="D21" i="5"/>
  <c r="F20" i="5"/>
  <c r="D20" i="5"/>
  <c r="F17" i="5"/>
  <c r="D17" i="5"/>
  <c r="F16" i="5"/>
  <c r="D16" i="5"/>
  <c r="F15" i="5"/>
  <c r="D15" i="5"/>
  <c r="F13" i="5"/>
  <c r="D13" i="5"/>
  <c r="F12" i="5"/>
  <c r="J7" i="5" s="1"/>
  <c r="D12" i="5"/>
  <c r="J8" i="5" s="1"/>
  <c r="D37" i="5" l="1"/>
  <c r="C9" i="4"/>
  <c r="D9" i="4" l="1"/>
  <c r="H10" i="4" s="1"/>
  <c r="G10" i="4" s="1"/>
  <c r="H9" i="4"/>
  <c r="H8" i="4"/>
  <c r="D58" i="4"/>
  <c r="D47" i="4"/>
  <c r="D32" i="4"/>
  <c r="D16" i="4"/>
  <c r="D14" i="4"/>
  <c r="D65" i="4"/>
  <c r="D64" i="4"/>
  <c r="D60" i="4"/>
  <c r="D59" i="4"/>
  <c r="D55" i="4"/>
  <c r="D54" i="4"/>
  <c r="D53" i="4"/>
  <c r="D51" i="4"/>
  <c r="D50" i="4"/>
  <c r="D49" i="4"/>
  <c r="D40" i="4"/>
  <c r="D36" i="4"/>
  <c r="D44" i="4"/>
  <c r="D43" i="4"/>
  <c r="D41" i="4"/>
  <c r="D39" i="4"/>
  <c r="D38" i="4"/>
  <c r="D35" i="4"/>
  <c r="D34" i="4"/>
  <c r="F14" i="4"/>
  <c r="C71" i="4"/>
  <c r="D71" i="4" s="1"/>
  <c r="H13" i="4" s="1"/>
  <c r="G13" i="4" s="1"/>
  <c r="D28" i="4"/>
  <c r="D21" i="4"/>
  <c r="D20" i="4"/>
  <c r="D19" i="4"/>
  <c r="D18" i="4"/>
  <c r="D29" i="4"/>
  <c r="D25" i="4"/>
  <c r="D13" i="4"/>
  <c r="D23" i="4"/>
  <c r="D24" i="4"/>
  <c r="D26" i="4"/>
  <c r="D61" i="4"/>
  <c r="D62" i="4"/>
  <c r="D68" i="4"/>
  <c r="D72" i="4"/>
  <c r="D73" i="4"/>
  <c r="D10" i="4"/>
  <c r="H7" i="4" s="1"/>
  <c r="G7" i="4" s="1"/>
  <c r="D11" i="4"/>
  <c r="H12" i="4" s="1"/>
  <c r="G12" i="4" s="1"/>
  <c r="D8" i="4"/>
  <c r="H11" i="4" s="1"/>
  <c r="G11" i="4" s="1"/>
  <c r="G8" i="4" l="1"/>
  <c r="G9" i="4"/>
  <c r="C74" i="4"/>
  <c r="D74" i="4" s="1"/>
  <c r="H14" i="4"/>
  <c r="F16" i="4" s="1"/>
  <c r="L8" i="4" l="1"/>
  <c r="G14" i="4"/>
  <c r="F17" i="4"/>
  <c r="I8" i="4" l="1"/>
  <c r="J8" i="4" l="1"/>
</calcChain>
</file>

<file path=xl/sharedStrings.xml><?xml version="1.0" encoding="utf-8"?>
<sst xmlns="http://schemas.openxmlformats.org/spreadsheetml/2006/main" count="162" uniqueCount="88">
  <si>
    <t>Module</t>
  </si>
  <si>
    <t>Man Days</t>
  </si>
  <si>
    <t>Total Effort</t>
  </si>
  <si>
    <t>Initiation</t>
  </si>
  <si>
    <t>Development</t>
  </si>
  <si>
    <t>UAT</t>
  </si>
  <si>
    <t>Project Management</t>
  </si>
  <si>
    <t>Hours</t>
  </si>
  <si>
    <t>Quality Assurance</t>
  </si>
  <si>
    <t>QA &amp; Bug Fixing</t>
  </si>
  <si>
    <t>Assumptions</t>
  </si>
  <si>
    <t>QA</t>
  </si>
  <si>
    <t xml:space="preserve">Business analysis </t>
  </si>
  <si>
    <t>No</t>
  </si>
  <si>
    <t>Designer</t>
  </si>
  <si>
    <t>PM</t>
  </si>
  <si>
    <t>BA</t>
  </si>
  <si>
    <t>Total</t>
  </si>
  <si>
    <t>Tech writer</t>
  </si>
  <si>
    <t xml:space="preserve">Application basic setup </t>
  </si>
  <si>
    <t>Deployment per instance</t>
  </si>
  <si>
    <t>Design and Prototype</t>
  </si>
  <si>
    <t>Initiator(Outlet Manager/ Department head)</t>
  </si>
  <si>
    <t>Approver</t>
  </si>
  <si>
    <t>DOA</t>
  </si>
  <si>
    <t>Admin</t>
  </si>
  <si>
    <t>Email Integration</t>
  </si>
  <si>
    <t>Documentation(Project Plan, SRS, User Manual)</t>
  </si>
  <si>
    <t xml:space="preserve">   Raise requests</t>
  </si>
  <si>
    <t xml:space="preserve">   View Approved requests</t>
  </si>
  <si>
    <t>Complementary Request</t>
  </si>
  <si>
    <t>POS Update Request</t>
  </si>
  <si>
    <t xml:space="preserve">   POS Update Request</t>
  </si>
  <si>
    <t xml:space="preserve">   Complementary Request</t>
  </si>
  <si>
    <t>Reports (with search, sort &amp; export to excel feature)</t>
  </si>
  <si>
    <t>Effort</t>
  </si>
  <si>
    <t>+ 1 Day (Deployment)</t>
  </si>
  <si>
    <t>Delivery Time</t>
  </si>
  <si>
    <t>Only English language is considered</t>
  </si>
  <si>
    <t>The effort may vary based on the actual functionalities.</t>
  </si>
  <si>
    <t>Sr. Developer</t>
  </si>
  <si>
    <t>Jr. Developer</t>
  </si>
  <si>
    <t xml:space="preserve">   View Submitted requests</t>
  </si>
  <si>
    <t xml:space="preserve">   View and Resubmit Rejected requests</t>
  </si>
  <si>
    <t xml:space="preserve">   View Rejected requests</t>
  </si>
  <si>
    <t xml:space="preserve">   View Submitted/Resubmitted requests (Approve or Reject request with reason)</t>
  </si>
  <si>
    <t>Delegation of Authority (delegate and revoke the delegation)</t>
  </si>
  <si>
    <t>Brand Management (add/edit/delete)</t>
  </si>
  <si>
    <t>Outlet Management (add/edit/delete)</t>
  </si>
  <si>
    <t>User Management (add/edit/delete)</t>
  </si>
  <si>
    <t>Master data management (add/edit/delete) [considering 3 master data]</t>
  </si>
  <si>
    <t>Dashboard</t>
  </si>
  <si>
    <t>Login/Logout (Active directory integration)</t>
  </si>
  <si>
    <t xml:space="preserve">  Jumeirah - Approval Management System</t>
  </si>
  <si>
    <t>Jumeirah Restaurant Group</t>
  </si>
  <si>
    <t>iOS</t>
  </si>
  <si>
    <t>Android</t>
  </si>
  <si>
    <t>Designing</t>
  </si>
  <si>
    <t>Development, Design and API</t>
  </si>
  <si>
    <t>Splash screen</t>
  </si>
  <si>
    <t>Common</t>
  </si>
  <si>
    <t>Login</t>
  </si>
  <si>
    <t>LogOut</t>
  </si>
  <si>
    <t>Settings</t>
  </si>
  <si>
    <t>Dashboard - Initiator</t>
  </si>
  <si>
    <t>Food</t>
  </si>
  <si>
    <t>Beverage</t>
  </si>
  <si>
    <t>Tobacco</t>
  </si>
  <si>
    <t>Discounts</t>
  </si>
  <si>
    <t>Package</t>
  </si>
  <si>
    <t>Complimentary Request</t>
  </si>
  <si>
    <t>Initiate a request - Attach files</t>
  </si>
  <si>
    <t>Review status of requests</t>
  </si>
  <si>
    <t>Resubmit the request</t>
  </si>
  <si>
    <t>Dashboard - Approver</t>
  </si>
  <si>
    <t>List of raised requests</t>
  </si>
  <si>
    <t>Approve/Reject request with reason</t>
  </si>
  <si>
    <t>Delegate someone to review the request</t>
  </si>
  <si>
    <t>Revoke/update the delegation</t>
  </si>
  <si>
    <t>Dashboard - DOA</t>
  </si>
  <si>
    <t xml:space="preserve">                                  Jumeirah Restaurant Group</t>
  </si>
  <si>
    <t>Note: Effort may vary based on the actual functionalities</t>
  </si>
  <si>
    <t>Android developer</t>
  </si>
  <si>
    <t>iOS developer</t>
  </si>
  <si>
    <t>1</t>
  </si>
  <si>
    <r>
      <rPr>
        <sz val="11"/>
        <color rgb="FFFF0000"/>
        <rFont val="Calibri"/>
        <family val="2"/>
      </rPr>
      <t>Note</t>
    </r>
    <r>
      <rPr>
        <sz val="11"/>
        <color theme="1"/>
        <rFont val="Calibri"/>
        <family val="2"/>
      </rPr>
      <t>:1.This estimation is purely based on assumptions, since mobile app screens are not provided. The effort may vary based on the actual functionalities.
2.The estimation is done for iOS and Android Portrait mode.
3. Mobile App testing can be done only with the available devices mentioned in the technical proposal</t>
    </r>
  </si>
  <si>
    <t>days</t>
  </si>
  <si>
    <t>Friday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</si>
</sst>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dd"/>
  </numFmts>
  <fonts count="18"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0"/>
      <name val="Calibri"/>
      <family val="2"/>
      <scheme val="minor"/>
    </font>
    <font>
      <i/>
      <sz val="12"/>
      <color theme="1"/>
      <name val="Calibri"/>
      <family val="2"/>
      <scheme val="minor"/>
    </font>
    <font>
      <b/>
      <sz val="14"/>
      <color indexed="8"/>
      <name val="Calibri"/>
      <family val="2"/>
    </font>
    <font>
      <sz val="13"/>
      <color indexed="8"/>
      <name val="Calibri"/>
      <family val="2"/>
    </font>
    <font>
      <b/>
      <sz val="11"/>
      <color indexed="8"/>
      <name val="Calibri"/>
      <family val="2"/>
    </font>
    <font>
      <b/>
      <sz val="12"/>
      <color indexed="8"/>
      <name val="Calibri"/>
      <family val="2"/>
    </font>
    <font>
      <sz val="11"/>
      <color theme="1"/>
      <name val="Calibri"/>
      <family val="2"/>
    </font>
    <font>
      <sz val="11"/>
      <color indexed="8"/>
      <name val="Calibri"/>
      <family val="2"/>
    </font>
    <font>
      <sz val="11"/>
      <color rgb="FFFF0000"/>
      <name val="Calibri"/>
      <family val="2"/>
    </font>
  </fonts>
  <fills count="10">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rgb="FFFFFF00"/>
        <bgColor indexed="64"/>
      </patternFill>
    </fill>
    <fill>
      <patternFill patternType="solid">
        <fgColor theme="8" tint="0.39997558519241921"/>
        <bgColor indexed="64"/>
      </patternFill>
    </fill>
    <fill>
      <patternFill patternType="solid">
        <fgColor indexed="9"/>
        <bgColor auto="1"/>
      </patternFill>
    </fill>
    <fill>
      <patternFill patternType="solid">
        <fgColor indexed="13"/>
        <bgColor auto="1"/>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right/>
      <top style="thin">
        <color theme="0" tint="-0.34998626667073579"/>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theme="0" tint="-0.34998626667073579"/>
      </left>
      <right style="thin">
        <color theme="0" tint="-0.34998626667073579"/>
      </right>
      <top/>
      <bottom style="thin">
        <color theme="0" tint="-0.34998626667073579"/>
      </bottom>
      <diagonal/>
    </border>
    <border>
      <left style="thin">
        <color indexed="10"/>
      </left>
      <right/>
      <top style="thin">
        <color indexed="10"/>
      </top>
      <bottom/>
      <diagonal/>
    </border>
    <border>
      <left/>
      <right/>
      <top style="thin">
        <color indexed="10"/>
      </top>
      <bottom/>
      <diagonal/>
    </border>
    <border>
      <left style="thin">
        <color indexed="10"/>
      </left>
      <right/>
      <top/>
      <bottom/>
      <diagonal/>
    </border>
    <border>
      <left style="thin">
        <color indexed="10"/>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style="thin">
        <color indexed="64"/>
      </right>
      <top/>
      <bottom/>
      <diagonal/>
    </border>
    <border>
      <left style="thin">
        <color indexed="8"/>
      </left>
      <right style="thin">
        <color indexed="8"/>
      </right>
      <top/>
      <bottom style="thin">
        <color indexed="8"/>
      </bottom>
      <diagonal/>
    </border>
    <border>
      <left/>
      <right style="thin">
        <color indexed="64"/>
      </right>
      <top/>
      <bottom style="thin">
        <color indexed="64"/>
      </bottom>
      <diagonal/>
    </border>
    <border>
      <left/>
      <right style="thin">
        <color indexed="64"/>
      </right>
      <top style="thin">
        <color indexed="10"/>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diagonal/>
    </border>
  </borders>
  <cellStyleXfs count="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42">
    <xf numFmtId="0" fontId="0" fillId="0" borderId="0" xfId="0"/>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right" vertical="center"/>
    </xf>
    <xf numFmtId="0" fontId="5" fillId="2" borderId="0" xfId="0" applyFont="1" applyFill="1" applyBorder="1" applyAlignment="1">
      <alignment horizontal="center" vertical="center"/>
    </xf>
    <xf numFmtId="0" fontId="5" fillId="2" borderId="3" xfId="0" applyFont="1" applyFill="1" applyBorder="1" applyAlignment="1">
      <alignment vertical="center"/>
    </xf>
    <xf numFmtId="0" fontId="5" fillId="2" borderId="0" xfId="0" applyFont="1" applyFill="1" applyBorder="1" applyAlignment="1">
      <alignment vertical="center"/>
    </xf>
    <xf numFmtId="0" fontId="5" fillId="2" borderId="4" xfId="0" applyFont="1" applyFill="1" applyBorder="1" applyAlignment="1">
      <alignment vertical="center"/>
    </xf>
    <xf numFmtId="0" fontId="4" fillId="0" borderId="0" xfId="0" applyFont="1" applyFill="1" applyAlignment="1">
      <alignment vertical="center"/>
    </xf>
    <xf numFmtId="0" fontId="0" fillId="0" borderId="0" xfId="0" applyFont="1" applyAlignment="1">
      <alignment vertical="center"/>
    </xf>
    <xf numFmtId="0" fontId="5" fillId="2" borderId="0" xfId="0" applyFont="1" applyFill="1" applyBorder="1" applyAlignment="1">
      <alignment horizontal="right" vertical="center"/>
    </xf>
    <xf numFmtId="0" fontId="0" fillId="2" borderId="2"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2" xfId="0" applyFont="1" applyFill="1" applyBorder="1" applyAlignment="1">
      <alignment vertical="center"/>
    </xf>
    <xf numFmtId="0" fontId="5" fillId="3" borderId="2" xfId="0" applyFont="1" applyFill="1" applyBorder="1" applyAlignment="1">
      <alignment vertical="center"/>
    </xf>
    <xf numFmtId="0" fontId="4" fillId="3" borderId="5" xfId="0" applyFont="1" applyFill="1" applyBorder="1" applyAlignment="1">
      <alignment horizontal="center" vertical="center"/>
    </xf>
    <xf numFmtId="0" fontId="0" fillId="2" borderId="2" xfId="0" applyFont="1" applyFill="1" applyBorder="1" applyAlignment="1">
      <alignment horizontal="left" vertical="center" indent="1"/>
    </xf>
    <xf numFmtId="14" fontId="6" fillId="2" borderId="0" xfId="0" applyNumberFormat="1" applyFont="1" applyFill="1" applyBorder="1" applyAlignment="1">
      <alignment horizontal="center" vertical="center"/>
    </xf>
    <xf numFmtId="0" fontId="0" fillId="2" borderId="2" xfId="0" applyFont="1" applyFill="1" applyBorder="1" applyAlignment="1">
      <alignment horizontal="center" vertical="center"/>
    </xf>
    <xf numFmtId="0" fontId="0"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5" fillId="3" borderId="2" xfId="0" applyFont="1" applyFill="1" applyBorder="1" applyAlignment="1">
      <alignment horizontal="center" vertical="center"/>
    </xf>
    <xf numFmtId="0" fontId="4" fillId="4" borderId="2" xfId="0" applyFont="1" applyFill="1" applyBorder="1" applyAlignment="1">
      <alignment horizontal="left" vertical="center" indent="1"/>
    </xf>
    <xf numFmtId="0" fontId="4" fillId="5" borderId="2" xfId="0" applyFont="1" applyFill="1" applyBorder="1" applyAlignment="1">
      <alignment horizontal="left" vertical="center" indent="1"/>
    </xf>
    <xf numFmtId="0" fontId="0" fillId="5" borderId="2" xfId="0" applyFont="1" applyFill="1" applyBorder="1" applyAlignment="1">
      <alignment horizontal="center" vertical="center"/>
    </xf>
    <xf numFmtId="0" fontId="4" fillId="5" borderId="2" xfId="0" applyFont="1" applyFill="1" applyBorder="1" applyAlignment="1">
      <alignment horizontal="left" vertical="center" wrapText="1" indent="1"/>
    </xf>
    <xf numFmtId="0" fontId="0" fillId="4" borderId="2" xfId="0" applyFont="1" applyFill="1" applyBorder="1" applyAlignment="1">
      <alignment horizontal="center" vertical="center"/>
    </xf>
    <xf numFmtId="0" fontId="0" fillId="2" borderId="2" xfId="0" applyFont="1" applyFill="1" applyBorder="1" applyAlignment="1">
      <alignment horizontal="left" vertical="center" indent="2"/>
    </xf>
    <xf numFmtId="0" fontId="7" fillId="6" borderId="2" xfId="0" applyFont="1" applyFill="1" applyBorder="1" applyAlignment="1">
      <alignment vertical="center"/>
    </xf>
    <xf numFmtId="0" fontId="8" fillId="6" borderId="2" xfId="0" applyFont="1" applyFill="1" applyBorder="1" applyAlignment="1">
      <alignment vertical="center"/>
    </xf>
    <xf numFmtId="0" fontId="4" fillId="2" borderId="1" xfId="0" applyFont="1" applyFill="1" applyBorder="1"/>
    <xf numFmtId="0" fontId="7" fillId="0" borderId="2" xfId="0" applyFont="1" applyBorder="1" applyAlignment="1">
      <alignment horizontal="center" vertical="center"/>
    </xf>
    <xf numFmtId="0" fontId="8" fillId="0" borderId="2" xfId="0" applyFont="1" applyFill="1" applyBorder="1" applyAlignment="1">
      <alignment horizontal="center" vertical="center"/>
    </xf>
    <xf numFmtId="0" fontId="7" fillId="6" borderId="6" xfId="0" applyFont="1" applyFill="1" applyBorder="1" applyAlignment="1">
      <alignment horizontal="right" vertical="center"/>
    </xf>
    <xf numFmtId="0" fontId="7" fillId="0" borderId="6" xfId="0" applyFont="1" applyBorder="1" applyAlignment="1">
      <alignment horizontal="right" vertical="center"/>
    </xf>
    <xf numFmtId="0" fontId="9" fillId="0" borderId="0" xfId="0" applyFont="1" applyFill="1" applyAlignment="1">
      <alignment vertical="center"/>
    </xf>
    <xf numFmtId="0" fontId="0" fillId="2" borderId="2" xfId="0" applyFont="1" applyFill="1" applyBorder="1" applyAlignment="1">
      <alignment horizontal="left" vertical="center"/>
    </xf>
    <xf numFmtId="0" fontId="4" fillId="5" borderId="2" xfId="0" applyFont="1" applyFill="1" applyBorder="1" applyAlignment="1">
      <alignment horizontal="left" vertical="center" wrapText="1"/>
    </xf>
    <xf numFmtId="0" fontId="10" fillId="2" borderId="2" xfId="0" applyFont="1" applyFill="1" applyBorder="1" applyAlignment="1">
      <alignment horizontal="left" vertical="center" indent="1"/>
    </xf>
    <xf numFmtId="0" fontId="4" fillId="0" borderId="2" xfId="0" applyFont="1" applyBorder="1" applyAlignment="1">
      <alignment horizontal="left" indent="9"/>
    </xf>
    <xf numFmtId="0" fontId="0" fillId="2" borderId="8" xfId="0" applyFont="1" applyFill="1" applyBorder="1" applyAlignment="1">
      <alignment horizontal="right" vertical="center"/>
    </xf>
    <xf numFmtId="0" fontId="4" fillId="5" borderId="2" xfId="0" applyFont="1" applyFill="1" applyBorder="1" applyAlignment="1">
      <alignment horizontal="left" vertical="center"/>
    </xf>
    <xf numFmtId="0" fontId="4" fillId="5" borderId="2" xfId="0" applyFont="1" applyFill="1" applyBorder="1" applyAlignment="1">
      <alignment vertical="center"/>
    </xf>
    <xf numFmtId="0" fontId="4" fillId="2" borderId="2" xfId="0" applyFont="1" applyFill="1" applyBorder="1" applyAlignment="1">
      <alignment horizontal="left" vertical="center"/>
    </xf>
    <xf numFmtId="0" fontId="4" fillId="2" borderId="2" xfId="0" applyFont="1" applyFill="1" applyBorder="1" applyAlignment="1">
      <alignment horizontal="left" vertical="center" indent="1"/>
    </xf>
    <xf numFmtId="2" fontId="8" fillId="7" borderId="2" xfId="0" applyNumberFormat="1" applyFont="1" applyFill="1" applyBorder="1" applyAlignment="1">
      <alignment horizontal="center" vertical="center"/>
    </xf>
    <xf numFmtId="2" fontId="0" fillId="0" borderId="0" xfId="0" applyNumberFormat="1"/>
    <xf numFmtId="0" fontId="0" fillId="0" borderId="0" xfId="0" quotePrefix="1"/>
    <xf numFmtId="2" fontId="0" fillId="2" borderId="1" xfId="0" applyNumberFormat="1" applyFont="1" applyFill="1" applyBorder="1"/>
    <xf numFmtId="0" fontId="4" fillId="4" borderId="2" xfId="0" applyFont="1" applyFill="1" applyBorder="1" applyAlignment="1">
      <alignment horizontal="center" vertical="center"/>
    </xf>
    <xf numFmtId="164" fontId="6" fillId="2" borderId="0" xfId="0" applyNumberFormat="1" applyFont="1" applyFill="1" applyBorder="1" applyAlignment="1">
      <alignment horizontal="center" vertical="center"/>
    </xf>
    <xf numFmtId="0" fontId="11" fillId="8" borderId="9" xfId="0" applyFont="1" applyFill="1" applyBorder="1" applyAlignment="1">
      <alignment vertical="center"/>
    </xf>
    <xf numFmtId="0" fontId="11" fillId="8" borderId="10" xfId="0" applyFont="1" applyFill="1" applyBorder="1" applyAlignment="1">
      <alignment vertical="center"/>
    </xf>
    <xf numFmtId="0" fontId="11" fillId="8" borderId="10" xfId="0" applyFont="1" applyFill="1" applyBorder="1" applyAlignment="1">
      <alignment horizontal="center" vertical="center"/>
    </xf>
    <xf numFmtId="0" fontId="11" fillId="8" borderId="11" xfId="0" applyFont="1" applyFill="1" applyBorder="1" applyAlignment="1">
      <alignment vertical="center"/>
    </xf>
    <xf numFmtId="0" fontId="11" fillId="8" borderId="0" xfId="0" applyFont="1" applyFill="1" applyBorder="1" applyAlignment="1">
      <alignment vertical="center"/>
    </xf>
    <xf numFmtId="0" fontId="11" fillId="8" borderId="0" xfId="0" applyFont="1" applyFill="1" applyBorder="1" applyAlignment="1">
      <alignment horizontal="center" vertical="center"/>
    </xf>
    <xf numFmtId="49" fontId="11" fillId="8" borderId="0" xfId="0" applyNumberFormat="1" applyFont="1" applyFill="1" applyBorder="1" applyAlignment="1">
      <alignment horizontal="right" vertical="center"/>
    </xf>
    <xf numFmtId="0" fontId="11" fillId="8" borderId="12" xfId="0" applyFont="1" applyFill="1" applyBorder="1" applyAlignment="1">
      <alignment vertical="center"/>
    </xf>
    <xf numFmtId="0" fontId="11" fillId="8" borderId="13" xfId="0" applyFont="1" applyFill="1" applyBorder="1" applyAlignment="1">
      <alignment vertical="center"/>
    </xf>
    <xf numFmtId="0" fontId="11" fillId="8" borderId="13" xfId="0" applyFont="1" applyFill="1" applyBorder="1" applyAlignment="1">
      <alignment horizontal="center" vertical="center"/>
    </xf>
    <xf numFmtId="0" fontId="11" fillId="8" borderId="16" xfId="0" applyFont="1" applyFill="1" applyBorder="1" applyAlignment="1">
      <alignment horizontal="center" vertical="center"/>
    </xf>
    <xf numFmtId="0" fontId="11" fillId="8" borderId="18" xfId="0" applyFont="1" applyFill="1" applyBorder="1" applyAlignment="1">
      <alignment horizontal="center" vertical="center"/>
    </xf>
    <xf numFmtId="0" fontId="11" fillId="8" borderId="19" xfId="0" applyFont="1" applyFill="1" applyBorder="1" applyAlignment="1">
      <alignment horizontal="center" vertical="center"/>
    </xf>
    <xf numFmtId="0" fontId="13" fillId="3" borderId="14" xfId="0" applyFont="1" applyFill="1" applyBorder="1" applyAlignment="1">
      <alignment horizontal="center" vertical="center"/>
    </xf>
    <xf numFmtId="49" fontId="1" fillId="3" borderId="14" xfId="0" applyNumberFormat="1" applyFont="1" applyFill="1" applyBorder="1" applyAlignment="1">
      <alignment vertical="center"/>
    </xf>
    <xf numFmtId="49" fontId="13" fillId="3" borderId="14" xfId="0" applyNumberFormat="1" applyFont="1" applyFill="1" applyBorder="1" applyAlignment="1">
      <alignment horizontal="center" vertical="center"/>
    </xf>
    <xf numFmtId="49" fontId="13" fillId="3" borderId="14" xfId="0" applyNumberFormat="1" applyFont="1" applyFill="1" applyBorder="1" applyAlignment="1">
      <alignment vertical="center"/>
    </xf>
    <xf numFmtId="0" fontId="1" fillId="8" borderId="14" xfId="0" applyFont="1" applyFill="1" applyBorder="1" applyAlignment="1">
      <alignment horizontal="center"/>
    </xf>
    <xf numFmtId="49" fontId="1" fillId="8" borderId="14" xfId="0" applyNumberFormat="1" applyFont="1" applyFill="1" applyBorder="1" applyAlignment="1">
      <alignment horizontal="left"/>
    </xf>
    <xf numFmtId="0" fontId="1" fillId="8" borderId="14" xfId="0" applyNumberFormat="1" applyFont="1" applyFill="1" applyBorder="1" applyAlignment="1">
      <alignment horizontal="center"/>
    </xf>
    <xf numFmtId="0" fontId="1" fillId="8" borderId="14" xfId="0" applyNumberFormat="1" applyFont="1" applyFill="1" applyBorder="1" applyAlignment="1">
      <alignment horizontal="center" vertical="center"/>
    </xf>
    <xf numFmtId="0" fontId="1" fillId="8" borderId="14" xfId="0" applyFont="1" applyFill="1" applyBorder="1" applyAlignment="1">
      <alignment horizontal="left"/>
    </xf>
    <xf numFmtId="0" fontId="13" fillId="5" borderId="14" xfId="0" applyFont="1" applyFill="1" applyBorder="1" applyAlignment="1">
      <alignment horizontal="center" vertical="center"/>
    </xf>
    <xf numFmtId="49" fontId="13" fillId="5" borderId="14" xfId="0" applyNumberFormat="1" applyFont="1" applyFill="1" applyBorder="1" applyAlignment="1">
      <alignment vertical="center"/>
    </xf>
    <xf numFmtId="49" fontId="16" fillId="8" borderId="14" xfId="0" applyNumberFormat="1" applyFont="1" applyFill="1" applyBorder="1" applyAlignment="1">
      <alignment horizontal="left"/>
    </xf>
    <xf numFmtId="0" fontId="1" fillId="5" borderId="14" xfId="0" applyFont="1" applyFill="1" applyBorder="1" applyAlignment="1">
      <alignment vertical="center"/>
    </xf>
    <xf numFmtId="49" fontId="13" fillId="5" borderId="14" xfId="0" applyNumberFormat="1" applyFont="1" applyFill="1" applyBorder="1" applyAlignment="1">
      <alignment horizontal="left" vertical="center"/>
    </xf>
    <xf numFmtId="0" fontId="1" fillId="5" borderId="14" xfId="0" applyFont="1" applyFill="1" applyBorder="1" applyAlignment="1">
      <alignment horizontal="center" vertical="center"/>
    </xf>
    <xf numFmtId="0" fontId="1" fillId="8" borderId="14" xfId="0" applyNumberFormat="1" applyFont="1" applyFill="1" applyBorder="1" applyAlignment="1">
      <alignment vertical="center"/>
    </xf>
    <xf numFmtId="49" fontId="1" fillId="8" borderId="14" xfId="0" applyNumberFormat="1" applyFont="1" applyFill="1" applyBorder="1" applyAlignment="1">
      <alignment horizontal="left" vertical="center"/>
    </xf>
    <xf numFmtId="49" fontId="16" fillId="8" borderId="14" xfId="0" applyNumberFormat="1" applyFont="1" applyFill="1" applyBorder="1" applyAlignment="1">
      <alignment horizontal="left" vertical="center"/>
    </xf>
    <xf numFmtId="0" fontId="1" fillId="5" borderId="14" xfId="0" applyNumberFormat="1" applyFont="1" applyFill="1" applyBorder="1" applyAlignment="1">
      <alignment vertical="center"/>
    </xf>
    <xf numFmtId="49" fontId="13" fillId="8" borderId="14" xfId="0" applyNumberFormat="1" applyFont="1" applyFill="1" applyBorder="1" applyAlignment="1">
      <alignment horizontal="left" vertical="center"/>
    </xf>
    <xf numFmtId="0" fontId="1" fillId="8" borderId="14" xfId="0" applyFont="1" applyFill="1" applyBorder="1" applyAlignment="1">
      <alignment horizontal="center" vertical="center"/>
    </xf>
    <xf numFmtId="0" fontId="1" fillId="8" borderId="14" xfId="0" applyFont="1" applyFill="1" applyBorder="1" applyAlignment="1">
      <alignment vertical="center"/>
    </xf>
    <xf numFmtId="0" fontId="1" fillId="8" borderId="14" xfId="0" applyFont="1" applyFill="1" applyBorder="1" applyAlignment="1">
      <alignment horizontal="left" vertical="center"/>
    </xf>
    <xf numFmtId="0" fontId="13" fillId="4" borderId="14" xfId="0" applyFont="1" applyFill="1" applyBorder="1" applyAlignment="1">
      <alignment horizontal="left" vertical="center"/>
    </xf>
    <xf numFmtId="49" fontId="13" fillId="3" borderId="17" xfId="0" applyNumberFormat="1" applyFont="1" applyFill="1" applyBorder="1" applyAlignment="1">
      <alignment horizontal="center" vertical="center"/>
    </xf>
    <xf numFmtId="0" fontId="16" fillId="8" borderId="20" xfId="0" applyFont="1" applyFill="1" applyBorder="1" applyAlignment="1">
      <alignment horizontal="center"/>
    </xf>
    <xf numFmtId="0" fontId="13" fillId="5" borderId="20" xfId="0" applyFont="1" applyFill="1" applyBorder="1" applyAlignment="1">
      <alignment horizontal="center" vertical="center"/>
    </xf>
    <xf numFmtId="0" fontId="16" fillId="6" borderId="2" xfId="0" applyFont="1" applyFill="1" applyBorder="1" applyAlignment="1">
      <alignment vertical="center"/>
    </xf>
    <xf numFmtId="0" fontId="13" fillId="6" borderId="2" xfId="0" applyFont="1" applyFill="1" applyBorder="1" applyAlignment="1">
      <alignment horizontal="center" vertical="center"/>
    </xf>
    <xf numFmtId="49" fontId="13" fillId="9" borderId="2" xfId="0" applyNumberFormat="1" applyFont="1" applyFill="1" applyBorder="1" applyAlignment="1">
      <alignment horizontal="center" vertical="center"/>
    </xf>
    <xf numFmtId="0" fontId="16" fillId="8" borderId="2" xfId="0" applyFont="1" applyFill="1" applyBorder="1" applyAlignment="1">
      <alignment horizontal="right" vertical="center"/>
    </xf>
    <xf numFmtId="0" fontId="16" fillId="8" borderId="2" xfId="0" applyFont="1" applyFill="1" applyBorder="1" applyAlignment="1">
      <alignment horizontal="center" vertical="center"/>
    </xf>
    <xf numFmtId="0" fontId="16" fillId="2" borderId="2" xfId="0" applyFont="1" applyFill="1" applyBorder="1" applyAlignment="1">
      <alignment horizontal="center" vertical="center"/>
    </xf>
    <xf numFmtId="0" fontId="16" fillId="8" borderId="2" xfId="0" applyFont="1" applyFill="1" applyBorder="1" applyAlignment="1">
      <alignment horizontal="right"/>
    </xf>
    <xf numFmtId="0" fontId="16" fillId="8" borderId="2" xfId="0" applyFont="1" applyFill="1" applyBorder="1" applyAlignment="1">
      <alignment horizontal="center"/>
    </xf>
    <xf numFmtId="49" fontId="16" fillId="8" borderId="2" xfId="0" applyNumberFormat="1" applyFont="1" applyFill="1" applyBorder="1" applyAlignment="1">
      <alignment horizontal="right"/>
    </xf>
    <xf numFmtId="49" fontId="16" fillId="8" borderId="2" xfId="0" applyNumberFormat="1" applyFont="1" applyFill="1" applyBorder="1" applyAlignment="1">
      <alignment horizontal="center"/>
    </xf>
    <xf numFmtId="0" fontId="13" fillId="8" borderId="2" xfId="0" applyFont="1" applyFill="1" applyBorder="1" applyAlignment="1">
      <alignment horizontal="center"/>
    </xf>
    <xf numFmtId="0" fontId="13" fillId="8" borderId="2" xfId="0" applyFont="1" applyFill="1" applyBorder="1" applyAlignment="1">
      <alignment horizontal="center" vertical="center"/>
    </xf>
    <xf numFmtId="0" fontId="16" fillId="8" borderId="2" xfId="0" applyNumberFormat="1" applyFont="1" applyFill="1" applyBorder="1" applyAlignment="1">
      <alignment horizontal="center"/>
    </xf>
    <xf numFmtId="0" fontId="16" fillId="8" borderId="2" xfId="0" applyNumberFormat="1" applyFont="1" applyFill="1" applyBorder="1" applyAlignment="1">
      <alignment horizontal="center" vertical="center"/>
    </xf>
    <xf numFmtId="0" fontId="1" fillId="3" borderId="20" xfId="0" applyFont="1" applyFill="1" applyBorder="1" applyAlignment="1">
      <alignment vertical="center"/>
    </xf>
    <xf numFmtId="49" fontId="13" fillId="3" borderId="15" xfId="0" applyNumberFormat="1" applyFont="1" applyFill="1" applyBorder="1" applyAlignment="1">
      <alignment horizontal="center" vertical="center"/>
    </xf>
    <xf numFmtId="49" fontId="13" fillId="3" borderId="21" xfId="0" applyNumberFormat="1" applyFont="1" applyFill="1" applyBorder="1" applyAlignment="1">
      <alignment horizontal="center" vertical="center"/>
    </xf>
    <xf numFmtId="0" fontId="13" fillId="3" borderId="17" xfId="0" applyFont="1" applyFill="1" applyBorder="1" applyAlignment="1">
      <alignment horizontal="center" vertical="center"/>
    </xf>
    <xf numFmtId="0" fontId="16" fillId="3" borderId="22" xfId="0" applyFont="1" applyFill="1" applyBorder="1" applyAlignment="1">
      <alignment horizontal="center" vertical="center"/>
    </xf>
    <xf numFmtId="49" fontId="13" fillId="3" borderId="2" xfId="0" applyNumberFormat="1" applyFont="1" applyFill="1" applyBorder="1" applyAlignment="1">
      <alignment horizontal="center" vertical="center"/>
    </xf>
    <xf numFmtId="0" fontId="0" fillId="8" borderId="2" xfId="0" applyFont="1" applyFill="1" applyBorder="1" applyAlignment="1"/>
    <xf numFmtId="0" fontId="0" fillId="8" borderId="2" xfId="0" applyFont="1" applyFill="1" applyBorder="1" applyAlignment="1">
      <alignment vertical="center"/>
    </xf>
    <xf numFmtId="0" fontId="0" fillId="8" borderId="2" xfId="0" applyFont="1" applyFill="1" applyBorder="1" applyAlignment="1">
      <alignment horizontal="center"/>
    </xf>
    <xf numFmtId="0" fontId="0" fillId="8" borderId="2" xfId="0" applyNumberFormat="1" applyFont="1" applyFill="1" applyBorder="1" applyAlignment="1">
      <alignment horizontal="center"/>
    </xf>
    <xf numFmtId="0" fontId="0" fillId="8" borderId="2" xfId="0" applyFont="1" applyFill="1" applyBorder="1" applyAlignment="1">
      <alignment horizontal="center" vertical="center"/>
    </xf>
    <xf numFmtId="0" fontId="12" fillId="8" borderId="2" xfId="0" applyNumberFormat="1" applyFont="1" applyFill="1" applyBorder="1" applyAlignment="1">
      <alignment horizontal="center"/>
    </xf>
    <xf numFmtId="0" fontId="0" fillId="0" borderId="2" xfId="0" applyBorder="1"/>
    <xf numFmtId="49" fontId="15" fillId="8" borderId="2" xfId="0" applyNumberFormat="1" applyFont="1" applyFill="1" applyBorder="1" applyAlignment="1">
      <alignment wrapText="1"/>
    </xf>
    <xf numFmtId="49" fontId="13" fillId="3" borderId="5" xfId="0" applyNumberFormat="1" applyFont="1" applyFill="1" applyBorder="1" applyAlignment="1">
      <alignment horizontal="center" vertical="center"/>
    </xf>
    <xf numFmtId="0" fontId="16" fillId="8" borderId="20" xfId="0" applyNumberFormat="1" applyFont="1" applyFill="1" applyBorder="1" applyAlignment="1">
      <alignment horizontal="center"/>
    </xf>
    <xf numFmtId="0" fontId="1" fillId="5" borderId="20" xfId="0" applyFont="1" applyFill="1" applyBorder="1" applyAlignment="1">
      <alignment horizontal="center" vertical="center"/>
    </xf>
    <xf numFmtId="0" fontId="1" fillId="8" borderId="20" xfId="0" applyNumberFormat="1" applyFont="1" applyFill="1" applyBorder="1" applyAlignment="1">
      <alignment horizontal="center"/>
    </xf>
    <xf numFmtId="0" fontId="1" fillId="8" borderId="2" xfId="0" applyFont="1" applyFill="1" applyBorder="1" applyAlignment="1">
      <alignment horizontal="center"/>
    </xf>
    <xf numFmtId="0" fontId="1" fillId="8" borderId="2" xfId="0" applyFont="1" applyFill="1" applyBorder="1" applyAlignment="1"/>
    <xf numFmtId="0" fontId="13" fillId="4" borderId="15" xfId="0" applyFont="1" applyFill="1" applyBorder="1" applyAlignment="1">
      <alignment horizontal="left" vertical="center"/>
    </xf>
    <xf numFmtId="49" fontId="13" fillId="4" borderId="15" xfId="0" applyNumberFormat="1" applyFont="1" applyFill="1" applyBorder="1" applyAlignment="1">
      <alignment horizontal="left" vertical="center"/>
    </xf>
    <xf numFmtId="0" fontId="1" fillId="4" borderId="15" xfId="0" applyNumberFormat="1" applyFont="1" applyFill="1" applyBorder="1" applyAlignment="1">
      <alignment horizontal="center" vertical="center"/>
    </xf>
    <xf numFmtId="0" fontId="1" fillId="4" borderId="15" xfId="0" applyNumberFormat="1" applyFont="1" applyFill="1" applyBorder="1" applyAlignment="1">
      <alignment horizontal="center"/>
    </xf>
    <xf numFmtId="0" fontId="16" fillId="4" borderId="21" xfId="0" applyNumberFormat="1" applyFont="1" applyFill="1" applyBorder="1" applyAlignment="1">
      <alignment horizontal="center"/>
    </xf>
    <xf numFmtId="0" fontId="1" fillId="8" borderId="24" xfId="0" applyFont="1" applyFill="1" applyBorder="1" applyAlignment="1"/>
    <xf numFmtId="14" fontId="14" fillId="8" borderId="16" xfId="0" applyNumberFormat="1" applyFont="1" applyFill="1" applyBorder="1" applyAlignment="1">
      <alignment horizontal="center" vertical="center"/>
    </xf>
    <xf numFmtId="0" fontId="14" fillId="8" borderId="16" xfId="0" applyFont="1" applyFill="1" applyBorder="1" applyAlignment="1">
      <alignment horizontal="center" vertical="center"/>
    </xf>
    <xf numFmtId="0" fontId="0" fillId="8" borderId="20" xfId="0" applyFont="1" applyFill="1" applyBorder="1" applyAlignment="1">
      <alignment vertical="center"/>
    </xf>
    <xf numFmtId="0" fontId="9" fillId="0" borderId="7" xfId="0" applyFont="1" applyFill="1" applyBorder="1" applyAlignment="1">
      <alignment horizontal="center" vertical="center"/>
    </xf>
    <xf numFmtId="0" fontId="9" fillId="0" borderId="0" xfId="0" applyFont="1" applyFill="1" applyAlignment="1">
      <alignment horizontal="center" vertical="center"/>
    </xf>
    <xf numFmtId="49" fontId="14" fillId="8" borderId="11" xfId="0" applyNumberFormat="1" applyFont="1" applyFill="1" applyBorder="1" applyAlignment="1">
      <alignment horizontal="center" vertical="center"/>
    </xf>
    <xf numFmtId="49" fontId="14" fillId="8" borderId="0" xfId="0" applyNumberFormat="1" applyFont="1" applyFill="1" applyBorder="1" applyAlignment="1">
      <alignment horizontal="center" vertical="center"/>
    </xf>
    <xf numFmtId="49" fontId="14" fillId="8" borderId="16" xfId="0" applyNumberFormat="1" applyFont="1" applyFill="1" applyBorder="1" applyAlignment="1">
      <alignment horizontal="center" vertical="center"/>
    </xf>
    <xf numFmtId="49" fontId="14" fillId="8" borderId="12" xfId="0" applyNumberFormat="1" applyFont="1" applyFill="1" applyBorder="1" applyAlignment="1">
      <alignment horizontal="center" vertical="center"/>
    </xf>
    <xf numFmtId="49" fontId="14" fillId="8" borderId="13" xfId="0" applyNumberFormat="1" applyFont="1" applyFill="1" applyBorder="1" applyAlignment="1">
      <alignment horizontal="center" vertical="center"/>
    </xf>
    <xf numFmtId="49" fontId="14" fillId="8" borderId="23" xfId="0" applyNumberFormat="1" applyFont="1" applyFill="1" applyBorder="1" applyAlignment="1">
      <alignment horizontal="center" vertical="center"/>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2317760</xdr:colOff>
      <xdr:row>3</xdr:row>
      <xdr:rowOff>128588</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2317760</xdr:colOff>
      <xdr:row>3</xdr:row>
      <xdr:rowOff>128587</xdr:rowOff>
    </xdr:to>
    <xdr:pic>
      <xdr:nvPicPr>
        <xdr:cNvPr id="3" name="Picture 2" descr="Picture 1"/>
        <xdr:cNvPicPr>
          <a:picLocks noChangeAspect="1"/>
        </xdr:cNvPicPr>
      </xdr:nvPicPr>
      <xdr:blipFill>
        <a:blip xmlns:r="http://schemas.openxmlformats.org/officeDocument/2006/relationships" r:embed="rId1">
          <a:extLst/>
        </a:blip>
        <a:stretch>
          <a:fillRect/>
        </a:stretch>
      </xdr:blipFill>
      <xdr:spPr>
        <a:xfrm>
          <a:off x="0" y="0"/>
          <a:ext cx="3003560" cy="842962"/>
        </a:xfrm>
        <a:prstGeom prst="rect">
          <a:avLst/>
        </a:prstGeom>
        <a:ln w="12700" cap="flat">
          <a:noFill/>
          <a:miter lim="400000"/>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2317760</xdr:colOff>
      <xdr:row>3</xdr:row>
      <xdr:rowOff>128587</xdr:rowOff>
    </xdr:to>
    <xdr:pic>
      <xdr:nvPicPr>
        <xdr:cNvPr id="5" name="Picture 4" descr="Picture 1"/>
        <xdr:cNvPicPr>
          <a:picLocks noChangeAspect="1"/>
        </xdr:cNvPicPr>
      </xdr:nvPicPr>
      <xdr:blipFill>
        <a:blip xmlns:r="http://schemas.openxmlformats.org/officeDocument/2006/relationships" r:embed="rId1">
          <a:extLst/>
        </a:blip>
        <a:stretch>
          <a:fillRect/>
        </a:stretch>
      </xdr:blipFill>
      <xdr:spPr>
        <a:xfrm>
          <a:off x="0" y="0"/>
          <a:ext cx="2889260" cy="728662"/>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tabSelected="1" topLeftCell="B1" zoomScale="80" zoomScaleNormal="80" workbookViewId="0">
      <selection activeCell="D3" sqref="D3"/>
    </sheetView>
  </sheetViews>
  <sheetFormatPr defaultColWidth="10.875" defaultRowHeight="15.75" x14ac:dyDescent="0.25"/>
  <cols>
    <col min="1" max="1" width="7.5" style="2" customWidth="1"/>
    <col min="2" max="2" width="80" style="1" customWidth="1"/>
    <col min="3" max="3" width="14.25" style="2" customWidth="1"/>
    <col min="4" max="4" width="13.875" style="3" customWidth="1"/>
    <col min="5" max="5" width="19.125" style="1" customWidth="1"/>
    <col min="6" max="6" width="12.75" style="1" customWidth="1"/>
    <col min="7" max="7" width="10.875" style="1"/>
    <col min="8" max="8" width="10.75" style="1" customWidth="1"/>
    <col min="9" max="9" width="0.25" style="1" hidden="1" customWidth="1"/>
    <col min="10" max="10" width="10.875" style="1" hidden="1" customWidth="1"/>
    <col min="11" max="11" width="10.875" style="1"/>
    <col min="12" max="12" width="13.5" style="1" customWidth="1"/>
    <col min="13" max="16384" width="10.875" style="1"/>
  </cols>
  <sheetData>
    <row r="1" spans="1:14" ht="15.75" customHeight="1" x14ac:dyDescent="0.25">
      <c r="A1" s="5"/>
      <c r="B1" s="5"/>
      <c r="C1" s="4"/>
      <c r="D1" s="6"/>
    </row>
    <row r="2" spans="1:14" ht="15.75" customHeight="1" x14ac:dyDescent="0.25">
      <c r="A2" s="6"/>
      <c r="B2" s="6"/>
      <c r="C2" s="4"/>
      <c r="D2" s="6"/>
    </row>
    <row r="3" spans="1:14" ht="15.75" customHeight="1" x14ac:dyDescent="0.25">
      <c r="A3" s="6"/>
      <c r="B3" s="10" t="s">
        <v>53</v>
      </c>
      <c r="C3" s="4"/>
      <c r="D3" s="17">
        <v>43679</v>
      </c>
    </row>
    <row r="4" spans="1:14" ht="15.75" customHeight="1" x14ac:dyDescent="0.25">
      <c r="A4" s="6"/>
      <c r="B4" s="10"/>
      <c r="C4" s="4"/>
      <c r="D4" s="50" t="s">
        <v>87</v>
      </c>
    </row>
    <row r="5" spans="1:14" ht="15.75" customHeight="1" x14ac:dyDescent="0.25">
      <c r="A5" s="7"/>
      <c r="B5" s="7"/>
      <c r="C5" s="20"/>
      <c r="D5" s="7"/>
      <c r="E5" s="30"/>
    </row>
    <row r="6" spans="1:14" s="8" customFormat="1" ht="18" customHeight="1" x14ac:dyDescent="0.25">
      <c r="A6" s="12"/>
      <c r="B6" s="13" t="s">
        <v>0</v>
      </c>
      <c r="C6" s="15" t="s">
        <v>7</v>
      </c>
      <c r="D6" s="12" t="s">
        <v>1</v>
      </c>
      <c r="E6" s="33"/>
      <c r="F6" s="28" t="s">
        <v>13</v>
      </c>
      <c r="G6" s="29" t="s">
        <v>1</v>
      </c>
      <c r="H6" s="29" t="s">
        <v>2</v>
      </c>
      <c r="I6" s="35"/>
      <c r="J6" s="35"/>
      <c r="K6" s="1"/>
      <c r="L6" s="1"/>
      <c r="M6" s="1"/>
      <c r="N6" s="1"/>
    </row>
    <row r="7" spans="1:14" s="8" customFormat="1" ht="18" customHeight="1" x14ac:dyDescent="0.25">
      <c r="A7" s="12"/>
      <c r="B7" s="14" t="s">
        <v>3</v>
      </c>
      <c r="C7" s="21"/>
      <c r="D7" s="12"/>
      <c r="E7" s="34" t="s">
        <v>14</v>
      </c>
      <c r="F7" s="31">
        <v>1</v>
      </c>
      <c r="G7" s="32">
        <f>H7/F7</f>
        <v>4.5</v>
      </c>
      <c r="H7" s="45">
        <f>D10</f>
        <v>4.5</v>
      </c>
      <c r="I7" s="35"/>
      <c r="J7" s="35"/>
      <c r="K7" s="1"/>
      <c r="L7" s="1"/>
      <c r="M7" s="1"/>
      <c r="N7" s="1"/>
    </row>
    <row r="8" spans="1:14" s="8" customFormat="1" ht="18" customHeight="1" x14ac:dyDescent="0.25">
      <c r="A8" s="11"/>
      <c r="B8" s="16" t="s">
        <v>12</v>
      </c>
      <c r="C8" s="18">
        <v>8</v>
      </c>
      <c r="D8" s="19">
        <f>C8/8</f>
        <v>1</v>
      </c>
      <c r="E8" s="34" t="s">
        <v>40</v>
      </c>
      <c r="F8" s="31">
        <v>1</v>
      </c>
      <c r="G8" s="32">
        <f t="shared" ref="G8:G13" si="0">H8/F8</f>
        <v>17.25</v>
      </c>
      <c r="H8" s="45">
        <f>SUM(D13:D36)</f>
        <v>17.25</v>
      </c>
      <c r="I8" s="134">
        <f>SUM(D13:D69)</f>
        <v>34.25</v>
      </c>
      <c r="J8" s="135">
        <f>SUM(H8:H10)</f>
        <v>38.702500000000001</v>
      </c>
      <c r="K8" s="1"/>
      <c r="L8" s="48">
        <f>SUM(H8:H9)</f>
        <v>34.25</v>
      </c>
      <c r="M8" s="1"/>
      <c r="N8" s="1"/>
    </row>
    <row r="9" spans="1:14" s="8" customFormat="1" ht="18" customHeight="1" x14ac:dyDescent="0.25">
      <c r="A9" s="11"/>
      <c r="B9" s="16" t="s">
        <v>6</v>
      </c>
      <c r="C9" s="19">
        <f>SUM(C13:C71)*0.1</f>
        <v>35.619999999999997</v>
      </c>
      <c r="D9" s="19">
        <f t="shared" ref="D9:D73" si="1">C9/8</f>
        <v>4.4524999999999997</v>
      </c>
      <c r="E9" s="34" t="s">
        <v>41</v>
      </c>
      <c r="F9" s="31">
        <v>1</v>
      </c>
      <c r="G9" s="32">
        <f t="shared" si="0"/>
        <v>17</v>
      </c>
      <c r="H9" s="45">
        <f>SUM(D37:D69)</f>
        <v>17</v>
      </c>
      <c r="I9" s="134"/>
      <c r="J9" s="135"/>
      <c r="K9" s="1"/>
      <c r="L9" s="1"/>
      <c r="M9" s="1"/>
      <c r="N9" s="1"/>
    </row>
    <row r="10" spans="1:14" s="8" customFormat="1" ht="18" customHeight="1" x14ac:dyDescent="0.25">
      <c r="A10" s="19"/>
      <c r="B10" s="16" t="s">
        <v>21</v>
      </c>
      <c r="C10" s="19">
        <v>36</v>
      </c>
      <c r="D10" s="19">
        <f t="shared" si="1"/>
        <v>4.5</v>
      </c>
      <c r="E10" s="34" t="s">
        <v>15</v>
      </c>
      <c r="F10" s="31">
        <v>1</v>
      </c>
      <c r="G10" s="32">
        <f t="shared" si="0"/>
        <v>4.4524999999999997</v>
      </c>
      <c r="H10" s="45">
        <f>D9</f>
        <v>4.4524999999999997</v>
      </c>
      <c r="I10" s="134"/>
      <c r="J10" s="135"/>
      <c r="K10" s="1"/>
      <c r="L10" s="1"/>
      <c r="M10" s="1"/>
      <c r="N10" s="1"/>
    </row>
    <row r="11" spans="1:14" s="9" customFormat="1" ht="18" customHeight="1" x14ac:dyDescent="0.25">
      <c r="A11" s="19"/>
      <c r="B11" s="16" t="s">
        <v>27</v>
      </c>
      <c r="C11" s="19">
        <v>64</v>
      </c>
      <c r="D11" s="19">
        <f t="shared" si="1"/>
        <v>8</v>
      </c>
      <c r="E11" s="34" t="s">
        <v>16</v>
      </c>
      <c r="F11" s="31">
        <v>1</v>
      </c>
      <c r="G11" s="32">
        <f t="shared" si="0"/>
        <v>1</v>
      </c>
      <c r="H11" s="45">
        <f>D8</f>
        <v>1</v>
      </c>
      <c r="I11" s="35"/>
      <c r="J11" s="35"/>
      <c r="K11" s="1"/>
      <c r="L11" s="1"/>
      <c r="M11" s="1"/>
      <c r="N11" s="1"/>
    </row>
    <row r="12" spans="1:14" s="9" customFormat="1" ht="18" customHeight="1" x14ac:dyDescent="0.25">
      <c r="A12" s="12"/>
      <c r="B12" s="14" t="s">
        <v>4</v>
      </c>
      <c r="C12" s="14"/>
      <c r="D12" s="14"/>
      <c r="E12" s="34" t="s">
        <v>18</v>
      </c>
      <c r="F12" s="31">
        <v>1</v>
      </c>
      <c r="G12" s="32">
        <f t="shared" si="0"/>
        <v>8</v>
      </c>
      <c r="H12" s="45">
        <f>D11</f>
        <v>8</v>
      </c>
      <c r="I12" s="35"/>
      <c r="J12" s="35"/>
      <c r="K12" s="1"/>
      <c r="L12" s="1"/>
      <c r="M12" s="1"/>
      <c r="N12" s="1"/>
    </row>
    <row r="13" spans="1:14" s="9" customFormat="1" ht="18" customHeight="1" x14ac:dyDescent="0.25">
      <c r="A13" s="19">
        <v>1</v>
      </c>
      <c r="B13" s="36" t="s">
        <v>19</v>
      </c>
      <c r="C13" s="19">
        <v>12</v>
      </c>
      <c r="D13" s="19">
        <f t="shared" si="1"/>
        <v>1.5</v>
      </c>
      <c r="E13" s="34" t="s">
        <v>11</v>
      </c>
      <c r="F13" s="31">
        <v>2</v>
      </c>
      <c r="G13" s="32">
        <f t="shared" si="0"/>
        <v>5.1375000000000002</v>
      </c>
      <c r="H13" s="45">
        <f>D71</f>
        <v>10.275</v>
      </c>
      <c r="I13" s="35"/>
      <c r="J13" s="35"/>
      <c r="K13" s="1"/>
      <c r="L13" s="1"/>
      <c r="M13" s="1"/>
      <c r="N13" s="1"/>
    </row>
    <row r="14" spans="1:14" s="9" customFormat="1" ht="18" customHeight="1" x14ac:dyDescent="0.25">
      <c r="A14" s="19">
        <v>2</v>
      </c>
      <c r="B14" s="36" t="s">
        <v>52</v>
      </c>
      <c r="C14" s="19">
        <v>8</v>
      </c>
      <c r="D14" s="19">
        <f t="shared" si="1"/>
        <v>1</v>
      </c>
      <c r="E14" s="39" t="s">
        <v>17</v>
      </c>
      <c r="F14" s="31">
        <f>SUM(F7:F13)</f>
        <v>8</v>
      </c>
      <c r="G14" s="32">
        <f>SUM(G7:G13)</f>
        <v>57.34</v>
      </c>
      <c r="H14" s="45">
        <f>SUM(H7:H13)</f>
        <v>62.477499999999999</v>
      </c>
      <c r="I14" s="35"/>
      <c r="J14" s="35"/>
      <c r="K14" s="1"/>
      <c r="L14" s="1"/>
      <c r="M14" s="1"/>
      <c r="N14" s="1"/>
    </row>
    <row r="15" spans="1:14" s="9" customFormat="1" ht="18" customHeight="1" x14ac:dyDescent="0.25">
      <c r="A15" s="25"/>
      <c r="B15" s="37" t="s">
        <v>22</v>
      </c>
      <c r="C15" s="25"/>
      <c r="D15" s="25"/>
      <c r="E15" s="1"/>
      <c r="F15" s="1"/>
      <c r="G15" s="1"/>
      <c r="H15" s="1"/>
      <c r="I15" s="1"/>
      <c r="J15" s="1"/>
      <c r="K15" s="1"/>
      <c r="L15" s="1"/>
      <c r="M15" s="1"/>
      <c r="N15" s="1"/>
    </row>
    <row r="16" spans="1:14" s="9" customFormat="1" ht="18" customHeight="1" x14ac:dyDescent="0.25">
      <c r="A16" s="19">
        <v>3</v>
      </c>
      <c r="B16" s="44" t="s">
        <v>51</v>
      </c>
      <c r="C16" s="19">
        <v>8</v>
      </c>
      <c r="D16" s="19">
        <f>C16/8</f>
        <v>1</v>
      </c>
      <c r="E16" t="s">
        <v>35</v>
      </c>
      <c r="F16" s="46">
        <f>H14</f>
        <v>62.477499999999999</v>
      </c>
      <c r="G16" s="47" t="s">
        <v>36</v>
      </c>
      <c r="H16"/>
      <c r="I16" s="1"/>
      <c r="J16" s="1"/>
      <c r="K16" s="1"/>
      <c r="L16" s="1"/>
      <c r="M16" s="1"/>
      <c r="N16" s="1"/>
    </row>
    <row r="17" spans="1:14" s="9" customFormat="1" ht="18" customHeight="1" x14ac:dyDescent="0.25">
      <c r="A17" s="19">
        <v>4</v>
      </c>
      <c r="B17" s="44" t="s">
        <v>31</v>
      </c>
      <c r="C17" s="19"/>
      <c r="D17" s="19"/>
      <c r="E17" t="s">
        <v>37</v>
      </c>
      <c r="F17" s="46">
        <f>SUM(G7:G8,G10:G13)</f>
        <v>40.340000000000003</v>
      </c>
      <c r="G17" s="47" t="s">
        <v>36</v>
      </c>
      <c r="H17"/>
      <c r="I17" s="1"/>
      <c r="J17" s="1"/>
      <c r="K17" s="1"/>
      <c r="L17" s="1"/>
      <c r="M17" s="1"/>
      <c r="N17" s="1"/>
    </row>
    <row r="18" spans="1:14" s="9" customFormat="1" ht="18" customHeight="1" x14ac:dyDescent="0.25">
      <c r="A18" s="19">
        <v>5</v>
      </c>
      <c r="B18" s="16" t="s">
        <v>28</v>
      </c>
      <c r="C18" s="19">
        <v>10</v>
      </c>
      <c r="D18" s="19">
        <f t="shared" si="1"/>
        <v>1.25</v>
      </c>
      <c r="E18" s="1"/>
      <c r="F18" s="1"/>
      <c r="G18" s="1"/>
      <c r="H18" s="1"/>
      <c r="I18" s="1"/>
      <c r="J18" s="1"/>
      <c r="K18" s="1"/>
      <c r="L18" s="1"/>
      <c r="M18" s="1"/>
      <c r="N18" s="1"/>
    </row>
    <row r="19" spans="1:14" s="9" customFormat="1" ht="18.75" customHeight="1" x14ac:dyDescent="0.25">
      <c r="A19" s="19">
        <v>6</v>
      </c>
      <c r="B19" s="16" t="s">
        <v>42</v>
      </c>
      <c r="C19" s="19">
        <v>6</v>
      </c>
      <c r="D19" s="19">
        <f t="shared" si="1"/>
        <v>0.75</v>
      </c>
      <c r="E19" s="1"/>
      <c r="F19" s="1"/>
      <c r="G19" s="1"/>
      <c r="H19" s="1"/>
      <c r="I19" s="1"/>
      <c r="J19" s="1"/>
      <c r="K19" s="1"/>
      <c r="L19" s="1"/>
      <c r="M19" s="1"/>
      <c r="N19" s="1"/>
    </row>
    <row r="20" spans="1:14" s="9" customFormat="1" x14ac:dyDescent="0.25">
      <c r="A20" s="19">
        <v>7</v>
      </c>
      <c r="B20" s="16" t="s">
        <v>29</v>
      </c>
      <c r="C20" s="19">
        <v>6</v>
      </c>
      <c r="D20" s="19">
        <f t="shared" si="1"/>
        <v>0.75</v>
      </c>
      <c r="E20" s="1"/>
      <c r="F20" s="1"/>
      <c r="G20" s="1"/>
      <c r="H20" s="1"/>
      <c r="I20" s="1"/>
      <c r="J20" s="1"/>
      <c r="K20" s="1"/>
      <c r="L20" s="1"/>
      <c r="M20" s="1"/>
      <c r="N20" s="1"/>
    </row>
    <row r="21" spans="1:14" s="9" customFormat="1" x14ac:dyDescent="0.25">
      <c r="A21" s="19">
        <v>8</v>
      </c>
      <c r="B21" s="16" t="s">
        <v>43</v>
      </c>
      <c r="C21" s="19">
        <v>16</v>
      </c>
      <c r="D21" s="19">
        <f t="shared" si="1"/>
        <v>2</v>
      </c>
      <c r="E21" s="1"/>
      <c r="F21" s="1"/>
      <c r="G21" s="1"/>
      <c r="H21" s="1"/>
      <c r="I21" s="1"/>
      <c r="J21" s="1"/>
      <c r="K21" s="1"/>
      <c r="L21" s="1"/>
      <c r="M21" s="1"/>
      <c r="N21" s="1"/>
    </row>
    <row r="22" spans="1:14" s="9" customFormat="1" x14ac:dyDescent="0.25">
      <c r="A22" s="19">
        <v>9</v>
      </c>
      <c r="B22" s="44" t="s">
        <v>30</v>
      </c>
      <c r="C22" s="19"/>
      <c r="D22" s="19"/>
      <c r="E22" s="1"/>
      <c r="F22" s="1"/>
      <c r="G22" s="1"/>
      <c r="H22" s="1"/>
      <c r="I22" s="1"/>
      <c r="J22" s="1"/>
      <c r="K22" s="1"/>
      <c r="L22" s="1"/>
      <c r="M22" s="1"/>
      <c r="N22" s="1"/>
    </row>
    <row r="23" spans="1:14" s="9" customFormat="1" ht="21" customHeight="1" x14ac:dyDescent="0.25">
      <c r="A23" s="19">
        <v>10</v>
      </c>
      <c r="B23" s="16" t="s">
        <v>28</v>
      </c>
      <c r="C23" s="19">
        <v>8</v>
      </c>
      <c r="D23" s="19">
        <f t="shared" si="1"/>
        <v>1</v>
      </c>
      <c r="E23" s="1"/>
      <c r="F23" s="1"/>
      <c r="G23" s="1"/>
      <c r="H23" s="1"/>
      <c r="I23" s="1"/>
      <c r="J23" s="1"/>
      <c r="K23" s="1"/>
      <c r="L23" s="1"/>
      <c r="M23" s="1"/>
      <c r="N23" s="1"/>
    </row>
    <row r="24" spans="1:14" s="9" customFormat="1" ht="21" customHeight="1" x14ac:dyDescent="0.25">
      <c r="A24" s="19">
        <v>11</v>
      </c>
      <c r="B24" s="16" t="s">
        <v>42</v>
      </c>
      <c r="C24" s="19">
        <v>6</v>
      </c>
      <c r="D24" s="19">
        <f t="shared" si="1"/>
        <v>0.75</v>
      </c>
      <c r="E24" s="1"/>
      <c r="F24" s="1"/>
      <c r="G24" s="1"/>
      <c r="H24" s="1"/>
      <c r="I24" s="1"/>
      <c r="J24" s="1"/>
      <c r="K24" s="1"/>
      <c r="L24" s="1"/>
      <c r="M24" s="1"/>
      <c r="N24" s="1"/>
    </row>
    <row r="25" spans="1:14" s="9" customFormat="1" ht="21" customHeight="1" x14ac:dyDescent="0.25">
      <c r="A25" s="19">
        <v>12</v>
      </c>
      <c r="B25" s="16" t="s">
        <v>29</v>
      </c>
      <c r="C25" s="19">
        <v>6</v>
      </c>
      <c r="D25" s="19">
        <f t="shared" si="1"/>
        <v>0.75</v>
      </c>
      <c r="E25" s="1"/>
      <c r="F25" s="1"/>
      <c r="G25" s="1"/>
      <c r="H25" s="1"/>
      <c r="I25" s="1"/>
      <c r="J25" s="1"/>
      <c r="K25" s="1"/>
      <c r="L25" s="1"/>
      <c r="M25" s="1"/>
      <c r="N25" s="1"/>
    </row>
    <row r="26" spans="1:14" s="9" customFormat="1" ht="21" customHeight="1" x14ac:dyDescent="0.25">
      <c r="A26" s="19">
        <v>13</v>
      </c>
      <c r="B26" s="16" t="s">
        <v>43</v>
      </c>
      <c r="C26" s="19">
        <v>14</v>
      </c>
      <c r="D26" s="19">
        <f t="shared" si="1"/>
        <v>1.75</v>
      </c>
      <c r="E26" s="1"/>
      <c r="F26" s="1"/>
      <c r="G26" s="1"/>
      <c r="H26" s="1"/>
      <c r="I26" s="1"/>
      <c r="J26" s="1"/>
      <c r="K26" s="1"/>
      <c r="L26" s="1"/>
      <c r="M26" s="1"/>
      <c r="N26" s="1"/>
    </row>
    <row r="27" spans="1:14" s="9" customFormat="1" ht="21" customHeight="1" x14ac:dyDescent="0.25">
      <c r="A27" s="19">
        <v>14</v>
      </c>
      <c r="B27" s="44" t="s">
        <v>34</v>
      </c>
      <c r="C27" s="19"/>
      <c r="D27" s="19"/>
      <c r="E27" s="1"/>
      <c r="F27" s="1"/>
      <c r="G27" s="1"/>
      <c r="H27" s="1"/>
      <c r="I27" s="1"/>
      <c r="J27" s="1"/>
      <c r="K27" s="1"/>
      <c r="L27" s="1"/>
      <c r="M27" s="1"/>
      <c r="N27" s="1"/>
    </row>
    <row r="28" spans="1:14" s="9" customFormat="1" ht="21" customHeight="1" x14ac:dyDescent="0.25">
      <c r="A28" s="19">
        <v>15</v>
      </c>
      <c r="B28" s="16" t="s">
        <v>32</v>
      </c>
      <c r="C28" s="19">
        <v>8</v>
      </c>
      <c r="D28" s="19">
        <f t="shared" si="1"/>
        <v>1</v>
      </c>
      <c r="E28" s="1"/>
      <c r="F28" s="1"/>
      <c r="G28" s="1"/>
      <c r="H28" s="1"/>
      <c r="I28" s="1"/>
      <c r="J28" s="1"/>
      <c r="K28" s="1"/>
      <c r="L28" s="1"/>
      <c r="M28" s="1"/>
      <c r="N28" s="1"/>
    </row>
    <row r="29" spans="1:14" s="9" customFormat="1" ht="21" customHeight="1" x14ac:dyDescent="0.25">
      <c r="A29" s="19">
        <v>16</v>
      </c>
      <c r="B29" s="16" t="s">
        <v>33</v>
      </c>
      <c r="C29" s="19">
        <v>8</v>
      </c>
      <c r="D29" s="19">
        <f t="shared" si="1"/>
        <v>1</v>
      </c>
      <c r="E29" s="1"/>
      <c r="F29" s="1"/>
      <c r="G29" s="1"/>
      <c r="H29" s="1"/>
      <c r="I29" s="1"/>
      <c r="J29" s="1"/>
      <c r="K29" s="1"/>
      <c r="L29" s="1"/>
      <c r="M29" s="1"/>
      <c r="N29" s="1"/>
    </row>
    <row r="30" spans="1:14" s="9" customFormat="1" ht="20.25" customHeight="1" x14ac:dyDescent="0.25">
      <c r="A30" s="19"/>
      <c r="B30" s="16"/>
      <c r="C30" s="19"/>
      <c r="D30" s="19"/>
      <c r="E30" s="1"/>
      <c r="F30" s="1"/>
      <c r="G30" s="1"/>
      <c r="H30" s="1"/>
      <c r="I30" s="1"/>
      <c r="J30" s="1"/>
      <c r="K30" s="1"/>
      <c r="L30" s="1"/>
      <c r="M30" s="1"/>
      <c r="N30" s="1"/>
    </row>
    <row r="31" spans="1:14" s="9" customFormat="1" ht="20.25" customHeight="1" x14ac:dyDescent="0.25">
      <c r="A31" s="24"/>
      <c r="B31" s="42" t="s">
        <v>23</v>
      </c>
      <c r="C31" s="24"/>
      <c r="D31" s="24"/>
      <c r="E31" s="1"/>
      <c r="F31" s="1"/>
      <c r="G31" s="1"/>
      <c r="H31" s="1"/>
      <c r="I31" s="1"/>
      <c r="J31" s="1"/>
      <c r="K31" s="1"/>
      <c r="L31" s="1"/>
      <c r="M31" s="1"/>
      <c r="N31" s="1"/>
    </row>
    <row r="32" spans="1:14" s="9" customFormat="1" ht="18.75" customHeight="1" x14ac:dyDescent="0.25">
      <c r="A32" s="19">
        <v>17</v>
      </c>
      <c r="B32" s="44" t="s">
        <v>51</v>
      </c>
      <c r="C32" s="19">
        <v>8</v>
      </c>
      <c r="D32" s="19">
        <f>C32/8</f>
        <v>1</v>
      </c>
      <c r="E32" s="1"/>
      <c r="F32" s="1"/>
      <c r="G32" s="1"/>
      <c r="H32" s="1"/>
      <c r="I32" s="1"/>
      <c r="J32" s="1"/>
      <c r="K32" s="1"/>
      <c r="L32" s="1"/>
      <c r="M32" s="1"/>
      <c r="N32" s="1"/>
    </row>
    <row r="33" spans="1:14" s="9" customFormat="1" ht="18.75" customHeight="1" x14ac:dyDescent="0.25">
      <c r="A33" s="19">
        <v>18</v>
      </c>
      <c r="B33" s="44" t="s">
        <v>31</v>
      </c>
      <c r="C33" s="19"/>
      <c r="D33" s="19"/>
      <c r="E33" s="1"/>
      <c r="F33" s="1"/>
      <c r="G33" s="1"/>
      <c r="H33" s="1"/>
      <c r="I33" s="1"/>
      <c r="J33" s="1"/>
      <c r="K33" s="1"/>
      <c r="L33" s="1"/>
      <c r="M33" s="1"/>
      <c r="N33" s="1"/>
    </row>
    <row r="34" spans="1:14" x14ac:dyDescent="0.25">
      <c r="A34" s="19">
        <v>19</v>
      </c>
      <c r="B34" s="16" t="s">
        <v>45</v>
      </c>
      <c r="C34" s="19">
        <v>6</v>
      </c>
      <c r="D34" s="19">
        <f t="shared" si="1"/>
        <v>0.75</v>
      </c>
    </row>
    <row r="35" spans="1:14" ht="18.75" customHeight="1" x14ac:dyDescent="0.25">
      <c r="A35" s="19">
        <v>20</v>
      </c>
      <c r="B35" s="16" t="s">
        <v>29</v>
      </c>
      <c r="C35" s="19">
        <v>4</v>
      </c>
      <c r="D35" s="19">
        <f t="shared" si="1"/>
        <v>0.5</v>
      </c>
    </row>
    <row r="36" spans="1:14" ht="18.75" customHeight="1" x14ac:dyDescent="0.25">
      <c r="A36" s="19">
        <v>21</v>
      </c>
      <c r="B36" s="16" t="s">
        <v>44</v>
      </c>
      <c r="C36" s="19">
        <v>4</v>
      </c>
      <c r="D36" s="19">
        <f t="shared" si="1"/>
        <v>0.5</v>
      </c>
    </row>
    <row r="37" spans="1:14" ht="18.75" customHeight="1" x14ac:dyDescent="0.25">
      <c r="A37" s="19">
        <v>22</v>
      </c>
      <c r="B37" s="44" t="s">
        <v>30</v>
      </c>
      <c r="C37" s="19"/>
      <c r="D37" s="19"/>
    </row>
    <row r="38" spans="1:14" ht="18.75" customHeight="1" x14ac:dyDescent="0.25">
      <c r="A38" s="19">
        <v>23</v>
      </c>
      <c r="B38" s="16" t="s">
        <v>45</v>
      </c>
      <c r="C38" s="19">
        <v>6</v>
      </c>
      <c r="D38" s="19">
        <f t="shared" si="1"/>
        <v>0.75</v>
      </c>
    </row>
    <row r="39" spans="1:14" ht="18.75" customHeight="1" x14ac:dyDescent="0.25">
      <c r="A39" s="19">
        <v>24</v>
      </c>
      <c r="B39" s="16" t="s">
        <v>29</v>
      </c>
      <c r="C39" s="19">
        <v>4</v>
      </c>
      <c r="D39" s="19">
        <f t="shared" si="1"/>
        <v>0.5</v>
      </c>
    </row>
    <row r="40" spans="1:14" ht="18.75" customHeight="1" x14ac:dyDescent="0.25">
      <c r="A40" s="19">
        <v>25</v>
      </c>
      <c r="B40" s="16" t="s">
        <v>44</v>
      </c>
      <c r="C40" s="19">
        <v>4</v>
      </c>
      <c r="D40" s="19">
        <f t="shared" si="1"/>
        <v>0.5</v>
      </c>
    </row>
    <row r="41" spans="1:14" ht="18.75" customHeight="1" x14ac:dyDescent="0.25">
      <c r="A41" s="19">
        <v>26</v>
      </c>
      <c r="B41" s="44" t="s">
        <v>46</v>
      </c>
      <c r="C41" s="19">
        <v>6</v>
      </c>
      <c r="D41" s="19">
        <f t="shared" si="1"/>
        <v>0.75</v>
      </c>
    </row>
    <row r="42" spans="1:14" ht="18.75" customHeight="1" x14ac:dyDescent="0.25">
      <c r="A42" s="19">
        <v>27</v>
      </c>
      <c r="B42" s="44" t="s">
        <v>34</v>
      </c>
      <c r="C42" s="19"/>
      <c r="D42" s="19"/>
    </row>
    <row r="43" spans="1:14" ht="18.75" customHeight="1" x14ac:dyDescent="0.25">
      <c r="A43" s="19">
        <v>28</v>
      </c>
      <c r="B43" s="16" t="s">
        <v>32</v>
      </c>
      <c r="C43" s="19">
        <v>8</v>
      </c>
      <c r="D43" s="19">
        <f t="shared" si="1"/>
        <v>1</v>
      </c>
    </row>
    <row r="44" spans="1:14" ht="18.75" customHeight="1" x14ac:dyDescent="0.25">
      <c r="A44" s="19">
        <v>29</v>
      </c>
      <c r="B44" s="16" t="s">
        <v>33</v>
      </c>
      <c r="C44" s="19">
        <v>8</v>
      </c>
      <c r="D44" s="19">
        <f t="shared" si="1"/>
        <v>1</v>
      </c>
    </row>
    <row r="45" spans="1:14" ht="18.75" customHeight="1" x14ac:dyDescent="0.25">
      <c r="A45" s="19"/>
      <c r="B45" s="27"/>
      <c r="C45" s="19"/>
      <c r="D45" s="19"/>
    </row>
    <row r="46" spans="1:14" ht="18.75" customHeight="1" x14ac:dyDescent="0.25">
      <c r="A46" s="24"/>
      <c r="B46" s="42" t="s">
        <v>24</v>
      </c>
      <c r="C46" s="24"/>
      <c r="D46" s="24"/>
    </row>
    <row r="47" spans="1:14" ht="18.75" customHeight="1" x14ac:dyDescent="0.25">
      <c r="A47" s="19">
        <v>30</v>
      </c>
      <c r="B47" s="44" t="s">
        <v>51</v>
      </c>
      <c r="C47" s="19">
        <v>8</v>
      </c>
      <c r="D47" s="19">
        <f>C47/8</f>
        <v>1</v>
      </c>
    </row>
    <row r="48" spans="1:14" ht="18.75" customHeight="1" x14ac:dyDescent="0.25">
      <c r="A48" s="19">
        <v>31</v>
      </c>
      <c r="B48" s="44" t="s">
        <v>31</v>
      </c>
      <c r="C48" s="19"/>
      <c r="D48" s="19"/>
    </row>
    <row r="49" spans="1:4" ht="18.75" customHeight="1" x14ac:dyDescent="0.25">
      <c r="A49" s="19">
        <v>32</v>
      </c>
      <c r="B49" s="16" t="s">
        <v>45</v>
      </c>
      <c r="C49" s="19">
        <v>6</v>
      </c>
      <c r="D49" s="19">
        <f t="shared" si="1"/>
        <v>0.75</v>
      </c>
    </row>
    <row r="50" spans="1:4" x14ac:dyDescent="0.25">
      <c r="A50" s="19">
        <v>33</v>
      </c>
      <c r="B50" s="16" t="s">
        <v>29</v>
      </c>
      <c r="C50" s="19">
        <v>4</v>
      </c>
      <c r="D50" s="19">
        <f t="shared" si="1"/>
        <v>0.5</v>
      </c>
    </row>
    <row r="51" spans="1:4" x14ac:dyDescent="0.25">
      <c r="A51" s="19">
        <v>34</v>
      </c>
      <c r="B51" s="16" t="s">
        <v>44</v>
      </c>
      <c r="C51" s="19">
        <v>4</v>
      </c>
      <c r="D51" s="19">
        <f t="shared" si="1"/>
        <v>0.5</v>
      </c>
    </row>
    <row r="52" spans="1:4" x14ac:dyDescent="0.25">
      <c r="A52" s="19">
        <v>35</v>
      </c>
      <c r="B52" s="44" t="s">
        <v>30</v>
      </c>
      <c r="C52" s="19"/>
      <c r="D52" s="19"/>
    </row>
    <row r="53" spans="1:4" x14ac:dyDescent="0.25">
      <c r="A53" s="19">
        <v>36</v>
      </c>
      <c r="B53" s="16" t="s">
        <v>45</v>
      </c>
      <c r="C53" s="19">
        <v>6</v>
      </c>
      <c r="D53" s="19">
        <f t="shared" si="1"/>
        <v>0.75</v>
      </c>
    </row>
    <row r="54" spans="1:4" x14ac:dyDescent="0.25">
      <c r="A54" s="19">
        <v>37</v>
      </c>
      <c r="B54" s="16" t="s">
        <v>29</v>
      </c>
      <c r="C54" s="19">
        <v>4</v>
      </c>
      <c r="D54" s="19">
        <f t="shared" si="1"/>
        <v>0.5</v>
      </c>
    </row>
    <row r="55" spans="1:4" x14ac:dyDescent="0.25">
      <c r="A55" s="19">
        <v>38</v>
      </c>
      <c r="B55" s="16" t="s">
        <v>44</v>
      </c>
      <c r="C55" s="19">
        <v>4</v>
      </c>
      <c r="D55" s="19">
        <f t="shared" si="1"/>
        <v>0.5</v>
      </c>
    </row>
    <row r="56" spans="1:4" x14ac:dyDescent="0.25">
      <c r="A56" s="19"/>
      <c r="B56" s="16"/>
      <c r="C56" s="19"/>
      <c r="D56" s="19"/>
    </row>
    <row r="57" spans="1:4" x14ac:dyDescent="0.25">
      <c r="A57" s="24"/>
      <c r="B57" s="41" t="s">
        <v>25</v>
      </c>
      <c r="C57" s="24"/>
      <c r="D57" s="24"/>
    </row>
    <row r="58" spans="1:4" x14ac:dyDescent="0.25">
      <c r="A58" s="19">
        <v>39</v>
      </c>
      <c r="B58" s="16" t="s">
        <v>51</v>
      </c>
      <c r="C58" s="19">
        <v>8</v>
      </c>
      <c r="D58" s="19">
        <f>C58/8</f>
        <v>1</v>
      </c>
    </row>
    <row r="59" spans="1:4" x14ac:dyDescent="0.25">
      <c r="A59" s="19">
        <v>40</v>
      </c>
      <c r="B59" s="16" t="s">
        <v>47</v>
      </c>
      <c r="C59" s="19">
        <v>6</v>
      </c>
      <c r="D59" s="19">
        <f t="shared" si="1"/>
        <v>0.75</v>
      </c>
    </row>
    <row r="60" spans="1:4" x14ac:dyDescent="0.25">
      <c r="A60" s="19">
        <v>41</v>
      </c>
      <c r="B60" s="16" t="s">
        <v>48</v>
      </c>
      <c r="C60" s="19">
        <v>6</v>
      </c>
      <c r="D60" s="19">
        <f t="shared" si="1"/>
        <v>0.75</v>
      </c>
    </row>
    <row r="61" spans="1:4" x14ac:dyDescent="0.25">
      <c r="A61" s="19">
        <v>42</v>
      </c>
      <c r="B61" s="16" t="s">
        <v>49</v>
      </c>
      <c r="C61" s="19">
        <v>6</v>
      </c>
      <c r="D61" s="19">
        <f t="shared" si="1"/>
        <v>0.75</v>
      </c>
    </row>
    <row r="62" spans="1:4" x14ac:dyDescent="0.25">
      <c r="A62" s="19">
        <v>43</v>
      </c>
      <c r="B62" s="16" t="s">
        <v>50</v>
      </c>
      <c r="C62" s="19">
        <v>18</v>
      </c>
      <c r="D62" s="19">
        <f t="shared" si="1"/>
        <v>2.25</v>
      </c>
    </row>
    <row r="63" spans="1:4" x14ac:dyDescent="0.25">
      <c r="A63" s="19">
        <v>44</v>
      </c>
      <c r="B63" s="44" t="s">
        <v>34</v>
      </c>
      <c r="C63" s="19"/>
      <c r="D63" s="19"/>
    </row>
    <row r="64" spans="1:4" x14ac:dyDescent="0.25">
      <c r="A64" s="19">
        <v>45</v>
      </c>
      <c r="B64" s="16" t="s">
        <v>32</v>
      </c>
      <c r="C64" s="19">
        <v>8</v>
      </c>
      <c r="D64" s="19">
        <f t="shared" si="1"/>
        <v>1</v>
      </c>
    </row>
    <row r="65" spans="1:4" x14ac:dyDescent="0.25">
      <c r="A65" s="19">
        <v>46</v>
      </c>
      <c r="B65" s="16" t="s">
        <v>33</v>
      </c>
      <c r="C65" s="19">
        <v>8</v>
      </c>
      <c r="D65" s="19">
        <f t="shared" si="1"/>
        <v>1</v>
      </c>
    </row>
    <row r="66" spans="1:4" x14ac:dyDescent="0.25">
      <c r="A66" s="19"/>
      <c r="B66" s="16"/>
      <c r="C66" s="19"/>
      <c r="D66" s="19"/>
    </row>
    <row r="67" spans="1:4" x14ac:dyDescent="0.25">
      <c r="A67" s="24"/>
      <c r="B67" s="42"/>
      <c r="C67" s="24"/>
      <c r="D67" s="24"/>
    </row>
    <row r="68" spans="1:4" x14ac:dyDescent="0.25">
      <c r="A68" s="19">
        <v>47</v>
      </c>
      <c r="B68" s="16" t="s">
        <v>26</v>
      </c>
      <c r="C68" s="19">
        <v>4</v>
      </c>
      <c r="D68" s="19">
        <f t="shared" si="1"/>
        <v>0.5</v>
      </c>
    </row>
    <row r="69" spans="1:4" x14ac:dyDescent="0.25">
      <c r="A69" s="19"/>
      <c r="B69" s="43"/>
      <c r="C69" s="19"/>
      <c r="D69" s="19"/>
    </row>
    <row r="70" spans="1:4" x14ac:dyDescent="0.25">
      <c r="A70" s="24"/>
      <c r="B70" s="23" t="s">
        <v>8</v>
      </c>
      <c r="C70" s="24"/>
      <c r="D70" s="24"/>
    </row>
    <row r="71" spans="1:4" x14ac:dyDescent="0.25">
      <c r="A71" s="19">
        <v>49</v>
      </c>
      <c r="B71" s="27" t="s">
        <v>9</v>
      </c>
      <c r="C71" s="19">
        <f>SUM(C13:C69)*30%</f>
        <v>82.2</v>
      </c>
      <c r="D71" s="19">
        <f t="shared" si="1"/>
        <v>10.275</v>
      </c>
    </row>
    <row r="72" spans="1:4" x14ac:dyDescent="0.25">
      <c r="A72" s="19">
        <v>50</v>
      </c>
      <c r="B72" s="27" t="s">
        <v>5</v>
      </c>
      <c r="C72" s="19">
        <v>16</v>
      </c>
      <c r="D72" s="19">
        <f t="shared" si="1"/>
        <v>2</v>
      </c>
    </row>
    <row r="73" spans="1:4" x14ac:dyDescent="0.25">
      <c r="A73" s="19">
        <v>51</v>
      </c>
      <c r="B73" s="38" t="s">
        <v>20</v>
      </c>
      <c r="C73" s="19">
        <v>8</v>
      </c>
      <c r="D73" s="19">
        <f t="shared" si="1"/>
        <v>1</v>
      </c>
    </row>
    <row r="74" spans="1:4" x14ac:dyDescent="0.25">
      <c r="A74" s="22"/>
      <c r="B74" s="22" t="s">
        <v>2</v>
      </c>
      <c r="C74" s="26">
        <f>SUM(C8:C73)</f>
        <v>523.81999999999994</v>
      </c>
      <c r="D74" s="49">
        <f>C74/8</f>
        <v>65.477499999999992</v>
      </c>
    </row>
    <row r="75" spans="1:4" x14ac:dyDescent="0.25">
      <c r="D75" s="40"/>
    </row>
    <row r="77" spans="1:4" x14ac:dyDescent="0.25">
      <c r="B77" s="30" t="s">
        <v>10</v>
      </c>
    </row>
    <row r="78" spans="1:4" x14ac:dyDescent="0.25">
      <c r="B78" s="1" t="s">
        <v>38</v>
      </c>
    </row>
    <row r="79" spans="1:4" x14ac:dyDescent="0.25">
      <c r="B79" s="1" t="s">
        <v>39</v>
      </c>
    </row>
  </sheetData>
  <mergeCells count="2">
    <mergeCell ref="I8:I10"/>
    <mergeCell ref="J8:J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B41" sqref="B41"/>
    </sheetView>
  </sheetViews>
  <sheetFormatPr defaultRowHeight="15.75" x14ac:dyDescent="0.25"/>
  <cols>
    <col min="2" max="2" width="52.25" customWidth="1"/>
    <col min="3" max="3" width="9.25" customWidth="1"/>
    <col min="4" max="4" width="9.25" bestFit="1" customWidth="1"/>
    <col min="5" max="5" width="8.25" customWidth="1"/>
    <col min="7" max="7" width="15.75" bestFit="1" customWidth="1"/>
    <col min="8" max="8" width="7.625" customWidth="1"/>
  </cols>
  <sheetData>
    <row r="1" spans="1:10" ht="18.75" customHeight="1" x14ac:dyDescent="0.25">
      <c r="A1" s="136" t="s">
        <v>80</v>
      </c>
      <c r="B1" s="137"/>
      <c r="C1" s="137"/>
      <c r="D1" s="137"/>
      <c r="E1" s="137"/>
      <c r="F1" s="138"/>
      <c r="G1" s="111"/>
      <c r="H1" s="111"/>
      <c r="I1" s="111"/>
      <c r="J1" s="111"/>
    </row>
    <row r="2" spans="1:10" ht="18.75" customHeight="1" x14ac:dyDescent="0.25">
      <c r="A2" s="136"/>
      <c r="B2" s="137"/>
      <c r="C2" s="137"/>
      <c r="D2" s="137"/>
      <c r="E2" s="137"/>
      <c r="F2" s="138"/>
      <c r="G2" s="111"/>
      <c r="H2" s="111"/>
      <c r="I2" s="111"/>
      <c r="J2" s="111"/>
    </row>
    <row r="3" spans="1:10" ht="18.75" customHeight="1" x14ac:dyDescent="0.25">
      <c r="A3" s="136"/>
      <c r="B3" s="137"/>
      <c r="C3" s="137"/>
      <c r="D3" s="137"/>
      <c r="E3" s="137"/>
      <c r="F3" s="138"/>
      <c r="G3" s="111"/>
      <c r="H3" s="111"/>
      <c r="I3" s="111"/>
      <c r="J3" s="111"/>
    </row>
    <row r="4" spans="1:10" ht="18.75" customHeight="1" x14ac:dyDescent="0.25">
      <c r="A4" s="136"/>
      <c r="B4" s="137"/>
      <c r="C4" s="137"/>
      <c r="D4" s="137"/>
      <c r="E4" s="137"/>
      <c r="F4" s="138"/>
      <c r="G4" s="111"/>
      <c r="H4" s="111"/>
      <c r="I4" s="111"/>
      <c r="J4" s="111"/>
    </row>
    <row r="5" spans="1:10" ht="18.75" customHeight="1" x14ac:dyDescent="0.25">
      <c r="A5" s="139"/>
      <c r="B5" s="140"/>
      <c r="C5" s="140"/>
      <c r="D5" s="140"/>
      <c r="E5" s="140"/>
      <c r="F5" s="141"/>
      <c r="G5" s="111"/>
      <c r="H5" s="111"/>
      <c r="I5" s="111"/>
      <c r="J5" s="111"/>
    </row>
    <row r="6" spans="1:10" x14ac:dyDescent="0.25">
      <c r="A6" s="64"/>
      <c r="B6" s="65" t="s">
        <v>0</v>
      </c>
      <c r="C6" s="106" t="s">
        <v>7</v>
      </c>
      <c r="D6" s="106" t="s">
        <v>1</v>
      </c>
      <c r="E6" s="106" t="s">
        <v>7</v>
      </c>
      <c r="F6" s="107" t="s">
        <v>1</v>
      </c>
      <c r="G6" s="91"/>
      <c r="H6" s="92" t="s">
        <v>13</v>
      </c>
      <c r="I6" s="93" t="s">
        <v>7</v>
      </c>
      <c r="J6" s="93" t="s">
        <v>1</v>
      </c>
    </row>
    <row r="7" spans="1:10" x14ac:dyDescent="0.25">
      <c r="A7" s="64"/>
      <c r="B7" s="105"/>
      <c r="C7" s="110" t="s">
        <v>55</v>
      </c>
      <c r="D7" s="110" t="s">
        <v>55</v>
      </c>
      <c r="E7" s="110" t="s">
        <v>56</v>
      </c>
      <c r="F7" s="119" t="s">
        <v>56</v>
      </c>
      <c r="G7" s="94" t="s">
        <v>82</v>
      </c>
      <c r="H7" s="95">
        <v>1</v>
      </c>
      <c r="I7" s="96">
        <f>SUM(E12:E36)</f>
        <v>180</v>
      </c>
      <c r="J7" s="96">
        <f>SUM(F12:F36)</f>
        <v>22.5</v>
      </c>
    </row>
    <row r="8" spans="1:10" x14ac:dyDescent="0.25">
      <c r="A8" s="64"/>
      <c r="B8" s="67" t="s">
        <v>3</v>
      </c>
      <c r="C8" s="108"/>
      <c r="D8" s="108"/>
      <c r="E8" s="108"/>
      <c r="F8" s="109"/>
      <c r="G8" s="97" t="s">
        <v>83</v>
      </c>
      <c r="H8" s="98">
        <v>1</v>
      </c>
      <c r="I8" s="96">
        <f>SUM(C12:C36)</f>
        <v>180</v>
      </c>
      <c r="J8" s="96">
        <f>SUM(D12:D36)</f>
        <v>22.5</v>
      </c>
    </row>
    <row r="9" spans="1:10" x14ac:dyDescent="0.25">
      <c r="A9" s="68"/>
      <c r="B9" s="69" t="s">
        <v>21</v>
      </c>
      <c r="C9" s="70">
        <v>40</v>
      </c>
      <c r="D9" s="68">
        <f>C9/8</f>
        <v>5</v>
      </c>
      <c r="E9" s="71">
        <v>0</v>
      </c>
      <c r="F9" s="89"/>
      <c r="G9" s="99" t="s">
        <v>57</v>
      </c>
      <c r="H9" s="100" t="s">
        <v>84</v>
      </c>
      <c r="I9" s="98">
        <f>C9</f>
        <v>40</v>
      </c>
      <c r="J9" s="95">
        <f>D9</f>
        <v>5</v>
      </c>
    </row>
    <row r="10" spans="1:10" x14ac:dyDescent="0.25">
      <c r="A10" s="68"/>
      <c r="B10" s="72"/>
      <c r="C10" s="70"/>
      <c r="D10" s="68"/>
      <c r="E10" s="71"/>
      <c r="F10" s="89"/>
      <c r="G10" s="99" t="s">
        <v>11</v>
      </c>
      <c r="H10" s="100" t="s">
        <v>84</v>
      </c>
      <c r="I10" s="103">
        <f>SUM(I7:I8)*30%</f>
        <v>108</v>
      </c>
      <c r="J10" s="104">
        <f>I10/8</f>
        <v>13.5</v>
      </c>
    </row>
    <row r="11" spans="1:10" x14ac:dyDescent="0.25">
      <c r="A11" s="73"/>
      <c r="B11" s="74" t="s">
        <v>58</v>
      </c>
      <c r="C11" s="73"/>
      <c r="D11" s="73"/>
      <c r="E11" s="73"/>
      <c r="F11" s="90"/>
      <c r="G11" s="98" t="s">
        <v>17</v>
      </c>
      <c r="H11" s="98"/>
      <c r="I11" s="101"/>
      <c r="J11" s="102">
        <f>SUM(J7:J10)</f>
        <v>63.5</v>
      </c>
    </row>
    <row r="12" spans="1:10" x14ac:dyDescent="0.25">
      <c r="A12" s="68"/>
      <c r="B12" s="69" t="s">
        <v>19</v>
      </c>
      <c r="C12" s="70">
        <v>8</v>
      </c>
      <c r="D12" s="70">
        <f>SUM(C12/8)</f>
        <v>1</v>
      </c>
      <c r="E12" s="71">
        <v>8</v>
      </c>
      <c r="F12" s="120">
        <f>SUM(E1:E152/8)</f>
        <v>1</v>
      </c>
      <c r="G12" s="98"/>
      <c r="H12" s="98"/>
      <c r="I12" s="101"/>
      <c r="J12" s="102"/>
    </row>
    <row r="13" spans="1:10" x14ac:dyDescent="0.25">
      <c r="A13" s="68"/>
      <c r="B13" s="75" t="s">
        <v>59</v>
      </c>
      <c r="C13" s="70">
        <v>8</v>
      </c>
      <c r="D13" s="70">
        <f>SUM(C13/8)</f>
        <v>1</v>
      </c>
      <c r="E13" s="71">
        <v>8</v>
      </c>
      <c r="F13" s="120">
        <f>SUM(E1:E152/8)</f>
        <v>1</v>
      </c>
      <c r="G13" s="98"/>
      <c r="H13" s="98"/>
      <c r="I13" s="123"/>
      <c r="J13" s="102"/>
    </row>
    <row r="14" spans="1:10" x14ac:dyDescent="0.25">
      <c r="A14" s="76"/>
      <c r="B14" s="77" t="s">
        <v>60</v>
      </c>
      <c r="C14" s="78"/>
      <c r="D14" s="78"/>
      <c r="E14" s="78"/>
      <c r="F14" s="121"/>
      <c r="G14" s="98" t="s">
        <v>2</v>
      </c>
      <c r="H14" s="98">
        <f>J11</f>
        <v>63.5</v>
      </c>
      <c r="I14" s="123" t="s">
        <v>86</v>
      </c>
      <c r="J14" s="102"/>
    </row>
    <row r="15" spans="1:10" x14ac:dyDescent="0.25">
      <c r="A15" s="79">
        <v>1</v>
      </c>
      <c r="B15" s="80" t="s">
        <v>61</v>
      </c>
      <c r="C15" s="71">
        <v>8</v>
      </c>
      <c r="D15" s="70">
        <f>SUM(C15/8)</f>
        <v>1</v>
      </c>
      <c r="E15" s="71">
        <v>8</v>
      </c>
      <c r="F15" s="120">
        <f>SUM(E1:E152/8)</f>
        <v>1</v>
      </c>
      <c r="G15" s="98"/>
      <c r="H15" s="98"/>
      <c r="I15" s="123"/>
      <c r="J15" s="102"/>
    </row>
    <row r="16" spans="1:10" x14ac:dyDescent="0.25">
      <c r="A16" s="79">
        <v>2</v>
      </c>
      <c r="B16" s="80" t="s">
        <v>62</v>
      </c>
      <c r="C16" s="71">
        <v>4</v>
      </c>
      <c r="D16" s="70">
        <f>SUM(C16/8)</f>
        <v>0.5</v>
      </c>
      <c r="E16" s="71">
        <v>4</v>
      </c>
      <c r="F16" s="120">
        <f>SUM(E1:E152/8)</f>
        <v>0.5</v>
      </c>
      <c r="G16" s="124"/>
      <c r="H16" s="124"/>
      <c r="I16" s="124"/>
      <c r="J16" s="102"/>
    </row>
    <row r="17" spans="1:10" x14ac:dyDescent="0.25">
      <c r="A17" s="79">
        <v>3</v>
      </c>
      <c r="B17" s="81" t="s">
        <v>63</v>
      </c>
      <c r="C17" s="71">
        <v>12</v>
      </c>
      <c r="D17" s="70">
        <f>SUM(C17/8)</f>
        <v>1.5</v>
      </c>
      <c r="E17" s="71">
        <v>12</v>
      </c>
      <c r="F17" s="120">
        <f>SUM(E1:E152/8)</f>
        <v>1.5</v>
      </c>
      <c r="G17" s="124"/>
      <c r="H17" s="124"/>
      <c r="I17" s="124"/>
      <c r="J17" s="124"/>
    </row>
    <row r="18" spans="1:10" x14ac:dyDescent="0.25">
      <c r="A18" s="82"/>
      <c r="B18" s="77" t="s">
        <v>64</v>
      </c>
      <c r="C18" s="78"/>
      <c r="D18" s="78"/>
      <c r="E18" s="78"/>
      <c r="F18" s="121"/>
      <c r="G18" s="124"/>
      <c r="H18" s="124"/>
      <c r="I18" s="124"/>
      <c r="J18" s="124"/>
    </row>
    <row r="19" spans="1:10" x14ac:dyDescent="0.25">
      <c r="A19" s="79">
        <v>4</v>
      </c>
      <c r="B19" s="83" t="s">
        <v>31</v>
      </c>
      <c r="C19" s="84"/>
      <c r="D19" s="68"/>
      <c r="E19" s="84"/>
      <c r="F19" s="89"/>
      <c r="G19" s="124"/>
      <c r="H19" s="124"/>
      <c r="I19" s="124"/>
      <c r="J19" s="124"/>
    </row>
    <row r="20" spans="1:10" x14ac:dyDescent="0.25">
      <c r="A20" s="85"/>
      <c r="B20" s="80" t="s">
        <v>65</v>
      </c>
      <c r="C20" s="71">
        <v>6</v>
      </c>
      <c r="D20" s="70">
        <f t="shared" ref="D20:D28" si="0">SUM(C20/8)</f>
        <v>0.75</v>
      </c>
      <c r="E20" s="71">
        <v>6</v>
      </c>
      <c r="F20" s="122">
        <f t="shared" ref="F20:F25" si="1">SUM(E20/8)</f>
        <v>0.75</v>
      </c>
      <c r="G20" s="124"/>
      <c r="H20" s="124"/>
      <c r="I20" s="124"/>
      <c r="J20" s="102"/>
    </row>
    <row r="21" spans="1:10" x14ac:dyDescent="0.25">
      <c r="A21" s="85"/>
      <c r="B21" s="80" t="s">
        <v>66</v>
      </c>
      <c r="C21" s="71">
        <v>6</v>
      </c>
      <c r="D21" s="70">
        <f t="shared" si="0"/>
        <v>0.75</v>
      </c>
      <c r="E21" s="71">
        <v>6</v>
      </c>
      <c r="F21" s="122">
        <f t="shared" si="1"/>
        <v>0.75</v>
      </c>
      <c r="G21" s="124"/>
      <c r="H21" s="124"/>
      <c r="I21" s="124"/>
      <c r="J21" s="124"/>
    </row>
    <row r="22" spans="1:10" x14ac:dyDescent="0.25">
      <c r="A22" s="85"/>
      <c r="B22" s="80" t="s">
        <v>67</v>
      </c>
      <c r="C22" s="71">
        <v>6</v>
      </c>
      <c r="D22" s="70">
        <f t="shared" si="0"/>
        <v>0.75</v>
      </c>
      <c r="E22" s="71">
        <v>6</v>
      </c>
      <c r="F22" s="122">
        <f t="shared" si="1"/>
        <v>0.75</v>
      </c>
      <c r="G22" s="124"/>
      <c r="H22" s="124"/>
      <c r="I22" s="124"/>
      <c r="J22" s="124"/>
    </row>
    <row r="23" spans="1:10" x14ac:dyDescent="0.25">
      <c r="A23" s="85"/>
      <c r="B23" s="80" t="s">
        <v>68</v>
      </c>
      <c r="C23" s="71">
        <v>6</v>
      </c>
      <c r="D23" s="70">
        <f t="shared" si="0"/>
        <v>0.75</v>
      </c>
      <c r="E23" s="71">
        <v>6</v>
      </c>
      <c r="F23" s="122">
        <f t="shared" si="1"/>
        <v>0.75</v>
      </c>
      <c r="G23" s="124"/>
      <c r="H23" s="124"/>
      <c r="I23" s="124"/>
      <c r="J23" s="124"/>
    </row>
    <row r="24" spans="1:10" x14ac:dyDescent="0.25">
      <c r="A24" s="85"/>
      <c r="B24" s="80" t="s">
        <v>69</v>
      </c>
      <c r="C24" s="71">
        <v>8</v>
      </c>
      <c r="D24" s="70">
        <f t="shared" si="0"/>
        <v>1</v>
      </c>
      <c r="E24" s="71">
        <v>8</v>
      </c>
      <c r="F24" s="122">
        <f t="shared" si="1"/>
        <v>1</v>
      </c>
      <c r="G24" s="124"/>
      <c r="H24" s="124"/>
      <c r="I24" s="124"/>
      <c r="J24" s="124"/>
    </row>
    <row r="25" spans="1:10" x14ac:dyDescent="0.25">
      <c r="A25" s="85"/>
      <c r="B25" s="83" t="s">
        <v>70</v>
      </c>
      <c r="C25" s="71">
        <v>5</v>
      </c>
      <c r="D25" s="70">
        <f t="shared" si="0"/>
        <v>0.625</v>
      </c>
      <c r="E25" s="71">
        <v>5</v>
      </c>
      <c r="F25" s="122">
        <f t="shared" si="1"/>
        <v>0.625</v>
      </c>
      <c r="G25" s="124"/>
      <c r="H25" s="124"/>
      <c r="I25" s="124"/>
      <c r="J25" s="124"/>
    </row>
    <row r="26" spans="1:10" x14ac:dyDescent="0.25">
      <c r="A26" s="79">
        <v>5</v>
      </c>
      <c r="B26" s="80" t="s">
        <v>71</v>
      </c>
      <c r="C26" s="71">
        <v>24</v>
      </c>
      <c r="D26" s="70">
        <f t="shared" si="0"/>
        <v>3</v>
      </c>
      <c r="E26" s="71">
        <v>24</v>
      </c>
      <c r="F26" s="120">
        <f>SUM(E1:E152/8)</f>
        <v>3</v>
      </c>
      <c r="G26" s="124"/>
      <c r="H26" s="124"/>
      <c r="I26" s="124"/>
      <c r="J26" s="124"/>
    </row>
    <row r="27" spans="1:10" x14ac:dyDescent="0.25">
      <c r="A27" s="79">
        <v>6</v>
      </c>
      <c r="B27" s="80" t="s">
        <v>72</v>
      </c>
      <c r="C27" s="71">
        <v>12</v>
      </c>
      <c r="D27" s="70">
        <f t="shared" si="0"/>
        <v>1.5</v>
      </c>
      <c r="E27" s="71">
        <v>12</v>
      </c>
      <c r="F27" s="120">
        <f>SUM(E1:E152/8)</f>
        <v>1.5</v>
      </c>
      <c r="G27" s="124"/>
      <c r="H27" s="124"/>
      <c r="I27" s="124"/>
      <c r="J27" s="124"/>
    </row>
    <row r="28" spans="1:10" x14ac:dyDescent="0.25">
      <c r="A28" s="79">
        <v>7</v>
      </c>
      <c r="B28" s="80" t="s">
        <v>73</v>
      </c>
      <c r="C28" s="71">
        <v>5</v>
      </c>
      <c r="D28" s="70">
        <f t="shared" si="0"/>
        <v>0.625</v>
      </c>
      <c r="E28" s="71">
        <v>5</v>
      </c>
      <c r="F28" s="120">
        <f>SUM(E2:E152/8)</f>
        <v>0.625</v>
      </c>
      <c r="G28" s="124"/>
      <c r="H28" s="124"/>
      <c r="I28" s="124"/>
      <c r="J28" s="124"/>
    </row>
    <row r="29" spans="1:10" x14ac:dyDescent="0.25">
      <c r="A29" s="82"/>
      <c r="B29" s="77" t="s">
        <v>74</v>
      </c>
      <c r="C29" s="78"/>
      <c r="D29" s="78"/>
      <c r="E29" s="78"/>
      <c r="F29" s="121"/>
      <c r="G29" s="124"/>
      <c r="H29" s="124"/>
      <c r="I29" s="124"/>
      <c r="J29" s="124"/>
    </row>
    <row r="30" spans="1:10" x14ac:dyDescent="0.25">
      <c r="A30" s="79">
        <v>8</v>
      </c>
      <c r="B30" s="80" t="s">
        <v>75</v>
      </c>
      <c r="C30" s="71">
        <v>10</v>
      </c>
      <c r="D30" s="70">
        <f>SUM(C30/8)</f>
        <v>1.25</v>
      </c>
      <c r="E30" s="71">
        <v>10</v>
      </c>
      <c r="F30" s="120">
        <f>SUM(E1:E152/8)</f>
        <v>1.25</v>
      </c>
      <c r="G30" s="124"/>
      <c r="H30" s="124"/>
      <c r="I30" s="124"/>
      <c r="J30" s="124"/>
    </row>
    <row r="31" spans="1:10" x14ac:dyDescent="0.25">
      <c r="A31" s="79">
        <v>9</v>
      </c>
      <c r="B31" s="80" t="s">
        <v>76</v>
      </c>
      <c r="C31" s="71">
        <v>10</v>
      </c>
      <c r="D31" s="70">
        <f>SUM(C31/8)</f>
        <v>1.25</v>
      </c>
      <c r="E31" s="71">
        <v>10</v>
      </c>
      <c r="F31" s="120">
        <f>SUM(E2:E152/8)</f>
        <v>1.25</v>
      </c>
      <c r="G31" s="124"/>
      <c r="H31" s="124"/>
      <c r="I31" s="124"/>
      <c r="J31" s="102"/>
    </row>
    <row r="32" spans="1:10" x14ac:dyDescent="0.25">
      <c r="A32" s="79">
        <v>10</v>
      </c>
      <c r="B32" s="80" t="s">
        <v>77</v>
      </c>
      <c r="C32" s="71">
        <v>12</v>
      </c>
      <c r="D32" s="70">
        <f>SUM(C32/8)</f>
        <v>1.5</v>
      </c>
      <c r="E32" s="71">
        <v>12</v>
      </c>
      <c r="F32" s="120">
        <f>SUM(E1:E152/8)</f>
        <v>1.5</v>
      </c>
      <c r="G32" s="124"/>
      <c r="H32" s="124"/>
      <c r="I32" s="124"/>
      <c r="J32" s="124"/>
    </row>
    <row r="33" spans="1:10" x14ac:dyDescent="0.25">
      <c r="A33" s="79">
        <v>11</v>
      </c>
      <c r="B33" s="80" t="s">
        <v>78</v>
      </c>
      <c r="C33" s="71">
        <v>10</v>
      </c>
      <c r="D33" s="70">
        <f>SUM(C33/8)</f>
        <v>1.25</v>
      </c>
      <c r="E33" s="71">
        <v>10</v>
      </c>
      <c r="F33" s="120">
        <f>SUM(E1:E152/8)</f>
        <v>1.25</v>
      </c>
      <c r="G33" s="124"/>
      <c r="H33" s="124"/>
      <c r="I33" s="124"/>
      <c r="J33" s="124"/>
    </row>
    <row r="34" spans="1:10" x14ac:dyDescent="0.25">
      <c r="A34" s="82"/>
      <c r="B34" s="77" t="s">
        <v>79</v>
      </c>
      <c r="C34" s="78"/>
      <c r="D34" s="78"/>
      <c r="E34" s="78"/>
      <c r="F34" s="121"/>
      <c r="G34" s="124"/>
      <c r="H34" s="124"/>
      <c r="I34" s="124"/>
      <c r="J34" s="124"/>
    </row>
    <row r="35" spans="1:10" x14ac:dyDescent="0.25">
      <c r="A35" s="79">
        <v>12</v>
      </c>
      <c r="B35" s="80" t="s">
        <v>75</v>
      </c>
      <c r="C35" s="71">
        <v>10</v>
      </c>
      <c r="D35" s="70">
        <f>SUM(C35/8)</f>
        <v>1.25</v>
      </c>
      <c r="E35" s="71">
        <v>10</v>
      </c>
      <c r="F35" s="120">
        <f>SUM(E1:E152/8)</f>
        <v>1.25</v>
      </c>
      <c r="G35" s="124"/>
      <c r="H35" s="124"/>
      <c r="I35" s="124"/>
      <c r="J35" s="124"/>
    </row>
    <row r="36" spans="1:10" x14ac:dyDescent="0.25">
      <c r="A36" s="79">
        <v>13</v>
      </c>
      <c r="B36" s="80" t="s">
        <v>76</v>
      </c>
      <c r="C36" s="71">
        <v>10</v>
      </c>
      <c r="D36" s="70">
        <f>SUM(C36/8)</f>
        <v>1.25</v>
      </c>
      <c r="E36" s="71">
        <v>10</v>
      </c>
      <c r="F36" s="120">
        <f>SUM(E1:E152/8)</f>
        <v>1.25</v>
      </c>
      <c r="G36" s="124"/>
      <c r="H36" s="124"/>
      <c r="I36" s="124"/>
      <c r="J36" s="102"/>
    </row>
    <row r="37" spans="1:10" x14ac:dyDescent="0.25">
      <c r="A37" s="125"/>
      <c r="B37" s="126" t="s">
        <v>2</v>
      </c>
      <c r="C37" s="127">
        <f>SUM(C12:C36)</f>
        <v>180</v>
      </c>
      <c r="D37" s="128">
        <f>SUM(C37/8)</f>
        <v>22.5</v>
      </c>
      <c r="E37" s="127">
        <f>SUM(E12:E36)</f>
        <v>180</v>
      </c>
      <c r="F37" s="129">
        <f>SUM(E1:E152/8)</f>
        <v>22.5</v>
      </c>
      <c r="G37" s="130"/>
      <c r="H37" s="130"/>
      <c r="I37" s="130"/>
      <c r="J37" s="130"/>
    </row>
    <row r="38" spans="1:10" ht="17.25" x14ac:dyDescent="0.3">
      <c r="A38" s="112"/>
      <c r="B38" s="111"/>
      <c r="C38" s="113"/>
      <c r="D38" s="114"/>
      <c r="E38" s="115"/>
      <c r="F38" s="116"/>
      <c r="G38" s="111"/>
      <c r="H38" s="111"/>
      <c r="I38" s="111"/>
      <c r="J38" s="111"/>
    </row>
    <row r="39" spans="1:10" ht="17.25" x14ac:dyDescent="0.3">
      <c r="A39" s="112"/>
      <c r="B39" s="111"/>
      <c r="C39" s="113"/>
      <c r="D39" s="114"/>
      <c r="E39" s="115"/>
      <c r="F39" s="116"/>
      <c r="G39" s="111"/>
      <c r="H39" s="111"/>
      <c r="I39" s="111"/>
      <c r="J39" s="111"/>
    </row>
    <row r="40" spans="1:10" x14ac:dyDescent="0.25">
      <c r="A40" s="117"/>
      <c r="B40" s="117"/>
      <c r="C40" s="117"/>
      <c r="D40" s="117"/>
      <c r="E40" s="117"/>
      <c r="F40" s="117"/>
      <c r="G40" s="111"/>
      <c r="H40" s="111"/>
      <c r="I40" s="111"/>
      <c r="J40" s="111"/>
    </row>
    <row r="41" spans="1:10" ht="90" x14ac:dyDescent="0.25">
      <c r="A41" s="117"/>
      <c r="B41" s="118" t="s">
        <v>85</v>
      </c>
      <c r="C41" s="117"/>
      <c r="D41" s="117"/>
      <c r="E41" s="117"/>
      <c r="F41" s="117"/>
      <c r="G41" s="111"/>
      <c r="H41" s="111"/>
      <c r="I41" s="111"/>
      <c r="J41" s="111"/>
    </row>
  </sheetData>
  <mergeCells count="1">
    <mergeCell ref="A1:F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E6" sqref="E6"/>
    </sheetView>
  </sheetViews>
  <sheetFormatPr defaultRowHeight="15.75" x14ac:dyDescent="0.25"/>
  <cols>
    <col min="1" max="1" width="9" customWidth="1"/>
    <col min="2" max="2" width="62.375" customWidth="1"/>
    <col min="4" max="4" width="10.625" bestFit="1" customWidth="1"/>
  </cols>
  <sheetData>
    <row r="1" spans="1:4" ht="18.75" x14ac:dyDescent="0.25">
      <c r="A1" s="51"/>
      <c r="B1" s="52"/>
      <c r="C1" s="53"/>
      <c r="D1" s="63"/>
    </row>
    <row r="2" spans="1:4" ht="18.75" x14ac:dyDescent="0.25">
      <c r="A2" s="54"/>
      <c r="B2" s="55"/>
      <c r="C2" s="56"/>
      <c r="D2" s="61"/>
    </row>
    <row r="3" spans="1:4" ht="18.75" x14ac:dyDescent="0.25">
      <c r="A3" s="54"/>
      <c r="B3" s="57" t="s">
        <v>54</v>
      </c>
      <c r="C3" s="56"/>
      <c r="D3" s="131">
        <v>43679</v>
      </c>
    </row>
    <row r="4" spans="1:4" ht="18.75" x14ac:dyDescent="0.25">
      <c r="A4" s="54"/>
      <c r="B4" s="56"/>
      <c r="C4" s="56"/>
      <c r="D4" s="132" t="s">
        <v>87</v>
      </c>
    </row>
    <row r="5" spans="1:4" ht="18.75" x14ac:dyDescent="0.25">
      <c r="A5" s="58"/>
      <c r="B5" s="59"/>
      <c r="C5" s="60"/>
      <c r="D5" s="62"/>
    </row>
    <row r="6" spans="1:4" x14ac:dyDescent="0.25">
      <c r="A6" s="64"/>
      <c r="B6" s="65" t="s">
        <v>0</v>
      </c>
      <c r="C6" s="66" t="s">
        <v>7</v>
      </c>
      <c r="D6" s="88" t="s">
        <v>1</v>
      </c>
    </row>
    <row r="7" spans="1:4" x14ac:dyDescent="0.25">
      <c r="A7" s="64"/>
      <c r="B7" s="67" t="s">
        <v>3</v>
      </c>
      <c r="C7" s="64"/>
      <c r="D7" s="64"/>
    </row>
    <row r="8" spans="1:4" x14ac:dyDescent="0.25">
      <c r="A8" s="64"/>
      <c r="B8" s="67" t="s">
        <v>58</v>
      </c>
      <c r="C8" s="64"/>
      <c r="D8" s="64"/>
    </row>
    <row r="9" spans="1:4" x14ac:dyDescent="0.25">
      <c r="A9" s="68"/>
      <c r="B9" s="69" t="s">
        <v>19</v>
      </c>
      <c r="C9" s="70">
        <v>8</v>
      </c>
      <c r="D9" s="70">
        <f>SUM(C9/8)</f>
        <v>1</v>
      </c>
    </row>
    <row r="10" spans="1:4" x14ac:dyDescent="0.25">
      <c r="A10" s="76"/>
      <c r="B10" s="77" t="s">
        <v>60</v>
      </c>
      <c r="C10" s="78"/>
      <c r="D10" s="78"/>
    </row>
    <row r="11" spans="1:4" x14ac:dyDescent="0.25">
      <c r="A11" s="79">
        <v>1</v>
      </c>
      <c r="B11" s="80" t="s">
        <v>61</v>
      </c>
      <c r="C11" s="71">
        <v>4</v>
      </c>
      <c r="D11" s="70">
        <f>SUM(C11/8)</f>
        <v>0.5</v>
      </c>
    </row>
    <row r="12" spans="1:4" x14ac:dyDescent="0.25">
      <c r="A12" s="79">
        <v>2</v>
      </c>
      <c r="B12" s="80" t="s">
        <v>62</v>
      </c>
      <c r="C12" s="71">
        <v>2</v>
      </c>
      <c r="D12" s="70">
        <f>SUM(C12/8)</f>
        <v>0.25</v>
      </c>
    </row>
    <row r="13" spans="1:4" x14ac:dyDescent="0.25">
      <c r="A13" s="82"/>
      <c r="B13" s="77" t="s">
        <v>64</v>
      </c>
      <c r="C13" s="78"/>
      <c r="D13" s="78"/>
    </row>
    <row r="14" spans="1:4" x14ac:dyDescent="0.25">
      <c r="A14" s="79">
        <v>3</v>
      </c>
      <c r="B14" s="81" t="s">
        <v>31</v>
      </c>
      <c r="C14" s="84">
        <v>8</v>
      </c>
      <c r="D14" s="70">
        <f t="shared" ref="D14:D16" si="0">SUM(C14/8)</f>
        <v>1</v>
      </c>
    </row>
    <row r="15" spans="1:4" x14ac:dyDescent="0.25">
      <c r="A15" s="79">
        <v>4</v>
      </c>
      <c r="B15" s="81" t="s">
        <v>70</v>
      </c>
      <c r="C15" s="71">
        <v>8</v>
      </c>
      <c r="D15" s="70">
        <f t="shared" si="0"/>
        <v>1</v>
      </c>
    </row>
    <row r="16" spans="1:4" x14ac:dyDescent="0.25">
      <c r="A16" s="79">
        <v>5</v>
      </c>
      <c r="B16" s="80" t="s">
        <v>72</v>
      </c>
      <c r="C16" s="71">
        <v>4</v>
      </c>
      <c r="D16" s="70">
        <f t="shared" si="0"/>
        <v>0.5</v>
      </c>
    </row>
    <row r="17" spans="1:4" x14ac:dyDescent="0.25">
      <c r="A17" s="82">
        <v>5</v>
      </c>
      <c r="B17" s="77" t="s">
        <v>74</v>
      </c>
      <c r="C17" s="78"/>
      <c r="D17" s="78"/>
    </row>
    <row r="18" spans="1:4" x14ac:dyDescent="0.25">
      <c r="A18" s="79">
        <v>5.0999999999999996</v>
      </c>
      <c r="B18" s="80" t="s">
        <v>75</v>
      </c>
      <c r="C18" s="71">
        <v>3</v>
      </c>
      <c r="D18" s="70">
        <f>SUM(C18/8)</f>
        <v>0.375</v>
      </c>
    </row>
    <row r="19" spans="1:4" x14ac:dyDescent="0.25">
      <c r="A19" s="79">
        <v>5.2</v>
      </c>
      <c r="B19" s="80" t="s">
        <v>76</v>
      </c>
      <c r="C19" s="71">
        <v>6</v>
      </c>
      <c r="D19" s="70">
        <f>SUM(C19/8)</f>
        <v>0.75</v>
      </c>
    </row>
    <row r="20" spans="1:4" x14ac:dyDescent="0.25">
      <c r="A20" s="79">
        <v>5.3</v>
      </c>
      <c r="B20" s="80" t="s">
        <v>77</v>
      </c>
      <c r="C20" s="71">
        <v>6</v>
      </c>
      <c r="D20" s="70">
        <f>SUM(C20/8)</f>
        <v>0.75</v>
      </c>
    </row>
    <row r="21" spans="1:4" x14ac:dyDescent="0.25">
      <c r="A21" s="79">
        <v>5.4</v>
      </c>
      <c r="B21" s="80" t="s">
        <v>78</v>
      </c>
      <c r="C21" s="71">
        <v>4</v>
      </c>
      <c r="D21" s="70">
        <f>SUM(C21/8)</f>
        <v>0.5</v>
      </c>
    </row>
    <row r="22" spans="1:4" x14ac:dyDescent="0.25">
      <c r="A22" s="82">
        <v>6</v>
      </c>
      <c r="B22" s="77" t="s">
        <v>79</v>
      </c>
      <c r="C22" s="78"/>
      <c r="D22" s="78"/>
    </row>
    <row r="23" spans="1:4" x14ac:dyDescent="0.25">
      <c r="A23" s="79">
        <v>6.1</v>
      </c>
      <c r="B23" s="80" t="s">
        <v>75</v>
      </c>
      <c r="C23" s="71">
        <v>3</v>
      </c>
      <c r="D23" s="70">
        <f>SUM(C23/8)</f>
        <v>0.375</v>
      </c>
    </row>
    <row r="24" spans="1:4" x14ac:dyDescent="0.25">
      <c r="A24" s="79">
        <v>6.2</v>
      </c>
      <c r="B24" s="80" t="s">
        <v>76</v>
      </c>
      <c r="C24" s="71">
        <v>6</v>
      </c>
      <c r="D24" s="70">
        <f>SUM(C24/8)</f>
        <v>0.75</v>
      </c>
    </row>
    <row r="25" spans="1:4" x14ac:dyDescent="0.25">
      <c r="A25" s="85"/>
      <c r="B25" s="86"/>
      <c r="C25" s="84"/>
      <c r="D25" s="68"/>
    </row>
    <row r="26" spans="1:4" x14ac:dyDescent="0.25">
      <c r="A26" s="87"/>
      <c r="B26" s="126" t="s">
        <v>2</v>
      </c>
      <c r="C26" s="127">
        <f>SUM(C9:C24)</f>
        <v>62</v>
      </c>
      <c r="D26" s="128">
        <f>SUM(C26/8)</f>
        <v>7.75</v>
      </c>
    </row>
    <row r="27" spans="1:4" x14ac:dyDescent="0.25">
      <c r="A27" s="133"/>
      <c r="B27" s="111"/>
      <c r="C27" s="113"/>
      <c r="D27" s="114"/>
    </row>
    <row r="28" spans="1:4" ht="18" customHeight="1" x14ac:dyDescent="0.25">
      <c r="A28" s="133"/>
      <c r="B28" s="111"/>
      <c r="C28" s="113"/>
      <c r="D28" s="114"/>
    </row>
    <row r="29" spans="1:4" x14ac:dyDescent="0.25">
      <c r="B29" t="s">
        <v>81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Web App</vt:lpstr>
      <vt:lpstr>Mobile App</vt:lpstr>
      <vt:lpstr>Web &amp; Api</vt:lpstr>
    </vt:vector>
  </TitlesOfParts>
  <Company>Mphasis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www.Verbat.com</dc:creator>
  <cp:lastModifiedBy>Jane Suji</cp:lastModifiedBy>
  <dcterms:created xsi:type="dcterms:W3CDTF">2013-06-07T15:02:07Z</dcterms:created>
  <dcterms:modified xsi:type="dcterms:W3CDTF">2019-08-02T06:11:06Z</dcterms:modified>
</cp:coreProperties>
</file>