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AbuDhabiAgricultureandFoodSafetyAuthority\"/>
    </mc:Choice>
  </mc:AlternateContent>
  <bookViews>
    <workbookView xWindow="0" yWindow="0" windowWidth="14400" windowHeight="11910"/>
  </bookViews>
  <sheets>
    <sheet name="Web" sheetId="1" r:id="rId1"/>
    <sheet name="Mobile" sheetId="2" r:id="rId2"/>
  </sheets>
  <externalReferences>
    <externalReference r:id="rId3"/>
  </externalReferences>
  <definedNames>
    <definedName name="test">[1]Sheet3!$A$2:$A$4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B8" i="1"/>
  <c r="F19" i="1" l="1"/>
  <c r="B113" i="1" l="1"/>
  <c r="E19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56" i="1"/>
  <c r="C46" i="1"/>
  <c r="C47" i="1"/>
  <c r="C48" i="1"/>
  <c r="C49" i="1"/>
  <c r="C50" i="1"/>
  <c r="C51" i="1"/>
  <c r="C52" i="1"/>
  <c r="C45" i="1"/>
  <c r="C42" i="1"/>
  <c r="C43" i="1"/>
  <c r="C41" i="1"/>
  <c r="C37" i="1"/>
  <c r="C38" i="1"/>
  <c r="C39" i="1"/>
  <c r="C36" i="1"/>
  <c r="C33" i="1"/>
  <c r="C34" i="1"/>
  <c r="C32" i="1"/>
  <c r="C22" i="1"/>
  <c r="C23" i="1"/>
  <c r="C24" i="1"/>
  <c r="C25" i="1"/>
  <c r="C26" i="1"/>
  <c r="C27" i="1"/>
  <c r="C28" i="1"/>
  <c r="C21" i="1"/>
  <c r="C16" i="1"/>
  <c r="C17" i="1"/>
  <c r="C18" i="1"/>
  <c r="C19" i="1"/>
  <c r="C15" i="1"/>
  <c r="G10" i="1" l="1"/>
  <c r="G11" i="1"/>
  <c r="C117" i="1"/>
  <c r="C116" i="1"/>
  <c r="B115" i="1"/>
  <c r="C115" i="1" s="1"/>
  <c r="C12" i="1"/>
  <c r="C9" i="1"/>
  <c r="F8" i="1" s="1"/>
  <c r="G8" i="1" s="1"/>
  <c r="C10" i="1"/>
  <c r="F6" i="1" s="1"/>
  <c r="C8" i="1"/>
  <c r="F9" i="1" s="1"/>
  <c r="G9" i="1" s="1"/>
  <c r="C7" i="1"/>
  <c r="F7" i="1" s="1"/>
  <c r="G7" i="1" s="1"/>
  <c r="F13" i="1" l="1"/>
  <c r="E18" i="1" s="1"/>
  <c r="F18" i="1" s="1"/>
  <c r="G6" i="1"/>
  <c r="I10" i="1"/>
  <c r="H10" i="1"/>
  <c r="C113" i="1"/>
  <c r="F12" i="1" s="1"/>
  <c r="G12" i="1" s="1"/>
  <c r="B118" i="1"/>
  <c r="C119" i="1" s="1"/>
  <c r="G13" i="1" l="1"/>
  <c r="G14" i="1" s="1"/>
  <c r="C118" i="1"/>
  <c r="E17" i="1" l="1"/>
  <c r="F17" i="1" s="1"/>
  <c r="F21" i="1"/>
</calcChain>
</file>

<file path=xl/sharedStrings.xml><?xml version="1.0" encoding="utf-8"?>
<sst xmlns="http://schemas.openxmlformats.org/spreadsheetml/2006/main" count="148" uniqueCount="138">
  <si>
    <t>Module</t>
  </si>
  <si>
    <t>Resources</t>
  </si>
  <si>
    <t>Hours</t>
  </si>
  <si>
    <t>Man Days</t>
  </si>
  <si>
    <t>Project Initiation</t>
  </si>
  <si>
    <t xml:space="preserve">Business analysis </t>
  </si>
  <si>
    <t>Project Management</t>
  </si>
  <si>
    <t>SRS,FS,User Manual</t>
  </si>
  <si>
    <t>Development</t>
  </si>
  <si>
    <t>Application Basic setup</t>
  </si>
  <si>
    <t>data encryption</t>
  </si>
  <si>
    <t xml:space="preserve">SQA </t>
  </si>
  <si>
    <t>QA &amp; Bug fixing</t>
  </si>
  <si>
    <t>UAT</t>
  </si>
  <si>
    <t>Deployment</t>
  </si>
  <si>
    <t>Design and Prototype (mobile &amp; Web)</t>
  </si>
  <si>
    <t>Mobile API</t>
  </si>
  <si>
    <t>Total</t>
  </si>
  <si>
    <t>#</t>
  </si>
  <si>
    <t>Days</t>
  </si>
  <si>
    <t>UI / UX</t>
  </si>
  <si>
    <t>BA</t>
  </si>
  <si>
    <t>Tech Writer</t>
  </si>
  <si>
    <t>PM</t>
  </si>
  <si>
    <t>Jr Developer</t>
  </si>
  <si>
    <t>Sr Developer</t>
  </si>
  <si>
    <t>QA</t>
  </si>
  <si>
    <t>Total Effort</t>
  </si>
  <si>
    <t>Delivery Timeline</t>
  </si>
  <si>
    <t>Months</t>
  </si>
  <si>
    <t>Note: 6 hrs / KPI</t>
  </si>
  <si>
    <t>Android</t>
  </si>
  <si>
    <r>
      <rPr>
        <b/>
        <u/>
        <sz val="11"/>
        <color theme="1"/>
        <rFont val="Calibri"/>
        <family val="2"/>
        <scheme val="minor"/>
      </rPr>
      <t>Assumption</t>
    </r>
    <r>
      <rPr>
        <sz val="11"/>
        <color theme="1"/>
        <rFont val="Calibri"/>
        <family val="2"/>
        <scheme val="minor"/>
      </rPr>
      <t xml:space="preserve">
1.The estimation is for portrait mode.
2.The estimation may vary with the difference in functionality and the design.
3.The estimation is done for native android and iOS app.</t>
    </r>
  </si>
  <si>
    <t>Create Components</t>
  </si>
  <si>
    <t>Create Sub Components or critical areas</t>
  </si>
  <si>
    <t>Create activities and tasks for each critical areas</t>
  </si>
  <si>
    <t>Assess farm based on control points</t>
  </si>
  <si>
    <t>Review the report before final submit</t>
  </si>
  <si>
    <t>Create control points for activities so that they can be evaluted</t>
  </si>
  <si>
    <t>Create notes against control points</t>
  </si>
  <si>
    <t>Send report to extension center manager for approval</t>
  </si>
  <si>
    <t>Extension manager approves and sends to farm owner</t>
  </si>
  <si>
    <t>Extension Officer Activities (Mobile Application)</t>
  </si>
  <si>
    <t>Admin (Web Application)</t>
  </si>
  <si>
    <t>Send documents to farmer to mitigate GAPS found</t>
  </si>
  <si>
    <t>Create quantitave data Indicators</t>
  </si>
  <si>
    <t>Create Qualitative data indicators</t>
  </si>
  <si>
    <t>Create schedules for quantitative and qualitate data assessment</t>
  </si>
  <si>
    <t>Capture quantitative data</t>
  </si>
  <si>
    <t>Capture qualitative dats</t>
  </si>
  <si>
    <t>Update ADAFSA database</t>
  </si>
  <si>
    <t>Provide advice based on GAPS</t>
  </si>
  <si>
    <t>Provide advice based on GAPS found</t>
  </si>
  <si>
    <t>Retrieve advice from database</t>
  </si>
  <si>
    <t>SES Utilization</t>
  </si>
  <si>
    <t>Transfer responsibility of farm from one extension officer to another</t>
  </si>
  <si>
    <t>Send transfer request to area manager</t>
  </si>
  <si>
    <t>Area manager approval</t>
  </si>
  <si>
    <t>Extension engineer login via AD</t>
  </si>
  <si>
    <t>Data Capture Business Practice (Mobile App)</t>
  </si>
  <si>
    <t>Capture Geo Cordinates and verify farm location</t>
  </si>
  <si>
    <t>Display Farm characteristics using data from ADAFSA</t>
  </si>
  <si>
    <t>Open SES solution check list</t>
  </si>
  <si>
    <t>Attach reference documents</t>
  </si>
  <si>
    <t>Conduct farm assessment</t>
  </si>
  <si>
    <t>Consiult reference documents</t>
  </si>
  <si>
    <t xml:space="preserve">Append messages to farm owner for issues found </t>
  </si>
  <si>
    <t>Add evidence (Photos, videos)</t>
  </si>
  <si>
    <t>Access to outstanding issues per farm (read only)</t>
  </si>
  <si>
    <t>AEE should have access to reports created (month by month &amp; Accumulative reports)</t>
  </si>
  <si>
    <t>Repport should include components, sub components &amp; control points</t>
  </si>
  <si>
    <t>Field Level - AEE</t>
  </si>
  <si>
    <t>Farm Owners</t>
  </si>
  <si>
    <t>Farm Visit notifications</t>
  </si>
  <si>
    <t>AEE reports</t>
  </si>
  <si>
    <t>Suggested actions to improve farming practices &amp; increase crop production</t>
  </si>
  <si>
    <t>Access to brief reports on farm</t>
  </si>
  <si>
    <t>Access to detailed report</t>
  </si>
  <si>
    <t>Edit field report by extension center manager</t>
  </si>
  <si>
    <t>send report to farmer</t>
  </si>
  <si>
    <t xml:space="preserve">Farm relations manager has view only access to all reports submitted by AEE. </t>
  </si>
  <si>
    <t>Includes real time view of reports when AEE is visiting farm</t>
  </si>
  <si>
    <t xml:space="preserve">Multi monthly reports prepared by AEE / farm </t>
  </si>
  <si>
    <t>reports of all AEE working under him</t>
  </si>
  <si>
    <t>AEE has readonly access to reports submitted by them</t>
  </si>
  <si>
    <t>Reports on specific agricultural practices</t>
  </si>
  <si>
    <t>Assigning regional subject matter specialist on critical issues</t>
  </si>
  <si>
    <t>Local Farm Unit (Farm Relations Manager)</t>
  </si>
  <si>
    <t xml:space="preserve">Regional Level </t>
  </si>
  <si>
    <t>Area &amp; section managers</t>
  </si>
  <si>
    <t>Access to AEE reports</t>
  </si>
  <si>
    <t>Identify training needs of AEE</t>
  </si>
  <si>
    <t>Identify and provide reccomenfdations on specific issues in particulkar centers</t>
  </si>
  <si>
    <t>Monitoring and evaluation of regional programs and technical staff;</t>
  </si>
  <si>
    <t>Mobilizing regional human and material resources to enhance field actrivities</t>
  </si>
  <si>
    <t>Activities and/or programs.</t>
  </si>
  <si>
    <t>TSD Central Level</t>
  </si>
  <si>
    <t>Make realistic management decisions related to field program
development as well as reinforcement of human and financial
resources;</t>
  </si>
  <si>
    <t>Provide ADAFSA Executive Management &amp; Decision Makers with
sound suggestions of relevance to policies and strategies for
sustainable agricultural and rural development.</t>
  </si>
  <si>
    <t>End user training</t>
  </si>
  <si>
    <t>Training</t>
  </si>
  <si>
    <t>Train the trainer</t>
  </si>
  <si>
    <t>Administrator training</t>
  </si>
  <si>
    <t>Integrations</t>
  </si>
  <si>
    <t xml:space="preserve">Siebel </t>
  </si>
  <si>
    <t>SMS gateway</t>
  </si>
  <si>
    <t>Active directory</t>
  </si>
  <si>
    <t>online - offline capability</t>
  </si>
  <si>
    <t>Bi lingual application</t>
  </si>
  <si>
    <t>Security</t>
  </si>
  <si>
    <t>Protection against injection attacks (SQL, CRLF)</t>
  </si>
  <si>
    <t>URL encoding,  Input validation</t>
  </si>
  <si>
    <t>Cookie Encryption, Cookie replay attacks</t>
  </si>
  <si>
    <t>Session hijacking prevention</t>
  </si>
  <si>
    <t>Cross site scripting and session management</t>
  </si>
  <si>
    <t>System Features</t>
  </si>
  <si>
    <t>Authentication, Authorization, Roles</t>
  </si>
  <si>
    <t>Exception Handling and Error logging</t>
  </si>
  <si>
    <t>Auditing &amp; Logging</t>
  </si>
  <si>
    <t>Search Engine</t>
  </si>
  <si>
    <t>Notification management</t>
  </si>
  <si>
    <t>Reporting Engine</t>
  </si>
  <si>
    <t>Workflow management</t>
  </si>
  <si>
    <t>Expected Delivery time</t>
  </si>
  <si>
    <t>Mobile Development / Track</t>
  </si>
  <si>
    <t>Agriculture &amp; Food Safety Authority                                                                                    03 July 2020</t>
  </si>
  <si>
    <t>Change in statistical data for various farming systems</t>
  </si>
  <si>
    <t>Part A - Technical Data &amp; Information</t>
  </si>
  <si>
    <t>Part B - Farm Information &amp; Agriculture Sustainability Index</t>
  </si>
  <si>
    <t>Extension Officer Activities (Mobile &amp; Web Application)</t>
  </si>
  <si>
    <t>Stakeholders Access &amp; Reporting Hierarchy (Mobile &amp; Web)</t>
  </si>
  <si>
    <t>Performance of AEE in a given center</t>
  </si>
  <si>
    <t>IOS</t>
  </si>
  <si>
    <t>Hrs</t>
  </si>
  <si>
    <t>Customer Mobile App</t>
  </si>
  <si>
    <t>Agriculture Directory Services</t>
  </si>
  <si>
    <t xml:space="preserve">eServices &amp; </t>
  </si>
  <si>
    <t>Control Management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</si>
</sst>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9" borderId="0" xfId="0" applyFont="1" applyFill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 indent="1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 indent="1"/>
    </xf>
    <xf numFmtId="0" fontId="1" fillId="6" borderId="0" xfId="0" applyFont="1" applyFill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4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indent="2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indent="1"/>
    </xf>
    <xf numFmtId="0" fontId="0" fillId="10" borderId="0" xfId="0" applyFill="1"/>
    <xf numFmtId="0" fontId="1" fillId="10" borderId="0" xfId="0" applyFont="1" applyFill="1"/>
    <xf numFmtId="0" fontId="1" fillId="7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Border="1"/>
    <xf numFmtId="0" fontId="1" fillId="10" borderId="3" xfId="0" applyFont="1" applyFill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wrapText="1" indent="1"/>
    </xf>
    <xf numFmtId="0" fontId="0" fillId="0" borderId="3" xfId="0" quotePrefix="1" applyBorder="1" applyAlignment="1">
      <alignment horizontal="left" indent="1"/>
    </xf>
    <xf numFmtId="0" fontId="1" fillId="7" borderId="5" xfId="0" applyFont="1" applyFill="1" applyBorder="1" applyAlignment="1"/>
    <xf numFmtId="0" fontId="0" fillId="10" borderId="3" xfId="0" applyFill="1" applyBorder="1" applyAlignment="1">
      <alignment horizontal="center"/>
    </xf>
    <xf numFmtId="0" fontId="1" fillId="10" borderId="5" xfId="0" applyFont="1" applyFill="1" applyBorder="1" applyAlignment="1"/>
    <xf numFmtId="0" fontId="0" fillId="0" borderId="3" xfId="0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0</xdr:col>
      <xdr:colOff>2044403</xdr:colOff>
      <xdr:row>2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"/>
          <a:ext cx="1968203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0</xdr:col>
      <xdr:colOff>2044403</xdr:colOff>
      <xdr:row>2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"/>
          <a:ext cx="1968203" cy="52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>
        <row r="2">
          <cell r="A2" t="str">
            <v>Report</v>
          </cell>
        </row>
        <row r="3">
          <cell r="A3" t="str">
            <v>Form</v>
          </cell>
        </row>
        <row r="4">
          <cell r="A4" t="str">
            <v>Query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selection activeCell="E22" sqref="E22"/>
    </sheetView>
  </sheetViews>
  <sheetFormatPr defaultRowHeight="15" x14ac:dyDescent="0.25"/>
  <cols>
    <col min="1" max="1" width="74.5703125" customWidth="1"/>
    <col min="2" max="2" width="10.5703125" style="4" customWidth="1"/>
    <col min="3" max="3" width="11.42578125" style="4" customWidth="1"/>
    <col min="4" max="4" width="26.7109375" bestFit="1" customWidth="1"/>
    <col min="5" max="5" width="6.42578125" style="4" customWidth="1"/>
    <col min="6" max="6" width="9.5703125" style="4" customWidth="1"/>
    <col min="7" max="7" width="9.5703125" style="4" bestFit="1" customWidth="1"/>
    <col min="8" max="8" width="10.28515625" customWidth="1"/>
    <col min="9" max="9" width="7.42578125" customWidth="1"/>
    <col min="10" max="10" width="13" customWidth="1"/>
    <col min="11" max="11" width="7" bestFit="1" customWidth="1"/>
  </cols>
  <sheetData>
    <row r="1" spans="1:9" x14ac:dyDescent="0.25">
      <c r="A1" s="1"/>
      <c r="B1" s="63"/>
      <c r="C1" s="63"/>
      <c r="D1" s="63"/>
      <c r="E1" s="63"/>
      <c r="F1" s="63"/>
      <c r="G1" s="63"/>
    </row>
    <row r="2" spans="1:9" x14ac:dyDescent="0.25">
      <c r="A2" s="2"/>
      <c r="B2" s="63"/>
      <c r="C2" s="63"/>
      <c r="D2" s="63"/>
      <c r="E2" s="63"/>
      <c r="F2" s="63"/>
      <c r="G2" s="63"/>
    </row>
    <row r="3" spans="1:9" ht="31.5" customHeight="1" x14ac:dyDescent="0.25">
      <c r="A3" s="3"/>
      <c r="B3" s="63"/>
      <c r="C3" s="63"/>
      <c r="D3" s="63"/>
      <c r="E3" s="63"/>
      <c r="F3" s="63"/>
      <c r="G3" s="63"/>
    </row>
    <row r="4" spans="1:9" ht="26.25" customHeight="1" x14ac:dyDescent="0.25">
      <c r="A4" s="62" t="s">
        <v>125</v>
      </c>
      <c r="B4" s="62"/>
      <c r="C4" s="62"/>
      <c r="D4" s="62"/>
      <c r="E4" s="62"/>
      <c r="F4" s="62"/>
      <c r="G4" s="62"/>
    </row>
    <row r="5" spans="1:9" x14ac:dyDescent="0.25">
      <c r="A5" s="11" t="s">
        <v>0</v>
      </c>
      <c r="B5" s="14" t="s">
        <v>2</v>
      </c>
      <c r="C5" s="14" t="s">
        <v>3</v>
      </c>
      <c r="D5" s="12" t="s">
        <v>1</v>
      </c>
      <c r="E5" s="33" t="s">
        <v>18</v>
      </c>
      <c r="F5" s="33" t="s">
        <v>19</v>
      </c>
      <c r="G5" s="33" t="s">
        <v>17</v>
      </c>
    </row>
    <row r="6" spans="1:9" x14ac:dyDescent="0.25">
      <c r="A6" s="61" t="s">
        <v>4</v>
      </c>
      <c r="B6" s="61"/>
      <c r="C6" s="61"/>
      <c r="D6" t="s">
        <v>20</v>
      </c>
      <c r="E6" s="4">
        <v>1</v>
      </c>
      <c r="F6" s="4">
        <f>C10/E6</f>
        <v>10</v>
      </c>
      <c r="G6" s="4">
        <f>E6*F6</f>
        <v>10</v>
      </c>
    </row>
    <row r="7" spans="1:9" x14ac:dyDescent="0.25">
      <c r="A7" s="8" t="s">
        <v>5</v>
      </c>
      <c r="B7" s="4">
        <v>80</v>
      </c>
      <c r="C7" s="4">
        <f>B7/8</f>
        <v>10</v>
      </c>
      <c r="D7" t="s">
        <v>21</v>
      </c>
      <c r="E7" s="4">
        <v>1</v>
      </c>
      <c r="F7" s="4">
        <f>C7/E7</f>
        <v>10</v>
      </c>
      <c r="G7" s="4">
        <f t="shared" ref="G7:G13" si="0">E7*F7</f>
        <v>10</v>
      </c>
    </row>
    <row r="8" spans="1:9" x14ac:dyDescent="0.25">
      <c r="A8" s="8" t="s">
        <v>6</v>
      </c>
      <c r="B8" s="4">
        <f>SUM(B15:B111)*0.1</f>
        <v>73.8</v>
      </c>
      <c r="C8" s="4">
        <f t="shared" ref="C8:C10" si="1">B8/8</f>
        <v>9.2249999999999996</v>
      </c>
      <c r="D8" t="s">
        <v>22</v>
      </c>
      <c r="E8" s="4">
        <v>1</v>
      </c>
      <c r="F8" s="4">
        <f>C9/E8</f>
        <v>5</v>
      </c>
      <c r="G8" s="4">
        <f t="shared" si="0"/>
        <v>5</v>
      </c>
    </row>
    <row r="9" spans="1:9" x14ac:dyDescent="0.25">
      <c r="A9" s="8" t="s">
        <v>7</v>
      </c>
      <c r="B9" s="4">
        <v>40</v>
      </c>
      <c r="C9" s="4">
        <f t="shared" si="1"/>
        <v>5</v>
      </c>
      <c r="D9" t="s">
        <v>23</v>
      </c>
      <c r="E9" s="4">
        <v>1</v>
      </c>
      <c r="F9" s="4">
        <f>C8/E9</f>
        <v>9.2249999999999996</v>
      </c>
      <c r="G9" s="4">
        <f t="shared" si="0"/>
        <v>9.2249999999999996</v>
      </c>
    </row>
    <row r="10" spans="1:9" x14ac:dyDescent="0.25">
      <c r="A10" s="8" t="s">
        <v>15</v>
      </c>
      <c r="B10" s="4">
        <v>80</v>
      </c>
      <c r="C10" s="4">
        <f t="shared" si="1"/>
        <v>10</v>
      </c>
      <c r="D10" t="s">
        <v>24</v>
      </c>
      <c r="E10" s="4">
        <v>2</v>
      </c>
      <c r="F10" s="4">
        <v>36</v>
      </c>
      <c r="G10" s="4">
        <f t="shared" si="0"/>
        <v>72</v>
      </c>
      <c r="H10" s="60">
        <f>SUM(G10:G11)</f>
        <v>142</v>
      </c>
      <c r="I10" s="60">
        <f>SUM(C12:C111)</f>
        <v>142.25</v>
      </c>
    </row>
    <row r="11" spans="1:9" x14ac:dyDescent="0.25">
      <c r="A11" s="32" t="s">
        <v>8</v>
      </c>
      <c r="B11" s="32"/>
      <c r="C11" s="32"/>
      <c r="D11" t="s">
        <v>25</v>
      </c>
      <c r="E11" s="4">
        <v>2</v>
      </c>
      <c r="F11" s="4">
        <v>35</v>
      </c>
      <c r="G11" s="4">
        <f t="shared" si="0"/>
        <v>70</v>
      </c>
      <c r="H11" s="60"/>
      <c r="I11" s="60"/>
    </row>
    <row r="12" spans="1:9" x14ac:dyDescent="0.25">
      <c r="A12" t="s">
        <v>9</v>
      </c>
      <c r="B12" s="4">
        <v>8</v>
      </c>
      <c r="C12" s="4">
        <f>B12/8</f>
        <v>1</v>
      </c>
      <c r="D12" t="s">
        <v>16</v>
      </c>
      <c r="E12" s="4">
        <v>1</v>
      </c>
      <c r="F12" s="4">
        <f>C113/E12</f>
        <v>32.287500000000001</v>
      </c>
      <c r="G12" s="4">
        <f t="shared" si="0"/>
        <v>32.287500000000001</v>
      </c>
    </row>
    <row r="13" spans="1:9" x14ac:dyDescent="0.25">
      <c r="A13" s="24" t="s">
        <v>127</v>
      </c>
      <c r="B13" s="25"/>
      <c r="C13" s="25"/>
      <c r="D13" t="s">
        <v>26</v>
      </c>
      <c r="E13" s="4">
        <v>2</v>
      </c>
      <c r="F13" s="4">
        <f>SUM(C115:C117)/E13</f>
        <v>27.907499999999999</v>
      </c>
      <c r="G13" s="4">
        <f t="shared" si="0"/>
        <v>55.814999999999998</v>
      </c>
    </row>
    <row r="14" spans="1:9" x14ac:dyDescent="0.25">
      <c r="A14" s="18" t="s">
        <v>43</v>
      </c>
      <c r="B14" s="17"/>
      <c r="C14" s="17"/>
      <c r="D14" t="s">
        <v>17</v>
      </c>
      <c r="G14" s="51">
        <f>SUM(G6:G13)</f>
        <v>264.32749999999999</v>
      </c>
      <c r="H14" s="13"/>
    </row>
    <row r="15" spans="1:9" x14ac:dyDescent="0.25">
      <c r="A15" s="10" t="s">
        <v>33</v>
      </c>
      <c r="B15" s="4">
        <v>12</v>
      </c>
      <c r="C15" s="4">
        <f>B15/8</f>
        <v>1.5</v>
      </c>
      <c r="G15" s="34"/>
      <c r="H15" s="13"/>
    </row>
    <row r="16" spans="1:9" x14ac:dyDescent="0.25">
      <c r="A16" s="10" t="s">
        <v>34</v>
      </c>
      <c r="B16" s="4">
        <v>12</v>
      </c>
      <c r="C16" s="52">
        <f t="shared" ref="C16:C19" si="2">B16/8</f>
        <v>1.5</v>
      </c>
      <c r="E16" s="4" t="s">
        <v>19</v>
      </c>
      <c r="F16" s="4" t="s">
        <v>29</v>
      </c>
      <c r="G16" s="34"/>
      <c r="H16" s="13"/>
    </row>
    <row r="17" spans="1:8" x14ac:dyDescent="0.25">
      <c r="A17" s="10" t="s">
        <v>35</v>
      </c>
      <c r="B17" s="4">
        <v>12</v>
      </c>
      <c r="C17" s="52">
        <f t="shared" si="2"/>
        <v>1.5</v>
      </c>
      <c r="D17" t="s">
        <v>27</v>
      </c>
      <c r="E17" s="4">
        <f>G14</f>
        <v>264.32749999999999</v>
      </c>
      <c r="F17" s="4">
        <f>E17/20</f>
        <v>13.216374999999999</v>
      </c>
      <c r="G17" s="34"/>
      <c r="H17" s="13"/>
    </row>
    <row r="18" spans="1:8" x14ac:dyDescent="0.25">
      <c r="A18" s="10" t="s">
        <v>63</v>
      </c>
      <c r="B18" s="50">
        <v>12</v>
      </c>
      <c r="C18" s="52">
        <f t="shared" si="2"/>
        <v>1.5</v>
      </c>
      <c r="D18" t="s">
        <v>28</v>
      </c>
      <c r="E18" s="58">
        <f>SUM(F13,F10,F7,F6)</f>
        <v>83.907499999999999</v>
      </c>
      <c r="F18" s="58">
        <f>E18/20</f>
        <v>4.1953750000000003</v>
      </c>
      <c r="G18" s="34"/>
      <c r="H18" s="13"/>
    </row>
    <row r="19" spans="1:8" x14ac:dyDescent="0.25">
      <c r="A19" s="10" t="s">
        <v>38</v>
      </c>
      <c r="B19" s="4">
        <v>12</v>
      </c>
      <c r="C19" s="52">
        <f t="shared" si="2"/>
        <v>1.5</v>
      </c>
      <c r="D19" t="s">
        <v>123</v>
      </c>
      <c r="E19" s="4">
        <f>14*5</f>
        <v>70</v>
      </c>
      <c r="F19" s="4">
        <f>E19/20</f>
        <v>3.5</v>
      </c>
      <c r="G19" s="34"/>
    </row>
    <row r="20" spans="1:8" x14ac:dyDescent="0.25">
      <c r="A20" s="18" t="s">
        <v>129</v>
      </c>
      <c r="B20" s="17"/>
      <c r="C20" s="17"/>
      <c r="G20" s="34"/>
      <c r="H20" s="6"/>
    </row>
    <row r="21" spans="1:8" x14ac:dyDescent="0.25">
      <c r="A21" s="29" t="s">
        <v>39</v>
      </c>
      <c r="B21" s="4">
        <v>8</v>
      </c>
      <c r="C21" s="4">
        <f>B21/8</f>
        <v>1</v>
      </c>
      <c r="D21" t="s">
        <v>124</v>
      </c>
      <c r="E21" s="58">
        <f>G14/3.5</f>
        <v>75.522142857142853</v>
      </c>
      <c r="F21" s="58">
        <f>E21/20</f>
        <v>3.7761071428571427</v>
      </c>
      <c r="G21" s="34"/>
      <c r="H21" s="6"/>
    </row>
    <row r="22" spans="1:8" x14ac:dyDescent="0.25">
      <c r="A22" s="29" t="s">
        <v>37</v>
      </c>
      <c r="B22" s="4">
        <v>8</v>
      </c>
      <c r="C22" s="52">
        <f t="shared" ref="C22:C28" si="3">B22/8</f>
        <v>1</v>
      </c>
      <c r="G22" s="34"/>
      <c r="H22" s="6"/>
    </row>
    <row r="23" spans="1:8" x14ac:dyDescent="0.25">
      <c r="A23" s="10" t="s">
        <v>36</v>
      </c>
      <c r="B23" s="4">
        <v>8</v>
      </c>
      <c r="C23" s="52">
        <f t="shared" si="3"/>
        <v>1</v>
      </c>
      <c r="G23" s="34"/>
      <c r="H23" s="6"/>
    </row>
    <row r="24" spans="1:8" x14ac:dyDescent="0.25">
      <c r="A24" s="29" t="s">
        <v>40</v>
      </c>
      <c r="B24" s="4">
        <v>8</v>
      </c>
      <c r="C24" s="52">
        <f t="shared" si="3"/>
        <v>1</v>
      </c>
      <c r="G24" s="34"/>
      <c r="H24" s="7"/>
    </row>
    <row r="25" spans="1:8" x14ac:dyDescent="0.25">
      <c r="A25" s="10" t="s">
        <v>41</v>
      </c>
      <c r="B25" s="4">
        <v>8</v>
      </c>
      <c r="C25" s="52">
        <f t="shared" si="3"/>
        <v>1</v>
      </c>
      <c r="G25" s="34"/>
      <c r="H25" s="7"/>
    </row>
    <row r="26" spans="1:8" x14ac:dyDescent="0.25">
      <c r="A26" s="10" t="s">
        <v>44</v>
      </c>
      <c r="B26" s="4">
        <v>8</v>
      </c>
      <c r="C26" s="52">
        <f t="shared" si="3"/>
        <v>1</v>
      </c>
      <c r="G26" s="34"/>
      <c r="H26" s="7"/>
    </row>
    <row r="27" spans="1:8" x14ac:dyDescent="0.25">
      <c r="A27" s="29" t="s">
        <v>53</v>
      </c>
      <c r="B27" s="4">
        <v>8</v>
      </c>
      <c r="C27" s="52">
        <f t="shared" si="3"/>
        <v>1</v>
      </c>
      <c r="G27" s="34"/>
      <c r="H27" s="7"/>
    </row>
    <row r="28" spans="1:8" x14ac:dyDescent="0.25">
      <c r="A28" s="10" t="s">
        <v>52</v>
      </c>
      <c r="B28" s="4">
        <v>8</v>
      </c>
      <c r="C28" s="52">
        <f t="shared" si="3"/>
        <v>1</v>
      </c>
      <c r="G28" s="34"/>
      <c r="H28" s="7"/>
    </row>
    <row r="29" spans="1:8" x14ac:dyDescent="0.25">
      <c r="A29" s="10"/>
      <c r="G29" s="34"/>
      <c r="H29" s="7"/>
    </row>
    <row r="30" spans="1:8" x14ac:dyDescent="0.25">
      <c r="A30" s="23" t="s">
        <v>128</v>
      </c>
      <c r="B30" s="16"/>
      <c r="C30" s="16"/>
      <c r="G30" s="34"/>
      <c r="H30" s="7"/>
    </row>
    <row r="31" spans="1:8" x14ac:dyDescent="0.25">
      <c r="A31" s="18" t="s">
        <v>43</v>
      </c>
      <c r="B31" s="17"/>
      <c r="C31" s="17"/>
      <c r="G31" s="34"/>
      <c r="H31" s="7"/>
    </row>
    <row r="32" spans="1:8" x14ac:dyDescent="0.25">
      <c r="A32" s="10" t="s">
        <v>45</v>
      </c>
      <c r="B32" s="4">
        <v>12</v>
      </c>
      <c r="C32" s="4">
        <f>B32/8</f>
        <v>1.5</v>
      </c>
      <c r="G32" s="34"/>
      <c r="H32" s="8"/>
    </row>
    <row r="33" spans="1:9" x14ac:dyDescent="0.25">
      <c r="A33" s="10" t="s">
        <v>46</v>
      </c>
      <c r="B33" s="4">
        <v>12</v>
      </c>
      <c r="C33" s="52">
        <f t="shared" ref="C33:C34" si="4">B33/8</f>
        <v>1.5</v>
      </c>
      <c r="G33" s="34"/>
      <c r="H33" s="8"/>
    </row>
    <row r="34" spans="1:9" x14ac:dyDescent="0.25">
      <c r="A34" s="10" t="s">
        <v>47</v>
      </c>
      <c r="B34" s="50">
        <v>12</v>
      </c>
      <c r="C34" s="52">
        <f t="shared" si="4"/>
        <v>1.5</v>
      </c>
      <c r="G34" s="34"/>
      <c r="H34" s="6"/>
    </row>
    <row r="35" spans="1:9" x14ac:dyDescent="0.25">
      <c r="A35" s="18" t="s">
        <v>42</v>
      </c>
      <c r="B35" s="17"/>
      <c r="C35" s="17"/>
      <c r="G35" s="34"/>
      <c r="H35" s="6"/>
    </row>
    <row r="36" spans="1:9" x14ac:dyDescent="0.25">
      <c r="A36" s="10" t="s">
        <v>48</v>
      </c>
      <c r="B36" s="4">
        <v>12</v>
      </c>
      <c r="C36" s="4">
        <f>B36/8</f>
        <v>1.5</v>
      </c>
      <c r="G36" s="34"/>
      <c r="H36" s="6"/>
    </row>
    <row r="37" spans="1:9" x14ac:dyDescent="0.25">
      <c r="A37" s="10" t="s">
        <v>49</v>
      </c>
      <c r="B37" s="4">
        <v>12</v>
      </c>
      <c r="C37" s="52">
        <f t="shared" ref="C37:C39" si="5">B37/8</f>
        <v>1.5</v>
      </c>
      <c r="G37" s="34"/>
      <c r="H37" s="9"/>
    </row>
    <row r="38" spans="1:9" x14ac:dyDescent="0.25">
      <c r="A38" s="10" t="s">
        <v>50</v>
      </c>
      <c r="B38" s="4">
        <v>12</v>
      </c>
      <c r="C38" s="52">
        <f t="shared" si="5"/>
        <v>1.5</v>
      </c>
      <c r="G38" s="34"/>
      <c r="H38" s="9"/>
    </row>
    <row r="39" spans="1:9" x14ac:dyDescent="0.25">
      <c r="A39" s="10" t="s">
        <v>51</v>
      </c>
      <c r="B39" s="4">
        <v>12</v>
      </c>
      <c r="C39" s="52">
        <f t="shared" si="5"/>
        <v>1.5</v>
      </c>
      <c r="G39" s="34"/>
      <c r="H39" s="9"/>
      <c r="I39" s="13"/>
    </row>
    <row r="40" spans="1:9" x14ac:dyDescent="0.25">
      <c r="A40" s="23" t="s">
        <v>54</v>
      </c>
      <c r="B40" s="16"/>
      <c r="C40" s="16"/>
      <c r="G40" s="34"/>
      <c r="H40" s="9"/>
      <c r="I40" s="13"/>
    </row>
    <row r="41" spans="1:9" x14ac:dyDescent="0.25">
      <c r="A41" s="10" t="s">
        <v>55</v>
      </c>
      <c r="B41" s="4">
        <v>16</v>
      </c>
      <c r="C41" s="4">
        <f>B41/8</f>
        <v>2</v>
      </c>
      <c r="G41" s="34"/>
      <c r="H41" s="9"/>
    </row>
    <row r="42" spans="1:9" x14ac:dyDescent="0.25">
      <c r="A42" s="10" t="s">
        <v>56</v>
      </c>
      <c r="B42" s="4">
        <v>16</v>
      </c>
      <c r="C42" s="52">
        <f t="shared" ref="C42:C43" si="6">B42/8</f>
        <v>2</v>
      </c>
      <c r="G42" s="34"/>
      <c r="H42" s="9"/>
    </row>
    <row r="43" spans="1:9" x14ac:dyDescent="0.25">
      <c r="A43" s="10" t="s">
        <v>57</v>
      </c>
      <c r="B43" s="4">
        <v>16</v>
      </c>
      <c r="C43" s="52">
        <f t="shared" si="6"/>
        <v>2</v>
      </c>
      <c r="G43" s="34"/>
      <c r="H43" s="21"/>
      <c r="I43" s="13"/>
    </row>
    <row r="44" spans="1:9" x14ac:dyDescent="0.25">
      <c r="A44" s="18" t="s">
        <v>59</v>
      </c>
      <c r="B44" s="20"/>
      <c r="C44" s="20"/>
      <c r="G44" s="34"/>
      <c r="H44" s="6"/>
      <c r="I44" s="13"/>
    </row>
    <row r="45" spans="1:9" x14ac:dyDescent="0.25">
      <c r="A45" s="10" t="s">
        <v>58</v>
      </c>
      <c r="B45" s="4">
        <v>4</v>
      </c>
      <c r="C45" s="4">
        <f>B45</f>
        <v>4</v>
      </c>
      <c r="G45" s="34"/>
      <c r="H45" s="6"/>
      <c r="I45" s="13"/>
    </row>
    <row r="46" spans="1:9" x14ac:dyDescent="0.25">
      <c r="A46" s="10" t="s">
        <v>60</v>
      </c>
      <c r="B46" s="4">
        <v>4</v>
      </c>
      <c r="C46" s="52">
        <f t="shared" ref="C46:C52" si="7">B46</f>
        <v>4</v>
      </c>
      <c r="G46" s="34"/>
      <c r="H46" s="13"/>
      <c r="I46" s="13"/>
    </row>
    <row r="47" spans="1:9" x14ac:dyDescent="0.25">
      <c r="A47" s="10" t="s">
        <v>61</v>
      </c>
      <c r="B47" s="4">
        <v>8</v>
      </c>
      <c r="C47" s="52">
        <f t="shared" si="7"/>
        <v>8</v>
      </c>
      <c r="G47" s="34"/>
      <c r="H47" s="13"/>
      <c r="I47" s="13"/>
    </row>
    <row r="48" spans="1:9" x14ac:dyDescent="0.25">
      <c r="A48" s="19" t="s">
        <v>62</v>
      </c>
      <c r="B48" s="4">
        <v>8</v>
      </c>
      <c r="C48" s="52">
        <f t="shared" si="7"/>
        <v>8</v>
      </c>
      <c r="G48" s="34"/>
      <c r="H48" s="13"/>
      <c r="I48" s="13"/>
    </row>
    <row r="49" spans="1:9" x14ac:dyDescent="0.25">
      <c r="A49" s="19" t="s">
        <v>64</v>
      </c>
      <c r="B49" s="4">
        <v>8</v>
      </c>
      <c r="C49" s="52">
        <f t="shared" si="7"/>
        <v>8</v>
      </c>
      <c r="G49" s="34"/>
      <c r="H49" s="13"/>
      <c r="I49" s="13"/>
    </row>
    <row r="50" spans="1:9" x14ac:dyDescent="0.25">
      <c r="A50" s="19" t="s">
        <v>65</v>
      </c>
      <c r="B50" s="4">
        <v>8</v>
      </c>
      <c r="C50" s="52">
        <f t="shared" si="7"/>
        <v>8</v>
      </c>
      <c r="G50" s="34"/>
      <c r="H50" s="13"/>
      <c r="I50" s="13"/>
    </row>
    <row r="51" spans="1:9" x14ac:dyDescent="0.25">
      <c r="A51" s="19" t="s">
        <v>66</v>
      </c>
      <c r="B51" s="4">
        <v>8</v>
      </c>
      <c r="C51" s="52">
        <f t="shared" si="7"/>
        <v>8</v>
      </c>
      <c r="G51" s="34"/>
      <c r="H51" s="13"/>
      <c r="I51" s="13"/>
    </row>
    <row r="52" spans="1:9" x14ac:dyDescent="0.25">
      <c r="A52" s="19" t="s">
        <v>67</v>
      </c>
      <c r="B52" s="4">
        <v>8</v>
      </c>
      <c r="C52" s="52">
        <f t="shared" si="7"/>
        <v>8</v>
      </c>
      <c r="G52" s="34"/>
      <c r="H52" s="13"/>
      <c r="I52" s="13"/>
    </row>
    <row r="53" spans="1:9" x14ac:dyDescent="0.25">
      <c r="A53" s="19"/>
      <c r="G53" s="34"/>
      <c r="H53" s="13"/>
      <c r="I53" s="13"/>
    </row>
    <row r="54" spans="1:9" x14ac:dyDescent="0.25">
      <c r="A54" s="22" t="s">
        <v>130</v>
      </c>
      <c r="B54" s="20"/>
      <c r="C54" s="20"/>
      <c r="G54" s="34"/>
      <c r="H54" s="13"/>
      <c r="I54" s="13"/>
    </row>
    <row r="55" spans="1:9" x14ac:dyDescent="0.25">
      <c r="A55" s="53" t="s">
        <v>71</v>
      </c>
      <c r="G55" s="34"/>
      <c r="H55" s="13"/>
      <c r="I55" s="13"/>
    </row>
    <row r="56" spans="1:9" x14ac:dyDescent="0.25">
      <c r="A56" s="19" t="s">
        <v>69</v>
      </c>
      <c r="B56" s="4">
        <v>8</v>
      </c>
      <c r="C56" s="4">
        <f>B56/8</f>
        <v>1</v>
      </c>
      <c r="G56" s="34"/>
      <c r="H56" s="13"/>
      <c r="I56" s="13"/>
    </row>
    <row r="57" spans="1:9" x14ac:dyDescent="0.25">
      <c r="A57" s="19" t="s">
        <v>68</v>
      </c>
      <c r="B57" s="4">
        <v>8</v>
      </c>
      <c r="C57" s="52">
        <f t="shared" ref="C57:C97" si="8">B57/8</f>
        <v>1</v>
      </c>
      <c r="G57" s="34"/>
      <c r="H57" s="13"/>
      <c r="I57" s="13"/>
    </row>
    <row r="58" spans="1:9" x14ac:dyDescent="0.25">
      <c r="A58" s="19" t="s">
        <v>70</v>
      </c>
      <c r="B58" s="4">
        <v>8</v>
      </c>
      <c r="C58" s="52">
        <f t="shared" si="8"/>
        <v>1</v>
      </c>
      <c r="G58" s="34"/>
      <c r="H58" s="13"/>
      <c r="I58" s="13"/>
    </row>
    <row r="59" spans="1:9" x14ac:dyDescent="0.25">
      <c r="A59" s="53" t="s">
        <v>72</v>
      </c>
      <c r="C59" s="52">
        <f t="shared" si="8"/>
        <v>0</v>
      </c>
      <c r="G59" s="34"/>
      <c r="H59" s="13"/>
    </row>
    <row r="60" spans="1:9" x14ac:dyDescent="0.25">
      <c r="A60" s="19" t="s">
        <v>73</v>
      </c>
      <c r="B60" s="50">
        <v>8</v>
      </c>
      <c r="C60" s="52">
        <f t="shared" si="8"/>
        <v>1</v>
      </c>
      <c r="G60" s="34"/>
      <c r="H60" s="13"/>
      <c r="I60" s="13"/>
    </row>
    <row r="61" spans="1:9" x14ac:dyDescent="0.25">
      <c r="A61" s="19" t="s">
        <v>74</v>
      </c>
      <c r="B61" s="4">
        <v>8</v>
      </c>
      <c r="C61" s="52">
        <f t="shared" si="8"/>
        <v>1</v>
      </c>
      <c r="G61" s="34"/>
      <c r="H61" s="13"/>
      <c r="I61" s="13"/>
    </row>
    <row r="62" spans="1:9" x14ac:dyDescent="0.25">
      <c r="A62" s="19" t="s">
        <v>75</v>
      </c>
      <c r="B62" s="4">
        <v>8</v>
      </c>
      <c r="C62" s="52">
        <f t="shared" si="8"/>
        <v>1</v>
      </c>
      <c r="G62" s="34"/>
      <c r="H62" s="13"/>
      <c r="I62" s="13"/>
    </row>
    <row r="63" spans="1:9" x14ac:dyDescent="0.25">
      <c r="A63" s="19" t="s">
        <v>76</v>
      </c>
      <c r="B63" s="4">
        <v>8</v>
      </c>
      <c r="C63" s="52">
        <f t="shared" si="8"/>
        <v>1</v>
      </c>
      <c r="G63" s="34"/>
      <c r="H63" s="13"/>
      <c r="I63" s="13"/>
    </row>
    <row r="64" spans="1:9" x14ac:dyDescent="0.25">
      <c r="A64" s="19" t="s">
        <v>77</v>
      </c>
      <c r="B64" s="4">
        <v>8</v>
      </c>
      <c r="C64" s="52">
        <f t="shared" si="8"/>
        <v>1</v>
      </c>
      <c r="G64" s="34"/>
      <c r="H64" s="13"/>
      <c r="I64" s="13"/>
    </row>
    <row r="65" spans="1:9" x14ac:dyDescent="0.25">
      <c r="A65" s="53" t="s">
        <v>87</v>
      </c>
      <c r="C65" s="52">
        <f t="shared" si="8"/>
        <v>0</v>
      </c>
      <c r="G65" s="34"/>
      <c r="H65" s="13"/>
      <c r="I65" s="13"/>
    </row>
    <row r="66" spans="1:9" x14ac:dyDescent="0.25">
      <c r="A66" s="19" t="s">
        <v>78</v>
      </c>
      <c r="B66" s="4">
        <v>8</v>
      </c>
      <c r="C66" s="52">
        <f t="shared" si="8"/>
        <v>1</v>
      </c>
      <c r="G66" s="34"/>
      <c r="H66" s="13"/>
      <c r="I66" s="13"/>
    </row>
    <row r="67" spans="1:9" x14ac:dyDescent="0.25">
      <c r="A67" s="19" t="s">
        <v>79</v>
      </c>
      <c r="B67" s="4">
        <v>8</v>
      </c>
      <c r="C67" s="52">
        <f t="shared" si="8"/>
        <v>1</v>
      </c>
      <c r="G67" s="34"/>
      <c r="H67" s="13"/>
      <c r="I67" s="13"/>
    </row>
    <row r="68" spans="1:9" x14ac:dyDescent="0.25">
      <c r="A68" s="19" t="s">
        <v>80</v>
      </c>
      <c r="B68" s="4">
        <v>8</v>
      </c>
      <c r="C68" s="52">
        <f t="shared" si="8"/>
        <v>1</v>
      </c>
      <c r="G68" s="34"/>
      <c r="H68" s="13"/>
      <c r="I68" s="13"/>
    </row>
    <row r="69" spans="1:9" x14ac:dyDescent="0.25">
      <c r="A69" s="27" t="s">
        <v>81</v>
      </c>
      <c r="B69" s="4">
        <v>8</v>
      </c>
      <c r="C69" s="52">
        <f t="shared" si="8"/>
        <v>1</v>
      </c>
      <c r="G69" s="34"/>
    </row>
    <row r="70" spans="1:9" x14ac:dyDescent="0.25">
      <c r="A70" s="27" t="s">
        <v>82</v>
      </c>
      <c r="B70" s="4">
        <v>8</v>
      </c>
      <c r="C70" s="52">
        <f t="shared" si="8"/>
        <v>1</v>
      </c>
      <c r="G70" s="34"/>
      <c r="H70" s="13"/>
    </row>
    <row r="71" spans="1:9" x14ac:dyDescent="0.25">
      <c r="A71" s="27" t="s">
        <v>83</v>
      </c>
      <c r="B71" s="4">
        <v>8</v>
      </c>
      <c r="C71" s="52">
        <f t="shared" si="8"/>
        <v>1</v>
      </c>
      <c r="G71" s="34"/>
      <c r="H71" s="13"/>
    </row>
    <row r="72" spans="1:9" x14ac:dyDescent="0.25">
      <c r="A72" s="19" t="s">
        <v>84</v>
      </c>
      <c r="B72" s="4">
        <v>8</v>
      </c>
      <c r="C72" s="52">
        <f t="shared" si="8"/>
        <v>1</v>
      </c>
      <c r="G72" s="34"/>
      <c r="H72" s="13"/>
    </row>
    <row r="73" spans="1:9" x14ac:dyDescent="0.25">
      <c r="A73" s="54" t="s">
        <v>88</v>
      </c>
      <c r="B73" s="52"/>
      <c r="C73" s="52">
        <f t="shared" si="8"/>
        <v>0</v>
      </c>
      <c r="G73" s="34"/>
      <c r="H73" s="13"/>
    </row>
    <row r="74" spans="1:9" x14ac:dyDescent="0.25">
      <c r="A74" s="56" t="s">
        <v>89</v>
      </c>
      <c r="B74" s="52"/>
      <c r="C74" s="52">
        <f t="shared" si="8"/>
        <v>0</v>
      </c>
      <c r="G74" s="34"/>
      <c r="H74" s="13"/>
    </row>
    <row r="75" spans="1:9" x14ac:dyDescent="0.25">
      <c r="A75" s="28" t="s">
        <v>85</v>
      </c>
      <c r="B75" s="4">
        <v>8</v>
      </c>
      <c r="C75" s="52">
        <f t="shared" si="8"/>
        <v>1</v>
      </c>
      <c r="G75" s="34"/>
      <c r="H75" s="13"/>
    </row>
    <row r="76" spans="1:9" x14ac:dyDescent="0.25">
      <c r="A76" s="28" t="s">
        <v>131</v>
      </c>
      <c r="B76" s="4">
        <v>8</v>
      </c>
      <c r="C76" s="52">
        <f t="shared" si="8"/>
        <v>1</v>
      </c>
      <c r="G76" s="34"/>
    </row>
    <row r="77" spans="1:9" x14ac:dyDescent="0.25">
      <c r="A77" s="27" t="s">
        <v>126</v>
      </c>
      <c r="B77" s="4">
        <v>8</v>
      </c>
      <c r="C77" s="52">
        <f t="shared" si="8"/>
        <v>1</v>
      </c>
      <c r="G77" s="34"/>
      <c r="H77" s="13"/>
    </row>
    <row r="78" spans="1:9" x14ac:dyDescent="0.25">
      <c r="A78" s="27" t="s">
        <v>86</v>
      </c>
      <c r="B78" s="4">
        <v>8</v>
      </c>
      <c r="C78" s="52">
        <f t="shared" si="8"/>
        <v>1</v>
      </c>
      <c r="G78" s="34"/>
      <c r="H78" s="13"/>
    </row>
    <row r="79" spans="1:9" x14ac:dyDescent="0.25">
      <c r="A79" s="27" t="s">
        <v>93</v>
      </c>
      <c r="B79" s="52">
        <v>8</v>
      </c>
      <c r="C79" s="52">
        <f t="shared" si="8"/>
        <v>1</v>
      </c>
      <c r="G79" s="34"/>
      <c r="H79" s="13"/>
    </row>
    <row r="80" spans="1:9" x14ac:dyDescent="0.25">
      <c r="A80" s="27" t="s">
        <v>94</v>
      </c>
      <c r="B80" s="52">
        <v>8</v>
      </c>
      <c r="C80" s="52">
        <f t="shared" si="8"/>
        <v>1</v>
      </c>
      <c r="G80" s="34"/>
      <c r="H80" s="13"/>
    </row>
    <row r="81" spans="1:8" x14ac:dyDescent="0.25">
      <c r="A81" s="55" t="s">
        <v>95</v>
      </c>
      <c r="C81" s="52">
        <f t="shared" si="8"/>
        <v>0</v>
      </c>
      <c r="G81" s="34"/>
      <c r="H81" s="13"/>
    </row>
    <row r="82" spans="1:8" x14ac:dyDescent="0.25">
      <c r="A82" s="27" t="s">
        <v>90</v>
      </c>
      <c r="B82" s="4">
        <v>8</v>
      </c>
      <c r="C82" s="52">
        <f t="shared" si="8"/>
        <v>1</v>
      </c>
      <c r="G82" s="34"/>
      <c r="H82" s="13"/>
    </row>
    <row r="83" spans="1:8" x14ac:dyDescent="0.25">
      <c r="A83" s="27" t="s">
        <v>91</v>
      </c>
      <c r="B83" s="4">
        <v>8</v>
      </c>
      <c r="C83" s="52">
        <f t="shared" si="8"/>
        <v>1</v>
      </c>
    </row>
    <row r="84" spans="1:8" x14ac:dyDescent="0.25">
      <c r="A84" s="19" t="s">
        <v>92</v>
      </c>
      <c r="B84" s="4">
        <v>8</v>
      </c>
      <c r="C84" s="52">
        <f t="shared" si="8"/>
        <v>1</v>
      </c>
    </row>
    <row r="85" spans="1:8" x14ac:dyDescent="0.25">
      <c r="A85" s="53" t="s">
        <v>96</v>
      </c>
      <c r="B85" s="52"/>
      <c r="C85" s="52">
        <f t="shared" si="8"/>
        <v>0</v>
      </c>
    </row>
    <row r="86" spans="1:8" ht="38.25" x14ac:dyDescent="0.25">
      <c r="A86" s="26" t="s">
        <v>97</v>
      </c>
      <c r="B86" s="4">
        <v>8</v>
      </c>
      <c r="C86" s="52">
        <f t="shared" si="8"/>
        <v>1</v>
      </c>
    </row>
    <row r="87" spans="1:8" ht="38.25" x14ac:dyDescent="0.25">
      <c r="A87" s="26" t="s">
        <v>98</v>
      </c>
      <c r="B87" s="4">
        <v>8</v>
      </c>
      <c r="C87" s="52">
        <f t="shared" si="8"/>
        <v>1</v>
      </c>
    </row>
    <row r="88" spans="1:8" x14ac:dyDescent="0.25">
      <c r="A88" s="5" t="s">
        <v>100</v>
      </c>
      <c r="B88" s="15"/>
      <c r="C88" s="15">
        <f t="shared" si="8"/>
        <v>0</v>
      </c>
    </row>
    <row r="89" spans="1:8" x14ac:dyDescent="0.25">
      <c r="A89" s="19" t="s">
        <v>99</v>
      </c>
      <c r="B89" s="4">
        <v>8</v>
      </c>
      <c r="C89" s="52">
        <f t="shared" si="8"/>
        <v>1</v>
      </c>
    </row>
    <row r="90" spans="1:8" x14ac:dyDescent="0.25">
      <c r="A90" s="57" t="s">
        <v>101</v>
      </c>
      <c r="B90" s="4">
        <v>8</v>
      </c>
      <c r="C90" s="52">
        <f t="shared" si="8"/>
        <v>1</v>
      </c>
    </row>
    <row r="91" spans="1:8" x14ac:dyDescent="0.25">
      <c r="A91" s="19" t="s">
        <v>102</v>
      </c>
      <c r="B91" s="4">
        <v>8</v>
      </c>
      <c r="C91" s="52">
        <f t="shared" si="8"/>
        <v>1</v>
      </c>
    </row>
    <row r="92" spans="1:8" x14ac:dyDescent="0.25">
      <c r="A92" s="5" t="s">
        <v>103</v>
      </c>
      <c r="B92" s="15"/>
      <c r="C92" s="15">
        <f t="shared" si="8"/>
        <v>0</v>
      </c>
    </row>
    <row r="93" spans="1:8" x14ac:dyDescent="0.25">
      <c r="A93" s="27" t="s">
        <v>104</v>
      </c>
      <c r="B93" s="4">
        <v>12</v>
      </c>
      <c r="C93" s="52">
        <f t="shared" si="8"/>
        <v>1.5</v>
      </c>
    </row>
    <row r="94" spans="1:8" x14ac:dyDescent="0.25">
      <c r="A94" s="27" t="s">
        <v>105</v>
      </c>
      <c r="B94" s="4">
        <v>12</v>
      </c>
      <c r="C94" s="52">
        <f t="shared" si="8"/>
        <v>1.5</v>
      </c>
    </row>
    <row r="95" spans="1:8" x14ac:dyDescent="0.25">
      <c r="A95" s="27" t="s">
        <v>106</v>
      </c>
      <c r="B95" s="4">
        <v>8</v>
      </c>
      <c r="C95" s="52">
        <f t="shared" si="8"/>
        <v>1</v>
      </c>
    </row>
    <row r="96" spans="1:8" x14ac:dyDescent="0.25">
      <c r="A96" s="27" t="s">
        <v>107</v>
      </c>
      <c r="B96" s="4">
        <v>8</v>
      </c>
      <c r="C96" s="52">
        <f t="shared" si="8"/>
        <v>1</v>
      </c>
    </row>
    <row r="97" spans="1:4" x14ac:dyDescent="0.25">
      <c r="A97" s="28" t="s">
        <v>108</v>
      </c>
      <c r="B97" s="4">
        <v>40</v>
      </c>
      <c r="C97" s="52">
        <f t="shared" si="8"/>
        <v>5</v>
      </c>
    </row>
    <row r="98" spans="1:4" x14ac:dyDescent="0.25">
      <c r="A98" s="5" t="s">
        <v>109</v>
      </c>
      <c r="B98" s="15"/>
      <c r="C98" s="15"/>
    </row>
    <row r="99" spans="1:4" x14ac:dyDescent="0.25">
      <c r="A99" s="29" t="s">
        <v>110</v>
      </c>
      <c r="B99" s="52">
        <v>6</v>
      </c>
      <c r="C99" s="52">
        <f>B99/8</f>
        <v>0.75</v>
      </c>
    </row>
    <row r="100" spans="1:4" x14ac:dyDescent="0.25">
      <c r="A100" s="29" t="s">
        <v>111</v>
      </c>
      <c r="B100" s="52">
        <v>6</v>
      </c>
      <c r="C100" s="52">
        <f>B100/8</f>
        <v>0.75</v>
      </c>
    </row>
    <row r="101" spans="1:4" x14ac:dyDescent="0.25">
      <c r="A101" s="29" t="s">
        <v>112</v>
      </c>
      <c r="B101" s="52">
        <v>6</v>
      </c>
      <c r="C101" s="52">
        <f>B101/8</f>
        <v>0.75</v>
      </c>
    </row>
    <row r="102" spans="1:4" x14ac:dyDescent="0.25">
      <c r="A102" s="29" t="s">
        <v>113</v>
      </c>
      <c r="B102" s="52">
        <v>6</v>
      </c>
      <c r="C102" s="52">
        <f>B102/8</f>
        <v>0.75</v>
      </c>
    </row>
    <row r="103" spans="1:4" x14ac:dyDescent="0.25">
      <c r="A103" s="29" t="s">
        <v>114</v>
      </c>
      <c r="B103" s="52">
        <v>6</v>
      </c>
      <c r="C103" s="52">
        <f>B103/8</f>
        <v>0.75</v>
      </c>
    </row>
    <row r="104" spans="1:4" x14ac:dyDescent="0.25">
      <c r="A104" s="5" t="s">
        <v>115</v>
      </c>
      <c r="B104" s="15"/>
      <c r="C104" s="15"/>
      <c r="D104" t="s">
        <v>30</v>
      </c>
    </row>
    <row r="105" spans="1:4" x14ac:dyDescent="0.25">
      <c r="A105" s="29" t="s">
        <v>116</v>
      </c>
      <c r="B105" s="52">
        <v>12</v>
      </c>
      <c r="C105" s="52">
        <f>B105/8</f>
        <v>1.5</v>
      </c>
    </row>
    <row r="106" spans="1:4" x14ac:dyDescent="0.25">
      <c r="A106" s="29" t="s">
        <v>117</v>
      </c>
      <c r="B106" s="52">
        <v>12</v>
      </c>
      <c r="C106" s="52">
        <f t="shared" ref="C106:C111" si="9">B106/8</f>
        <v>1.5</v>
      </c>
    </row>
    <row r="107" spans="1:4" x14ac:dyDescent="0.25">
      <c r="A107" s="29" t="s">
        <v>118</v>
      </c>
      <c r="B107" s="52">
        <v>12</v>
      </c>
      <c r="C107" s="52">
        <f t="shared" si="9"/>
        <v>1.5</v>
      </c>
    </row>
    <row r="108" spans="1:4" x14ac:dyDescent="0.25">
      <c r="A108" s="29" t="s">
        <v>119</v>
      </c>
      <c r="B108" s="52">
        <v>12</v>
      </c>
      <c r="C108" s="52">
        <f t="shared" si="9"/>
        <v>1.5</v>
      </c>
    </row>
    <row r="109" spans="1:4" x14ac:dyDescent="0.25">
      <c r="A109" s="29" t="s">
        <v>120</v>
      </c>
      <c r="B109" s="52">
        <v>12</v>
      </c>
      <c r="C109" s="52">
        <f t="shared" si="9"/>
        <v>1.5</v>
      </c>
    </row>
    <row r="110" spans="1:4" x14ac:dyDescent="0.25">
      <c r="A110" s="29" t="s">
        <v>121</v>
      </c>
      <c r="B110" s="52">
        <v>12</v>
      </c>
      <c r="C110" s="52">
        <f t="shared" si="9"/>
        <v>1.5</v>
      </c>
    </row>
    <row r="111" spans="1:4" x14ac:dyDescent="0.25">
      <c r="A111" s="29" t="s">
        <v>122</v>
      </c>
      <c r="B111" s="52">
        <v>12</v>
      </c>
      <c r="C111" s="52">
        <f t="shared" si="9"/>
        <v>1.5</v>
      </c>
    </row>
    <row r="112" spans="1:4" x14ac:dyDescent="0.25">
      <c r="A112" s="5" t="s">
        <v>16</v>
      </c>
      <c r="B112" s="15"/>
      <c r="C112" s="15"/>
    </row>
    <row r="113" spans="1:5" x14ac:dyDescent="0.25">
      <c r="A113" s="29" t="s">
        <v>16</v>
      </c>
      <c r="B113" s="4">
        <f>SUM(B15:B111)*0.35</f>
        <v>258.3</v>
      </c>
      <c r="C113" s="4">
        <f>B113/8</f>
        <v>32.287500000000001</v>
      </c>
    </row>
    <row r="114" spans="1:5" x14ac:dyDescent="0.25">
      <c r="A114" s="31" t="s">
        <v>11</v>
      </c>
      <c r="B114" s="16"/>
      <c r="C114" s="30"/>
      <c r="E114" s="4" t="s">
        <v>10</v>
      </c>
    </row>
    <row r="115" spans="1:5" x14ac:dyDescent="0.25">
      <c r="A115" s="29" t="s">
        <v>12</v>
      </c>
      <c r="B115" s="4">
        <f>SUM(B15:B113)*0.4</f>
        <v>398.52</v>
      </c>
      <c r="C115" s="4">
        <f>B115/8</f>
        <v>49.814999999999998</v>
      </c>
    </row>
    <row r="116" spans="1:5" x14ac:dyDescent="0.25">
      <c r="A116" s="29" t="s">
        <v>13</v>
      </c>
      <c r="B116" s="4">
        <v>40</v>
      </c>
      <c r="C116" s="4">
        <f>B116/8</f>
        <v>5</v>
      </c>
      <c r="D116">
        <v>40</v>
      </c>
    </row>
    <row r="117" spans="1:5" x14ac:dyDescent="0.25">
      <c r="A117" s="29" t="s">
        <v>14</v>
      </c>
      <c r="B117" s="4">
        <v>8</v>
      </c>
      <c r="C117" s="4">
        <f>B117/8</f>
        <v>1</v>
      </c>
      <c r="D117">
        <v>32</v>
      </c>
    </row>
    <row r="118" spans="1:5" x14ac:dyDescent="0.25">
      <c r="A118" s="31" t="s">
        <v>17</v>
      </c>
      <c r="B118" s="16">
        <f>SUM(B7:B117)</f>
        <v>1724.62</v>
      </c>
      <c r="C118" s="16">
        <f>SUM(C7:C117)</f>
        <v>264.57749999999999</v>
      </c>
    </row>
    <row r="119" spans="1:5" x14ac:dyDescent="0.25">
      <c r="C119" s="4">
        <f>B118/8</f>
        <v>215.57749999999999</v>
      </c>
    </row>
  </sheetData>
  <mergeCells count="5">
    <mergeCell ref="I10:I11"/>
    <mergeCell ref="A6:C6"/>
    <mergeCell ref="A4:G4"/>
    <mergeCell ref="H10:H11"/>
    <mergeCell ref="B1:G3"/>
  </mergeCells>
  <dataValidations count="1">
    <dataValidation type="list" allowBlank="1" showInputMessage="1" showErrorMessage="1" sqref="K13:K82">
      <formula1>test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14" sqref="A14"/>
    </sheetView>
  </sheetViews>
  <sheetFormatPr defaultRowHeight="15" x14ac:dyDescent="0.25"/>
  <cols>
    <col min="1" max="1" width="49.85546875" customWidth="1"/>
    <col min="6" max="6" width="13.42578125" customWidth="1"/>
    <col min="7" max="7" width="5.7109375" style="35" customWidth="1"/>
    <col min="8" max="8" width="10.28515625" style="35" bestFit="1" customWidth="1"/>
    <col min="9" max="9" width="9.140625" style="35"/>
  </cols>
  <sheetData>
    <row r="1" spans="1:11" x14ac:dyDescent="0.25">
      <c r="A1" s="1"/>
      <c r="B1" s="63"/>
      <c r="C1" s="63"/>
      <c r="D1" s="63"/>
      <c r="E1" s="63"/>
      <c r="F1" s="63"/>
      <c r="G1" s="63"/>
      <c r="H1" s="63"/>
      <c r="I1" s="63"/>
    </row>
    <row r="2" spans="1:11" x14ac:dyDescent="0.25">
      <c r="A2" s="2"/>
      <c r="B2" s="63"/>
      <c r="C2" s="63"/>
      <c r="D2" s="63"/>
      <c r="E2" s="63"/>
      <c r="F2" s="63"/>
      <c r="G2" s="63"/>
      <c r="H2" s="63"/>
      <c r="I2" s="63"/>
    </row>
    <row r="3" spans="1:11" ht="26.25" customHeight="1" x14ac:dyDescent="0.25">
      <c r="A3" s="3"/>
      <c r="B3" s="63"/>
      <c r="C3" s="63"/>
      <c r="D3" s="63"/>
      <c r="E3" s="63"/>
      <c r="F3" s="63"/>
      <c r="G3" s="63"/>
      <c r="H3" s="63"/>
      <c r="I3" s="63"/>
    </row>
    <row r="4" spans="1:11" x14ac:dyDescent="0.25">
      <c r="A4" s="62" t="s">
        <v>125</v>
      </c>
      <c r="B4" s="62"/>
      <c r="C4" s="62"/>
      <c r="D4" s="62"/>
      <c r="E4" s="62"/>
      <c r="F4" s="62"/>
      <c r="G4" s="62"/>
      <c r="H4" s="62"/>
      <c r="I4" s="62"/>
    </row>
    <row r="5" spans="1:11" x14ac:dyDescent="0.25">
      <c r="A5" s="37"/>
      <c r="B5" s="38" t="s">
        <v>133</v>
      </c>
      <c r="C5" s="38" t="s">
        <v>19</v>
      </c>
      <c r="D5" s="38" t="s">
        <v>133</v>
      </c>
      <c r="E5" s="38" t="s">
        <v>19</v>
      </c>
      <c r="F5" s="36"/>
      <c r="G5" s="33"/>
      <c r="H5" s="33"/>
      <c r="I5" s="33"/>
    </row>
    <row r="6" spans="1:11" x14ac:dyDescent="0.25">
      <c r="A6" s="44"/>
      <c r="B6" s="66" t="s">
        <v>31</v>
      </c>
      <c r="C6" s="67"/>
      <c r="D6" s="66" t="s">
        <v>132</v>
      </c>
      <c r="E6" s="67"/>
      <c r="G6" s="52"/>
      <c r="H6" s="52"/>
      <c r="I6" s="52"/>
      <c r="J6" s="60"/>
      <c r="K6" s="60"/>
    </row>
    <row r="7" spans="1:11" x14ac:dyDescent="0.25">
      <c r="A7" s="39" t="s">
        <v>134</v>
      </c>
      <c r="B7" s="47"/>
      <c r="C7" s="47"/>
      <c r="D7" s="47"/>
      <c r="E7" s="47"/>
      <c r="G7" s="52"/>
      <c r="H7" s="52"/>
      <c r="I7" s="52"/>
      <c r="J7" s="60"/>
      <c r="K7" s="60"/>
    </row>
    <row r="8" spans="1:11" x14ac:dyDescent="0.25">
      <c r="A8" s="39" t="s">
        <v>135</v>
      </c>
      <c r="B8" s="47"/>
      <c r="C8" s="47"/>
      <c r="D8" s="47"/>
      <c r="E8" s="47"/>
      <c r="G8" s="52"/>
      <c r="H8" s="52"/>
      <c r="I8" s="52"/>
    </row>
    <row r="9" spans="1:11" x14ac:dyDescent="0.25">
      <c r="A9" s="39" t="s">
        <v>136</v>
      </c>
      <c r="B9" s="47"/>
      <c r="C9" s="47"/>
      <c r="D9" s="47"/>
      <c r="E9" s="47"/>
      <c r="G9" s="52"/>
      <c r="H9" s="52"/>
      <c r="I9" s="52"/>
    </row>
    <row r="10" spans="1:11" x14ac:dyDescent="0.25">
      <c r="A10" s="59" t="s">
        <v>137</v>
      </c>
      <c r="B10" s="47"/>
      <c r="C10" s="47"/>
      <c r="D10" s="47"/>
      <c r="E10" s="47"/>
      <c r="G10" s="52"/>
      <c r="H10" s="52"/>
      <c r="I10" s="52"/>
    </row>
    <row r="11" spans="1:11" x14ac:dyDescent="0.25">
      <c r="A11" s="41"/>
      <c r="B11" s="47"/>
      <c r="C11" s="47"/>
      <c r="D11" s="47"/>
      <c r="E11" s="47"/>
    </row>
    <row r="12" spans="1:11" x14ac:dyDescent="0.25">
      <c r="A12" s="41"/>
      <c r="B12" s="47"/>
      <c r="C12" s="47"/>
      <c r="D12" s="47"/>
      <c r="E12" s="47"/>
    </row>
    <row r="13" spans="1:11" x14ac:dyDescent="0.25">
      <c r="A13" s="41"/>
      <c r="B13" s="47"/>
      <c r="C13" s="47"/>
      <c r="D13" s="47"/>
      <c r="E13" s="47"/>
    </row>
    <row r="14" spans="1:11" x14ac:dyDescent="0.25">
      <c r="A14" s="41"/>
      <c r="B14" s="47"/>
      <c r="C14" s="47"/>
      <c r="D14" s="47"/>
      <c r="E14" s="47"/>
    </row>
    <row r="15" spans="1:11" x14ac:dyDescent="0.25">
      <c r="A15" s="41"/>
      <c r="B15" s="47"/>
      <c r="C15" s="47"/>
      <c r="D15" s="47"/>
      <c r="E15" s="47"/>
    </row>
    <row r="16" spans="1:11" x14ac:dyDescent="0.25">
      <c r="A16" s="41"/>
      <c r="B16" s="47"/>
      <c r="C16" s="47"/>
      <c r="D16" s="47"/>
      <c r="E16" s="47"/>
    </row>
    <row r="17" spans="1:5" x14ac:dyDescent="0.25">
      <c r="A17" s="42"/>
      <c r="B17" s="47"/>
      <c r="C17" s="47"/>
      <c r="D17" s="47"/>
      <c r="E17" s="47"/>
    </row>
    <row r="18" spans="1:5" x14ac:dyDescent="0.25">
      <c r="A18" s="41"/>
      <c r="B18" s="47"/>
      <c r="C18" s="47"/>
      <c r="D18" s="47"/>
      <c r="E18" s="47"/>
    </row>
    <row r="19" spans="1:5" x14ac:dyDescent="0.25">
      <c r="A19" s="41"/>
      <c r="B19" s="47"/>
      <c r="C19" s="47"/>
      <c r="D19" s="47"/>
      <c r="E19" s="47"/>
    </row>
    <row r="20" spans="1:5" x14ac:dyDescent="0.25">
      <c r="A20" s="41"/>
      <c r="B20" s="47"/>
      <c r="C20" s="47"/>
      <c r="D20" s="47"/>
      <c r="E20" s="47"/>
    </row>
    <row r="21" spans="1:5" x14ac:dyDescent="0.25">
      <c r="A21" s="41"/>
      <c r="B21" s="47"/>
      <c r="C21" s="47"/>
      <c r="D21" s="47"/>
      <c r="E21" s="47"/>
    </row>
    <row r="22" spans="1:5" x14ac:dyDescent="0.25">
      <c r="A22" s="43"/>
      <c r="B22" s="47"/>
      <c r="C22" s="47"/>
      <c r="D22" s="47"/>
      <c r="E22" s="47"/>
    </row>
    <row r="23" spans="1:5" x14ac:dyDescent="0.25">
      <c r="A23" s="41"/>
      <c r="B23" s="47"/>
      <c r="C23" s="47"/>
      <c r="D23" s="47"/>
      <c r="E23" s="47"/>
    </row>
    <row r="24" spans="1:5" x14ac:dyDescent="0.25">
      <c r="A24" s="41"/>
      <c r="B24" s="47"/>
      <c r="C24" s="47"/>
      <c r="D24" s="47"/>
      <c r="E24" s="47"/>
    </row>
    <row r="25" spans="1:5" x14ac:dyDescent="0.25">
      <c r="A25" s="46"/>
      <c r="B25" s="48"/>
      <c r="C25" s="48"/>
      <c r="D25" s="48"/>
      <c r="E25" s="49"/>
    </row>
    <row r="26" spans="1:5" x14ac:dyDescent="0.25">
      <c r="A26" s="41"/>
      <c r="B26" s="47"/>
      <c r="C26" s="47"/>
      <c r="D26" s="47"/>
      <c r="E26" s="47"/>
    </row>
    <row r="27" spans="1:5" x14ac:dyDescent="0.25">
      <c r="A27" s="41"/>
      <c r="B27" s="47"/>
      <c r="C27" s="47"/>
      <c r="D27" s="47"/>
      <c r="E27" s="47"/>
    </row>
    <row r="28" spans="1:5" x14ac:dyDescent="0.25">
      <c r="A28" s="41"/>
      <c r="B28" s="47"/>
      <c r="C28" s="47"/>
      <c r="D28" s="47"/>
      <c r="E28" s="47"/>
    </row>
    <row r="29" spans="1:5" x14ac:dyDescent="0.25">
      <c r="A29" s="41"/>
      <c r="B29" s="47"/>
      <c r="C29" s="47"/>
      <c r="D29" s="47"/>
      <c r="E29" s="47"/>
    </row>
    <row r="30" spans="1:5" x14ac:dyDescent="0.25">
      <c r="A30" s="41"/>
      <c r="B30" s="47"/>
      <c r="C30" s="47"/>
      <c r="D30" s="47"/>
      <c r="E30" s="47"/>
    </row>
    <row r="31" spans="1:5" x14ac:dyDescent="0.25">
      <c r="A31" s="41"/>
      <c r="B31" s="47"/>
      <c r="C31" s="47"/>
      <c r="D31" s="47"/>
      <c r="E31" s="47"/>
    </row>
    <row r="32" spans="1:5" x14ac:dyDescent="0.25">
      <c r="A32" s="41"/>
      <c r="B32" s="47"/>
      <c r="C32" s="47"/>
      <c r="D32" s="47"/>
      <c r="E32" s="47"/>
    </row>
    <row r="33" spans="1:5" x14ac:dyDescent="0.25">
      <c r="A33" s="41"/>
      <c r="B33" s="47"/>
      <c r="C33" s="47"/>
      <c r="D33" s="47"/>
      <c r="E33" s="47"/>
    </row>
    <row r="34" spans="1:5" x14ac:dyDescent="0.25">
      <c r="A34" s="42"/>
      <c r="B34" s="47"/>
      <c r="C34" s="47"/>
      <c r="D34" s="47"/>
      <c r="E34" s="47"/>
    </row>
    <row r="35" spans="1:5" x14ac:dyDescent="0.25">
      <c r="A35" s="42"/>
      <c r="B35" s="47"/>
      <c r="C35" s="47"/>
      <c r="D35" s="47"/>
      <c r="E35" s="47"/>
    </row>
    <row r="36" spans="1:5" x14ac:dyDescent="0.25">
      <c r="A36" s="41"/>
      <c r="B36" s="47"/>
      <c r="C36" s="47"/>
      <c r="D36" s="47"/>
      <c r="E36" s="47"/>
    </row>
    <row r="37" spans="1:5" x14ac:dyDescent="0.25">
      <c r="A37" s="41"/>
      <c r="B37" s="47"/>
      <c r="C37" s="47"/>
      <c r="D37" s="47"/>
      <c r="E37" s="47"/>
    </row>
    <row r="38" spans="1:5" x14ac:dyDescent="0.25">
      <c r="A38" s="41"/>
      <c r="B38" s="47"/>
      <c r="C38" s="47"/>
      <c r="D38" s="47"/>
      <c r="E38" s="47"/>
    </row>
    <row r="39" spans="1:5" x14ac:dyDescent="0.25">
      <c r="A39" s="41"/>
      <c r="B39" s="47"/>
      <c r="C39" s="47"/>
      <c r="D39" s="47"/>
      <c r="E39" s="47"/>
    </row>
    <row r="40" spans="1:5" x14ac:dyDescent="0.25">
      <c r="A40" s="42"/>
      <c r="B40" s="47"/>
      <c r="C40" s="47"/>
      <c r="D40" s="47"/>
      <c r="E40" s="47"/>
    </row>
    <row r="41" spans="1:5" x14ac:dyDescent="0.25">
      <c r="A41" s="41"/>
      <c r="B41" s="47"/>
      <c r="C41" s="47"/>
      <c r="D41" s="47"/>
      <c r="E41" s="47"/>
    </row>
    <row r="42" spans="1:5" x14ac:dyDescent="0.25">
      <c r="A42" s="41"/>
      <c r="B42" s="47"/>
      <c r="C42" s="47"/>
      <c r="D42" s="47"/>
      <c r="E42" s="47"/>
    </row>
    <row r="43" spans="1:5" x14ac:dyDescent="0.25">
      <c r="A43" s="41"/>
      <c r="B43" s="47"/>
      <c r="C43" s="47"/>
      <c r="D43" s="47"/>
      <c r="E43" s="47"/>
    </row>
    <row r="44" spans="1:5" x14ac:dyDescent="0.25">
      <c r="A44" s="41"/>
      <c r="B44" s="47"/>
      <c r="C44" s="47"/>
      <c r="D44" s="47"/>
      <c r="E44" s="47"/>
    </row>
    <row r="45" spans="1:5" x14ac:dyDescent="0.25">
      <c r="A45" s="46"/>
      <c r="B45" s="48"/>
      <c r="C45" s="48"/>
      <c r="D45" s="48"/>
      <c r="E45" s="49"/>
    </row>
    <row r="46" spans="1:5" x14ac:dyDescent="0.25">
      <c r="A46" s="41"/>
      <c r="B46" s="47"/>
      <c r="C46" s="47"/>
      <c r="D46" s="47"/>
      <c r="E46" s="47"/>
    </row>
    <row r="47" spans="1:5" x14ac:dyDescent="0.25">
      <c r="A47" s="41"/>
      <c r="B47" s="47"/>
      <c r="C47" s="47"/>
      <c r="D47" s="47"/>
      <c r="E47" s="47"/>
    </row>
    <row r="48" spans="1:5" x14ac:dyDescent="0.25">
      <c r="A48" s="41"/>
      <c r="B48" s="47"/>
      <c r="C48" s="47"/>
      <c r="D48" s="47"/>
      <c r="E48" s="47"/>
    </row>
    <row r="49" spans="1:5" x14ac:dyDescent="0.25">
      <c r="A49" s="46"/>
      <c r="B49" s="48"/>
      <c r="C49" s="48"/>
      <c r="D49" s="48"/>
      <c r="E49" s="49"/>
    </row>
    <row r="50" spans="1:5" x14ac:dyDescent="0.25">
      <c r="A50" s="41"/>
      <c r="B50" s="47"/>
      <c r="C50" s="47"/>
      <c r="D50" s="47"/>
      <c r="E50" s="47"/>
    </row>
    <row r="51" spans="1:5" x14ac:dyDescent="0.25">
      <c r="A51" s="41"/>
      <c r="B51" s="47"/>
      <c r="C51" s="47"/>
      <c r="D51" s="47"/>
      <c r="E51" s="47"/>
    </row>
    <row r="52" spans="1:5" x14ac:dyDescent="0.25">
      <c r="A52" s="41"/>
      <c r="B52" s="47"/>
      <c r="C52" s="47"/>
      <c r="D52" s="47"/>
      <c r="E52" s="47"/>
    </row>
    <row r="53" spans="1:5" x14ac:dyDescent="0.25">
      <c r="A53" s="40"/>
      <c r="B53" s="45"/>
      <c r="C53" s="45"/>
      <c r="D53" s="45"/>
      <c r="E53" s="45"/>
    </row>
    <row r="57" spans="1:5" x14ac:dyDescent="0.25">
      <c r="A57" s="64" t="s">
        <v>32</v>
      </c>
      <c r="B57" s="65"/>
      <c r="C57" s="65"/>
      <c r="D57" s="65"/>
      <c r="E57" s="65"/>
    </row>
    <row r="58" spans="1:5" x14ac:dyDescent="0.25">
      <c r="A58" s="65"/>
      <c r="B58" s="65"/>
      <c r="C58" s="65"/>
      <c r="D58" s="65"/>
      <c r="E58" s="65"/>
    </row>
    <row r="59" spans="1:5" x14ac:dyDescent="0.25">
      <c r="A59" s="65"/>
      <c r="B59" s="65"/>
      <c r="C59" s="65"/>
      <c r="D59" s="65"/>
      <c r="E59" s="65"/>
    </row>
    <row r="60" spans="1:5" x14ac:dyDescent="0.25">
      <c r="A60" s="65"/>
      <c r="B60" s="65"/>
      <c r="C60" s="65"/>
      <c r="D60" s="65"/>
      <c r="E60" s="65"/>
    </row>
    <row r="61" spans="1:5" x14ac:dyDescent="0.25">
      <c r="A61" s="65"/>
      <c r="B61" s="65"/>
      <c r="C61" s="65"/>
      <c r="D61" s="65"/>
      <c r="E61" s="65"/>
    </row>
  </sheetData>
  <mergeCells count="7">
    <mergeCell ref="A4:I4"/>
    <mergeCell ref="B1:I3"/>
    <mergeCell ref="J6:J7"/>
    <mergeCell ref="K6:K7"/>
    <mergeCell ref="A57:E61"/>
    <mergeCell ref="B6:C6"/>
    <mergeCell ref="D6:E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2020-06-30T05:08:16Z</dcterms:created>
  <dcterms:modified xsi:type="dcterms:W3CDTF">2020-07-06T06:46:58Z</dcterms:modified>
</cp:coreProperties>
</file>