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CSI-Corp-Social-Innovation-hub\"/>
    </mc:Choice>
  </mc:AlternateContent>
  <bookViews>
    <workbookView xWindow="0" yWindow="0" windowWidth="28800" windowHeight="11985"/>
  </bookViews>
  <sheets>
    <sheet name="Web" sheetId="1" r:id="rId1"/>
  </sheets>
  <externalReferences>
    <externalReference r:id="rId2"/>
  </externalReferences>
  <definedNames>
    <definedName name="test">[1]Sheet3!$A$2:$A$4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I10" i="1"/>
  <c r="C67" i="1"/>
  <c r="C68" i="1"/>
  <c r="C69" i="1"/>
  <c r="C70" i="1"/>
  <c r="C71" i="1"/>
  <c r="C72" i="1"/>
  <c r="C73" i="1"/>
  <c r="C63" i="1"/>
  <c r="C64" i="1"/>
  <c r="C57" i="1"/>
  <c r="C45" i="1"/>
  <c r="C46" i="1"/>
  <c r="C47" i="1"/>
  <c r="C48" i="1"/>
  <c r="C49" i="1"/>
  <c r="C15" i="1"/>
  <c r="C16" i="1"/>
  <c r="C17" i="1"/>
  <c r="C18" i="1"/>
  <c r="C19" i="1"/>
  <c r="C20" i="1"/>
  <c r="C21" i="1"/>
  <c r="C22" i="1"/>
  <c r="C23" i="1"/>
  <c r="C24" i="1"/>
  <c r="B8" i="1"/>
  <c r="C76" i="1" l="1"/>
  <c r="C77" i="1"/>
  <c r="B75" i="1"/>
  <c r="C66" i="1"/>
  <c r="C51" i="1"/>
  <c r="C52" i="1"/>
  <c r="C53" i="1"/>
  <c r="C54" i="1"/>
  <c r="C55" i="1"/>
  <c r="C42" i="1"/>
  <c r="C38" i="1"/>
  <c r="C34" i="1"/>
  <c r="C33" i="1"/>
  <c r="B78" i="1" l="1"/>
  <c r="C59" i="1" l="1"/>
  <c r="C60" i="1"/>
  <c r="C61" i="1"/>
  <c r="C62" i="1"/>
  <c r="C58" i="1"/>
  <c r="C44" i="1"/>
  <c r="C43" i="1"/>
  <c r="C40" i="1"/>
  <c r="C41" i="1"/>
  <c r="C39" i="1"/>
  <c r="C36" i="1"/>
  <c r="C37" i="1"/>
  <c r="C35" i="1"/>
  <c r="C26" i="1"/>
  <c r="C27" i="1"/>
  <c r="C28" i="1"/>
  <c r="C29" i="1"/>
  <c r="C30" i="1"/>
  <c r="C31" i="1"/>
  <c r="C32" i="1"/>
  <c r="C14" i="1"/>
  <c r="C75" i="1" l="1"/>
  <c r="F13" i="1" s="1"/>
  <c r="C12" i="1"/>
  <c r="C9" i="1"/>
  <c r="F8" i="1" s="1"/>
  <c r="G8" i="1" s="1"/>
  <c r="C10" i="1"/>
  <c r="F6" i="1" s="1"/>
  <c r="C8" i="1"/>
  <c r="F9" i="1" s="1"/>
  <c r="G9" i="1" s="1"/>
  <c r="C7" i="1"/>
  <c r="F7" i="1" s="1"/>
  <c r="G7" i="1" s="1"/>
  <c r="G6" i="1" l="1"/>
  <c r="H10" i="1"/>
  <c r="F12" i="1"/>
  <c r="C78" i="1"/>
  <c r="G14" i="1" l="1"/>
  <c r="E17" i="1" s="1"/>
  <c r="F17" i="1" s="1"/>
  <c r="E18" i="1"/>
  <c r="F18" i="1" s="1"/>
</calcChain>
</file>

<file path=xl/sharedStrings.xml><?xml version="1.0" encoding="utf-8"?>
<sst xmlns="http://schemas.openxmlformats.org/spreadsheetml/2006/main" count="95" uniqueCount="90">
  <si>
    <t>Module</t>
  </si>
  <si>
    <t>Resources</t>
  </si>
  <si>
    <t>Hours</t>
  </si>
  <si>
    <t>Man Days</t>
  </si>
  <si>
    <t>Project Initiation</t>
  </si>
  <si>
    <t xml:space="preserve">Business analysis </t>
  </si>
  <si>
    <t>Project Management</t>
  </si>
  <si>
    <t>SRS,FS,User Manual</t>
  </si>
  <si>
    <t>Development</t>
  </si>
  <si>
    <t>Application Basic setup</t>
  </si>
  <si>
    <t xml:space="preserve">SQA </t>
  </si>
  <si>
    <t>QA &amp; Bug fixing</t>
  </si>
  <si>
    <t>UAT</t>
  </si>
  <si>
    <t>Deployment</t>
  </si>
  <si>
    <t>Design and Prototype (mobile &amp; Web)</t>
  </si>
  <si>
    <t>Mobile API</t>
  </si>
  <si>
    <t>Total</t>
  </si>
  <si>
    <t>#</t>
  </si>
  <si>
    <t>Days</t>
  </si>
  <si>
    <t>UI / UX</t>
  </si>
  <si>
    <t>BA</t>
  </si>
  <si>
    <t>Tech Writer</t>
  </si>
  <si>
    <t>PM</t>
  </si>
  <si>
    <t>Jr Developer</t>
  </si>
  <si>
    <t>Sr Developer</t>
  </si>
  <si>
    <t>QA</t>
  </si>
  <si>
    <t>Total Effort</t>
  </si>
  <si>
    <t>Delivery Timeline</t>
  </si>
  <si>
    <t>Months</t>
  </si>
  <si>
    <t>System Features</t>
  </si>
  <si>
    <t>Exception Handling and Error logging</t>
  </si>
  <si>
    <t>Dashboard</t>
  </si>
  <si>
    <t>Information &amp; Resources</t>
  </si>
  <si>
    <t>Assessment &amp; Label</t>
  </si>
  <si>
    <t>Signup</t>
  </si>
  <si>
    <t>Enter the details of company</t>
  </si>
  <si>
    <t>Upload documents</t>
  </si>
  <si>
    <t>Validation(private/registered)</t>
  </si>
  <si>
    <t>SignIn</t>
  </si>
  <si>
    <t>Sign in using credentials</t>
  </si>
  <si>
    <t>track application status</t>
  </si>
  <si>
    <t>Self Assessment</t>
  </si>
  <si>
    <t>Automated results from Backend</t>
  </si>
  <si>
    <t>hover some of the platform’s information and resources</t>
  </si>
  <si>
    <t>option to move to administered assessment /application process</t>
  </si>
  <si>
    <t>Administered Assessment</t>
  </si>
  <si>
    <t>Answer questions(multiple choice,yes/No, Open text)</t>
  </si>
  <si>
    <t>Payment for application</t>
  </si>
  <si>
    <t>Apply for label based on administered results</t>
  </si>
  <si>
    <t>Home page</t>
  </si>
  <si>
    <t>SignUp/SignIn/Register</t>
  </si>
  <si>
    <t>CSI, Ma'an corporation Information</t>
  </si>
  <si>
    <t>Date &amp; Dashboard best practices in CSR, top performing companies&amp; global insights</t>
  </si>
  <si>
    <t>Links for donation &amp; other Ma'an platforms</t>
  </si>
  <si>
    <t xml:space="preserve">Stakeholder login/registered user login </t>
  </si>
  <si>
    <t>Dashboard(Current status,areas of strengths weakness</t>
  </si>
  <si>
    <t>Recommendation &amp; insights of user performance</t>
  </si>
  <si>
    <t>Tools, toolkits and guidelines to elevate CSR work</t>
  </si>
  <si>
    <t>Meetups,training Scheduling</t>
  </si>
  <si>
    <t>Live calls</t>
  </si>
  <si>
    <t>Admin</t>
  </si>
  <si>
    <t>Review,Validate &amp; assess answers of administered Assessment</t>
  </si>
  <si>
    <t>Automated self assessment validation</t>
  </si>
  <si>
    <t>View status of application and time for assessment results</t>
  </si>
  <si>
    <t xml:space="preserve">Review documents </t>
  </si>
  <si>
    <t>Assess information and resources based on administered results</t>
  </si>
  <si>
    <t>Awards,Incentives &amp; Recognition</t>
  </si>
  <si>
    <t>Payment Integration</t>
  </si>
  <si>
    <t>Payment for Label</t>
  </si>
  <si>
    <t>Meetups,training &amp; Live calls</t>
  </si>
  <si>
    <t>Highlights of awarded companies</t>
  </si>
  <si>
    <t>Contributions of awarded companies</t>
  </si>
  <si>
    <t>Notification Management</t>
  </si>
  <si>
    <t>Authentication, Authorization</t>
  </si>
  <si>
    <t>Donate fund</t>
  </si>
  <si>
    <t>Receive notification when the labels expires</t>
  </si>
  <si>
    <t>Reapply for label</t>
  </si>
  <si>
    <t>Awards</t>
  </si>
  <si>
    <t>Incentives</t>
  </si>
  <si>
    <t>Recognition</t>
  </si>
  <si>
    <t>Approve/reject new User registration</t>
  </si>
  <si>
    <t>Master data management</t>
  </si>
  <si>
    <t>User Role management</t>
  </si>
  <si>
    <t>Add/modify/delete training schedule</t>
  </si>
  <si>
    <t>Login/Logout</t>
  </si>
  <si>
    <t>Data Integration with govt/private database</t>
  </si>
  <si>
    <t>Integration with database of the chamber of commerce for validation</t>
  </si>
  <si>
    <t>Integration with Ma'an websites</t>
  </si>
  <si>
    <t>CSI Hub                                                                              21 September2020</t>
  </si>
  <si>
    <t>&lt;- Depends on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</si>
</sst>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8" borderId="0" xfId="0" applyFont="1" applyFill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indent="2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indent="3"/>
    </xf>
    <xf numFmtId="0" fontId="4" fillId="0" borderId="1" xfId="0" applyFont="1" applyBorder="1" applyAlignment="1">
      <alignment horizontal="left" vertical="center" indent="1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 indent="1"/>
    </xf>
    <xf numFmtId="0" fontId="1" fillId="9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 vertical="center" indent="1"/>
    </xf>
    <xf numFmtId="0" fontId="1" fillId="9" borderId="0" xfId="0" applyFont="1" applyFill="1"/>
    <xf numFmtId="0" fontId="1" fillId="7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 indent="3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7" borderId="2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171450</xdr:rowOff>
    </xdr:from>
    <xdr:to>
      <xdr:col>0</xdr:col>
      <xdr:colOff>2044403</xdr:colOff>
      <xdr:row>2</xdr:row>
      <xdr:rowOff>314325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1450"/>
          <a:ext cx="1968203" cy="523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posal/PRISMA%20-%20Saudi%20-%20SKAMCO/PRISMA%20Module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>
        <row r="2">
          <cell r="A2" t="str">
            <v>Report</v>
          </cell>
        </row>
        <row r="3">
          <cell r="A3" t="str">
            <v>Form</v>
          </cell>
        </row>
        <row r="4">
          <cell r="A4" t="str">
            <v>Query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D25" sqref="D25"/>
    </sheetView>
  </sheetViews>
  <sheetFormatPr defaultRowHeight="15" x14ac:dyDescent="0.25"/>
  <cols>
    <col min="1" max="1" width="74.5703125" customWidth="1"/>
    <col min="2" max="2" width="10.5703125" style="4" customWidth="1"/>
    <col min="3" max="3" width="11.42578125" style="4" customWidth="1"/>
    <col min="4" max="4" width="26.7109375" bestFit="1" customWidth="1"/>
    <col min="5" max="5" width="6.42578125" style="4" customWidth="1"/>
    <col min="6" max="6" width="9.5703125" style="4" customWidth="1"/>
    <col min="7" max="7" width="9.5703125" style="4" bestFit="1" customWidth="1"/>
    <col min="8" max="8" width="10.28515625" customWidth="1"/>
    <col min="9" max="9" width="7.42578125" customWidth="1"/>
    <col min="10" max="10" width="13" customWidth="1"/>
    <col min="11" max="11" width="7" bestFit="1" customWidth="1"/>
  </cols>
  <sheetData>
    <row r="1" spans="1:9" x14ac:dyDescent="0.25">
      <c r="A1" s="1"/>
      <c r="B1" s="38"/>
      <c r="C1" s="38"/>
      <c r="D1" s="38"/>
      <c r="E1" s="38"/>
      <c r="F1" s="38"/>
      <c r="G1" s="38"/>
    </row>
    <row r="2" spans="1:9" x14ac:dyDescent="0.25">
      <c r="A2" s="2"/>
      <c r="B2" s="38"/>
      <c r="C2" s="38"/>
      <c r="D2" s="38"/>
      <c r="E2" s="38"/>
      <c r="F2" s="38"/>
      <c r="G2" s="38"/>
    </row>
    <row r="3" spans="1:9" ht="31.5" customHeight="1" x14ac:dyDescent="0.25">
      <c r="A3" s="3"/>
      <c r="B3" s="38"/>
      <c r="C3" s="38"/>
      <c r="D3" s="38"/>
      <c r="E3" s="38"/>
      <c r="F3" s="38"/>
      <c r="G3" s="38"/>
    </row>
    <row r="4" spans="1:9" ht="26.25" customHeight="1" x14ac:dyDescent="0.25">
      <c r="A4" s="37" t="s">
        <v>88</v>
      </c>
      <c r="B4" s="37"/>
      <c r="C4" s="37"/>
      <c r="D4" s="37"/>
      <c r="E4" s="37"/>
      <c r="F4" s="37"/>
      <c r="G4" s="37"/>
    </row>
    <row r="5" spans="1:9" x14ac:dyDescent="0.25">
      <c r="A5" s="11" t="s">
        <v>0</v>
      </c>
      <c r="B5" s="14" t="s">
        <v>2</v>
      </c>
      <c r="C5" s="14" t="s">
        <v>3</v>
      </c>
      <c r="D5" s="12" t="s">
        <v>1</v>
      </c>
      <c r="E5" s="23" t="s">
        <v>17</v>
      </c>
      <c r="F5" s="23" t="s">
        <v>18</v>
      </c>
      <c r="G5" s="23" t="s">
        <v>16</v>
      </c>
    </row>
    <row r="6" spans="1:9" x14ac:dyDescent="0.25">
      <c r="A6" s="36" t="s">
        <v>4</v>
      </c>
      <c r="B6" s="36"/>
      <c r="C6" s="36"/>
      <c r="D6" t="s">
        <v>19</v>
      </c>
      <c r="E6" s="4">
        <v>1</v>
      </c>
      <c r="F6" s="4">
        <f>C10/E6</f>
        <v>8</v>
      </c>
      <c r="G6" s="4">
        <f>E6*F6</f>
        <v>8</v>
      </c>
    </row>
    <row r="7" spans="1:9" x14ac:dyDescent="0.25">
      <c r="A7" s="8" t="s">
        <v>5</v>
      </c>
      <c r="B7" s="4">
        <v>40</v>
      </c>
      <c r="C7" s="4">
        <f>B7/8</f>
        <v>5</v>
      </c>
      <c r="D7" t="s">
        <v>20</v>
      </c>
      <c r="E7" s="4">
        <v>1</v>
      </c>
      <c r="F7" s="4">
        <f>C7/E7</f>
        <v>5</v>
      </c>
      <c r="G7" s="4">
        <f t="shared" ref="G7:G13" si="0">E7*F7</f>
        <v>5</v>
      </c>
    </row>
    <row r="8" spans="1:9" x14ac:dyDescent="0.25">
      <c r="A8" s="8" t="s">
        <v>6</v>
      </c>
      <c r="B8" s="4">
        <f>SUM(B12:B73)*0.1</f>
        <v>64</v>
      </c>
      <c r="C8" s="4">
        <f t="shared" ref="C8:C10" si="1">B8/8</f>
        <v>8</v>
      </c>
      <c r="D8" t="s">
        <v>21</v>
      </c>
      <c r="E8" s="4">
        <v>1</v>
      </c>
      <c r="F8" s="4">
        <f>C9/E8</f>
        <v>5</v>
      </c>
      <c r="G8" s="4">
        <f t="shared" si="0"/>
        <v>5</v>
      </c>
    </row>
    <row r="9" spans="1:9" x14ac:dyDescent="0.25">
      <c r="A9" s="8" t="s">
        <v>7</v>
      </c>
      <c r="B9" s="4">
        <v>40</v>
      </c>
      <c r="C9" s="4">
        <f t="shared" si="1"/>
        <v>5</v>
      </c>
      <c r="D9" t="s">
        <v>22</v>
      </c>
      <c r="E9" s="4">
        <v>1</v>
      </c>
      <c r="F9" s="4">
        <f>C8/E9</f>
        <v>8</v>
      </c>
      <c r="G9" s="4">
        <f t="shared" si="0"/>
        <v>8</v>
      </c>
    </row>
    <row r="10" spans="1:9" x14ac:dyDescent="0.25">
      <c r="A10" s="8" t="s">
        <v>14</v>
      </c>
      <c r="B10" s="4">
        <v>64</v>
      </c>
      <c r="C10" s="4">
        <f t="shared" si="1"/>
        <v>8</v>
      </c>
      <c r="D10" t="s">
        <v>23</v>
      </c>
      <c r="E10" s="4">
        <v>1</v>
      </c>
      <c r="F10" s="4">
        <v>40</v>
      </c>
      <c r="G10" s="34">
        <f t="shared" si="0"/>
        <v>40</v>
      </c>
      <c r="H10" s="35">
        <f>SUM(G10:G11)</f>
        <v>80</v>
      </c>
      <c r="I10" s="35">
        <f>SUM(C12:C73)</f>
        <v>80</v>
      </c>
    </row>
    <row r="11" spans="1:9" x14ac:dyDescent="0.25">
      <c r="A11" s="22" t="s">
        <v>8</v>
      </c>
      <c r="B11" s="22"/>
      <c r="C11" s="22"/>
      <c r="D11" t="s">
        <v>24</v>
      </c>
      <c r="E11" s="4">
        <v>1</v>
      </c>
      <c r="F11" s="4">
        <v>40</v>
      </c>
      <c r="G11" s="34">
        <f t="shared" si="0"/>
        <v>40</v>
      </c>
      <c r="H11" s="35"/>
      <c r="I11" s="35"/>
    </row>
    <row r="12" spans="1:9" x14ac:dyDescent="0.25">
      <c r="A12" t="s">
        <v>9</v>
      </c>
      <c r="B12" s="4">
        <v>8</v>
      </c>
      <c r="C12" s="4">
        <f>B12/8</f>
        <v>1</v>
      </c>
      <c r="D12" t="s">
        <v>15</v>
      </c>
      <c r="E12" s="4">
        <v>1</v>
      </c>
      <c r="F12" s="4">
        <f>C74/E12</f>
        <v>0</v>
      </c>
      <c r="G12" s="34">
        <f t="shared" si="0"/>
        <v>0</v>
      </c>
    </row>
    <row r="13" spans="1:9" x14ac:dyDescent="0.25">
      <c r="A13" s="17" t="s">
        <v>32</v>
      </c>
      <c r="B13" s="16"/>
      <c r="C13" s="16"/>
      <c r="D13" t="s">
        <v>25</v>
      </c>
      <c r="E13" s="4">
        <v>2</v>
      </c>
      <c r="F13" s="4">
        <f>SUM(C75:C77)/E13</f>
        <v>16.824999999999999</v>
      </c>
      <c r="G13" s="34">
        <f t="shared" si="0"/>
        <v>33.65</v>
      </c>
    </row>
    <row r="14" spans="1:9" x14ac:dyDescent="0.25">
      <c r="A14" s="10" t="s">
        <v>49</v>
      </c>
      <c r="B14" s="4">
        <v>24</v>
      </c>
      <c r="C14" s="27">
        <f t="shared" ref="C14:C24" si="2">B14/8</f>
        <v>3</v>
      </c>
      <c r="D14" t="s">
        <v>16</v>
      </c>
      <c r="G14" s="26">
        <f>SUM(G6:G13)</f>
        <v>139.65</v>
      </c>
      <c r="H14" s="13"/>
    </row>
    <row r="15" spans="1:9" x14ac:dyDescent="0.25">
      <c r="A15" s="32" t="s">
        <v>50</v>
      </c>
      <c r="B15" s="4">
        <v>12</v>
      </c>
      <c r="C15" s="34">
        <f t="shared" si="2"/>
        <v>1.5</v>
      </c>
      <c r="G15" s="24"/>
      <c r="H15" s="13"/>
    </row>
    <row r="16" spans="1:9" x14ac:dyDescent="0.25">
      <c r="A16" s="32" t="s">
        <v>51</v>
      </c>
      <c r="B16" s="25">
        <v>6</v>
      </c>
      <c r="C16" s="34">
        <f t="shared" si="2"/>
        <v>0.75</v>
      </c>
      <c r="E16" s="4" t="s">
        <v>18</v>
      </c>
      <c r="F16" s="4" t="s">
        <v>28</v>
      </c>
      <c r="G16" s="24"/>
      <c r="H16" s="13"/>
    </row>
    <row r="17" spans="1:8" x14ac:dyDescent="0.25">
      <c r="A17" s="32" t="s">
        <v>52</v>
      </c>
      <c r="B17" s="4">
        <v>24</v>
      </c>
      <c r="C17" s="34">
        <f t="shared" si="2"/>
        <v>3</v>
      </c>
      <c r="D17" t="s">
        <v>26</v>
      </c>
      <c r="E17" s="4">
        <f>G14</f>
        <v>139.65</v>
      </c>
      <c r="F17" s="4">
        <f>E17/20</f>
        <v>6.9824999999999999</v>
      </c>
      <c r="G17" s="24"/>
      <c r="H17" s="13"/>
    </row>
    <row r="18" spans="1:8" x14ac:dyDescent="0.25">
      <c r="A18" s="32" t="s">
        <v>53</v>
      </c>
      <c r="B18" s="30">
        <v>16</v>
      </c>
      <c r="C18" s="34">
        <f t="shared" si="2"/>
        <v>2</v>
      </c>
      <c r="D18" t="s">
        <v>27</v>
      </c>
      <c r="E18" s="28">
        <f>SUM(F13,F10,F7,F6)</f>
        <v>69.825000000000003</v>
      </c>
      <c r="F18" s="28">
        <f>E18/20</f>
        <v>3.49125</v>
      </c>
      <c r="G18" s="24"/>
      <c r="H18" s="13"/>
    </row>
    <row r="19" spans="1:8" x14ac:dyDescent="0.25">
      <c r="A19" s="10" t="s">
        <v>54</v>
      </c>
      <c r="B19" s="29">
        <v>12</v>
      </c>
      <c r="C19" s="34">
        <f t="shared" si="2"/>
        <v>1.5</v>
      </c>
      <c r="E19" s="28"/>
      <c r="F19" s="28"/>
      <c r="G19" s="24"/>
      <c r="H19" s="13"/>
    </row>
    <row r="20" spans="1:8" x14ac:dyDescent="0.25">
      <c r="A20" s="32" t="s">
        <v>55</v>
      </c>
      <c r="B20" s="30">
        <v>20</v>
      </c>
      <c r="C20" s="34">
        <f t="shared" si="2"/>
        <v>2.5</v>
      </c>
      <c r="G20" s="24"/>
    </row>
    <row r="21" spans="1:8" x14ac:dyDescent="0.25">
      <c r="A21" s="32" t="s">
        <v>56</v>
      </c>
      <c r="B21" s="30">
        <v>12</v>
      </c>
      <c r="C21" s="34">
        <f t="shared" si="2"/>
        <v>1.5</v>
      </c>
      <c r="G21" s="24"/>
      <c r="H21" s="6"/>
    </row>
    <row r="22" spans="1:8" x14ac:dyDescent="0.25">
      <c r="A22" s="32" t="s">
        <v>57</v>
      </c>
      <c r="B22" s="33">
        <v>12</v>
      </c>
      <c r="C22" s="34">
        <f t="shared" si="2"/>
        <v>1.5</v>
      </c>
      <c r="E22" s="33"/>
      <c r="F22" s="33"/>
      <c r="G22" s="24"/>
      <c r="H22" s="6"/>
    </row>
    <row r="23" spans="1:8" x14ac:dyDescent="0.25">
      <c r="A23" s="32" t="s">
        <v>58</v>
      </c>
      <c r="B23" s="33">
        <v>12</v>
      </c>
      <c r="C23" s="34">
        <f t="shared" si="2"/>
        <v>1.5</v>
      </c>
      <c r="E23" s="33"/>
      <c r="F23" s="33"/>
      <c r="G23" s="24"/>
      <c r="H23" s="6"/>
    </row>
    <row r="24" spans="1:8" x14ac:dyDescent="0.25">
      <c r="A24" s="32" t="s">
        <v>59</v>
      </c>
      <c r="B24" s="30"/>
      <c r="C24" s="34">
        <f t="shared" si="2"/>
        <v>0</v>
      </c>
      <c r="D24" t="s">
        <v>89</v>
      </c>
      <c r="E24" s="28"/>
      <c r="F24" s="28"/>
      <c r="G24" s="24"/>
      <c r="H24" s="6"/>
    </row>
    <row r="25" spans="1:8" x14ac:dyDescent="0.25">
      <c r="A25" s="17" t="s">
        <v>33</v>
      </c>
      <c r="B25" s="16"/>
      <c r="C25" s="16"/>
      <c r="H25" s="7"/>
    </row>
    <row r="26" spans="1:8" x14ac:dyDescent="0.25">
      <c r="A26" s="10" t="s">
        <v>34</v>
      </c>
      <c r="B26" s="4">
        <v>8</v>
      </c>
      <c r="C26" s="27">
        <f t="shared" ref="C26:C34" si="3">B26/8</f>
        <v>1</v>
      </c>
      <c r="H26" s="7"/>
    </row>
    <row r="27" spans="1:8" x14ac:dyDescent="0.25">
      <c r="A27" s="32" t="s">
        <v>35</v>
      </c>
      <c r="B27" s="4">
        <v>8</v>
      </c>
      <c r="C27" s="27">
        <f t="shared" si="3"/>
        <v>1</v>
      </c>
      <c r="G27" s="31"/>
      <c r="H27" s="7"/>
    </row>
    <row r="28" spans="1:8" x14ac:dyDescent="0.25">
      <c r="A28" s="9" t="s">
        <v>36</v>
      </c>
      <c r="B28" s="4">
        <v>8</v>
      </c>
      <c r="C28" s="27">
        <f t="shared" si="3"/>
        <v>1</v>
      </c>
      <c r="H28" s="7"/>
    </row>
    <row r="29" spans="1:8" x14ac:dyDescent="0.25">
      <c r="A29" s="9" t="s">
        <v>37</v>
      </c>
      <c r="B29" s="4">
        <v>12</v>
      </c>
      <c r="C29" s="27">
        <f t="shared" si="3"/>
        <v>1.5</v>
      </c>
      <c r="G29" s="31"/>
      <c r="H29" s="7"/>
    </row>
    <row r="30" spans="1:8" x14ac:dyDescent="0.25">
      <c r="A30" s="10" t="s">
        <v>38</v>
      </c>
      <c r="C30" s="27">
        <f t="shared" si="3"/>
        <v>0</v>
      </c>
      <c r="G30" s="31"/>
      <c r="H30" s="7"/>
    </row>
    <row r="31" spans="1:8" x14ac:dyDescent="0.25">
      <c r="A31" s="9" t="s">
        <v>39</v>
      </c>
      <c r="B31" s="4">
        <v>6</v>
      </c>
      <c r="C31" s="27">
        <f t="shared" si="3"/>
        <v>0.75</v>
      </c>
      <c r="G31" s="31"/>
      <c r="H31" s="8"/>
    </row>
    <row r="32" spans="1:8" x14ac:dyDescent="0.25">
      <c r="A32" s="9" t="s">
        <v>40</v>
      </c>
      <c r="B32" s="4">
        <v>6</v>
      </c>
      <c r="C32" s="27">
        <f t="shared" si="3"/>
        <v>0.75</v>
      </c>
      <c r="G32" s="31"/>
      <c r="H32" s="8"/>
    </row>
    <row r="33" spans="1:9" x14ac:dyDescent="0.25">
      <c r="A33" s="10" t="s">
        <v>41</v>
      </c>
      <c r="C33" s="4">
        <f t="shared" si="3"/>
        <v>0</v>
      </c>
      <c r="G33" s="31"/>
      <c r="H33" s="6"/>
    </row>
    <row r="34" spans="1:9" x14ac:dyDescent="0.25">
      <c r="A34" s="9" t="s">
        <v>46</v>
      </c>
      <c r="B34" s="29">
        <v>24</v>
      </c>
      <c r="C34" s="29">
        <f t="shared" si="3"/>
        <v>3</v>
      </c>
      <c r="G34" s="31"/>
      <c r="H34" s="6"/>
    </row>
    <row r="35" spans="1:9" x14ac:dyDescent="0.25">
      <c r="A35" s="9" t="s">
        <v>42</v>
      </c>
      <c r="B35" s="29">
        <v>8</v>
      </c>
      <c r="C35" s="29">
        <f>B35/8</f>
        <v>1</v>
      </c>
      <c r="G35" s="31"/>
      <c r="H35" s="6"/>
    </row>
    <row r="36" spans="1:9" x14ac:dyDescent="0.25">
      <c r="A36" s="9" t="s">
        <v>43</v>
      </c>
      <c r="B36" s="4">
        <v>12</v>
      </c>
      <c r="C36" s="27">
        <f t="shared" ref="C36:C38" si="4">B36/8</f>
        <v>1.5</v>
      </c>
      <c r="G36" s="31"/>
      <c r="H36" s="9"/>
    </row>
    <row r="37" spans="1:9" x14ac:dyDescent="0.25">
      <c r="A37" s="9" t="s">
        <v>44</v>
      </c>
      <c r="B37" s="25">
        <v>12</v>
      </c>
      <c r="C37" s="27">
        <f t="shared" si="4"/>
        <v>1.5</v>
      </c>
      <c r="G37" s="31"/>
      <c r="H37" s="9"/>
    </row>
    <row r="38" spans="1:9" x14ac:dyDescent="0.25">
      <c r="A38" s="10" t="s">
        <v>45</v>
      </c>
      <c r="B38" s="29"/>
      <c r="C38" s="29">
        <f t="shared" si="4"/>
        <v>0</v>
      </c>
      <c r="G38" s="31"/>
      <c r="H38" s="9"/>
      <c r="I38" s="13"/>
    </row>
    <row r="39" spans="1:9" x14ac:dyDescent="0.25">
      <c r="A39" s="9" t="s">
        <v>46</v>
      </c>
      <c r="B39" s="4">
        <v>24</v>
      </c>
      <c r="C39" s="4">
        <f>B39/8</f>
        <v>3</v>
      </c>
      <c r="G39" s="24"/>
      <c r="H39" s="9"/>
      <c r="I39" s="13"/>
    </row>
    <row r="40" spans="1:9" x14ac:dyDescent="0.25">
      <c r="A40" s="9" t="s">
        <v>36</v>
      </c>
      <c r="B40" s="4">
        <v>6</v>
      </c>
      <c r="C40" s="27">
        <f t="shared" ref="C40:C42" si="5">B40/8</f>
        <v>0.75</v>
      </c>
      <c r="G40" s="24"/>
      <c r="H40" s="9"/>
    </row>
    <row r="41" spans="1:9" x14ac:dyDescent="0.25">
      <c r="A41" s="9" t="s">
        <v>47</v>
      </c>
      <c r="B41" s="4">
        <v>12</v>
      </c>
      <c r="C41" s="27">
        <f t="shared" si="5"/>
        <v>1.5</v>
      </c>
      <c r="G41" s="24"/>
      <c r="H41" s="9"/>
    </row>
    <row r="42" spans="1:9" x14ac:dyDescent="0.25">
      <c r="A42" s="9" t="s">
        <v>63</v>
      </c>
      <c r="B42" s="29">
        <v>8</v>
      </c>
      <c r="C42" s="29">
        <f t="shared" si="5"/>
        <v>1</v>
      </c>
      <c r="G42" s="24"/>
      <c r="H42" s="6"/>
      <c r="I42" s="13"/>
    </row>
    <row r="43" spans="1:9" x14ac:dyDescent="0.25">
      <c r="A43" s="9" t="s">
        <v>48</v>
      </c>
      <c r="B43" s="4">
        <v>12</v>
      </c>
      <c r="C43" s="4">
        <f>B43/8</f>
        <v>1.5</v>
      </c>
      <c r="G43" s="24"/>
      <c r="H43" s="6"/>
      <c r="I43" s="13"/>
    </row>
    <row r="44" spans="1:9" x14ac:dyDescent="0.25">
      <c r="A44" s="9" t="s">
        <v>65</v>
      </c>
      <c r="B44" s="4">
        <v>12</v>
      </c>
      <c r="C44" s="27">
        <f t="shared" ref="C44:C55" si="6">B44/8</f>
        <v>1.5</v>
      </c>
      <c r="G44" s="24"/>
      <c r="H44" s="13"/>
      <c r="I44" s="13"/>
    </row>
    <row r="45" spans="1:9" x14ac:dyDescent="0.25">
      <c r="A45" s="9" t="s">
        <v>68</v>
      </c>
      <c r="B45" s="4">
        <v>6</v>
      </c>
      <c r="C45" s="34">
        <f t="shared" si="6"/>
        <v>0.75</v>
      </c>
      <c r="G45" s="24"/>
      <c r="H45" s="13"/>
      <c r="I45" s="13"/>
    </row>
    <row r="46" spans="1:9" x14ac:dyDescent="0.25">
      <c r="A46" s="9" t="s">
        <v>69</v>
      </c>
      <c r="B46" s="33">
        <v>24</v>
      </c>
      <c r="C46" s="34">
        <f t="shared" si="6"/>
        <v>3</v>
      </c>
      <c r="E46" s="33"/>
      <c r="F46" s="33"/>
      <c r="G46" s="24"/>
      <c r="H46" s="13"/>
      <c r="I46" s="13"/>
    </row>
    <row r="47" spans="1:9" x14ac:dyDescent="0.25">
      <c r="A47" s="9" t="s">
        <v>74</v>
      </c>
      <c r="B47" s="33">
        <v>6</v>
      </c>
      <c r="C47" s="34">
        <f t="shared" si="6"/>
        <v>0.75</v>
      </c>
      <c r="E47" s="33"/>
      <c r="F47" s="33"/>
      <c r="G47" s="24"/>
      <c r="H47" s="13"/>
      <c r="I47" s="13"/>
    </row>
    <row r="48" spans="1:9" x14ac:dyDescent="0.25">
      <c r="A48" s="9" t="s">
        <v>75</v>
      </c>
      <c r="B48" s="33">
        <v>8</v>
      </c>
      <c r="C48" s="34">
        <f t="shared" si="6"/>
        <v>1</v>
      </c>
      <c r="E48" s="33"/>
      <c r="F48" s="33"/>
      <c r="G48" s="24"/>
      <c r="H48" s="13"/>
      <c r="I48" s="13"/>
    </row>
    <row r="49" spans="1:9" x14ac:dyDescent="0.25">
      <c r="A49" s="9" t="s">
        <v>76</v>
      </c>
      <c r="B49" s="33">
        <v>6</v>
      </c>
      <c r="C49" s="34">
        <f t="shared" si="6"/>
        <v>0.75</v>
      </c>
      <c r="E49" s="33"/>
      <c r="F49" s="33"/>
      <c r="G49" s="24"/>
      <c r="H49" s="13"/>
      <c r="I49" s="13"/>
    </row>
    <row r="50" spans="1:9" x14ac:dyDescent="0.25">
      <c r="A50" s="17" t="s">
        <v>66</v>
      </c>
      <c r="B50" s="17"/>
      <c r="C50" s="17"/>
      <c r="G50" s="24"/>
      <c r="H50" s="13"/>
      <c r="I50" s="13"/>
    </row>
    <row r="51" spans="1:9" x14ac:dyDescent="0.25">
      <c r="A51" s="9" t="s">
        <v>70</v>
      </c>
      <c r="B51" s="4">
        <v>6</v>
      </c>
      <c r="C51" s="29">
        <f t="shared" si="6"/>
        <v>0.75</v>
      </c>
      <c r="G51" s="24"/>
      <c r="H51" s="13"/>
      <c r="I51" s="13"/>
    </row>
    <row r="52" spans="1:9" x14ac:dyDescent="0.25">
      <c r="A52" s="9" t="s">
        <v>71</v>
      </c>
      <c r="B52" s="4">
        <v>6</v>
      </c>
      <c r="C52" s="29">
        <f t="shared" si="6"/>
        <v>0.75</v>
      </c>
      <c r="G52" s="24"/>
      <c r="H52" s="13"/>
      <c r="I52" s="13"/>
    </row>
    <row r="53" spans="1:9" x14ac:dyDescent="0.25">
      <c r="A53" s="9" t="s">
        <v>77</v>
      </c>
      <c r="B53" s="4">
        <v>6</v>
      </c>
      <c r="C53" s="29">
        <f t="shared" si="6"/>
        <v>0.75</v>
      </c>
      <c r="G53" s="24"/>
      <c r="H53" s="13"/>
      <c r="I53" s="13"/>
    </row>
    <row r="54" spans="1:9" x14ac:dyDescent="0.25">
      <c r="A54" s="9" t="s">
        <v>78</v>
      </c>
      <c r="B54" s="4">
        <v>6</v>
      </c>
      <c r="C54" s="29">
        <f t="shared" si="6"/>
        <v>0.75</v>
      </c>
      <c r="G54" s="24"/>
      <c r="H54" s="13"/>
      <c r="I54" s="13"/>
    </row>
    <row r="55" spans="1:9" x14ac:dyDescent="0.25">
      <c r="A55" s="9" t="s">
        <v>79</v>
      </c>
      <c r="B55" s="4">
        <v>6</v>
      </c>
      <c r="C55" s="29">
        <f t="shared" si="6"/>
        <v>0.75</v>
      </c>
      <c r="G55" s="24"/>
      <c r="H55" s="13"/>
      <c r="I55" s="13"/>
    </row>
    <row r="56" spans="1:9" x14ac:dyDescent="0.25">
      <c r="A56" s="17" t="s">
        <v>60</v>
      </c>
      <c r="B56" s="17"/>
      <c r="C56" s="17"/>
      <c r="G56" s="24"/>
      <c r="H56" s="13"/>
      <c r="I56" s="13"/>
    </row>
    <row r="57" spans="1:9" x14ac:dyDescent="0.25">
      <c r="A57" s="18" t="s">
        <v>61</v>
      </c>
      <c r="B57" s="4">
        <v>16</v>
      </c>
      <c r="C57" s="34">
        <f>B57/8</f>
        <v>2</v>
      </c>
      <c r="G57" s="24"/>
      <c r="H57" s="13"/>
    </row>
    <row r="58" spans="1:9" x14ac:dyDescent="0.25">
      <c r="A58" s="18" t="s">
        <v>64</v>
      </c>
      <c r="B58" s="4">
        <v>16</v>
      </c>
      <c r="C58" s="4">
        <f>B58/8</f>
        <v>2</v>
      </c>
      <c r="G58" s="24"/>
      <c r="H58" s="13"/>
      <c r="I58" s="13"/>
    </row>
    <row r="59" spans="1:9" x14ac:dyDescent="0.25">
      <c r="A59" s="18" t="s">
        <v>80</v>
      </c>
      <c r="B59" s="4">
        <v>8</v>
      </c>
      <c r="C59" s="27">
        <f t="shared" ref="C59:C64" si="7">B59/8</f>
        <v>1</v>
      </c>
      <c r="G59" s="24"/>
      <c r="H59" s="13"/>
      <c r="I59" s="13"/>
    </row>
    <row r="60" spans="1:9" x14ac:dyDescent="0.25">
      <c r="A60" s="18" t="s">
        <v>31</v>
      </c>
      <c r="B60" s="4">
        <v>24</v>
      </c>
      <c r="C60" s="27">
        <f t="shared" si="7"/>
        <v>3</v>
      </c>
      <c r="G60" s="24"/>
      <c r="H60" s="13"/>
      <c r="I60" s="13"/>
    </row>
    <row r="61" spans="1:9" x14ac:dyDescent="0.25">
      <c r="A61" s="18" t="s">
        <v>81</v>
      </c>
      <c r="B61" s="4">
        <v>24</v>
      </c>
      <c r="C61" s="27">
        <f t="shared" si="7"/>
        <v>3</v>
      </c>
      <c r="G61" s="24"/>
      <c r="H61" s="13"/>
      <c r="I61" s="13"/>
    </row>
    <row r="62" spans="1:9" x14ac:dyDescent="0.25">
      <c r="A62" s="18" t="s">
        <v>82</v>
      </c>
      <c r="B62" s="25">
        <v>16</v>
      </c>
      <c r="C62" s="27">
        <f t="shared" si="7"/>
        <v>2</v>
      </c>
      <c r="G62" s="24"/>
      <c r="H62" s="13"/>
      <c r="I62" s="13"/>
    </row>
    <row r="63" spans="1:9" x14ac:dyDescent="0.25">
      <c r="A63" s="18" t="s">
        <v>83</v>
      </c>
      <c r="B63" s="30">
        <v>12</v>
      </c>
      <c r="C63" s="34">
        <f t="shared" si="7"/>
        <v>1.5</v>
      </c>
      <c r="G63" s="24"/>
      <c r="H63" s="13"/>
      <c r="I63" s="13"/>
    </row>
    <row r="64" spans="1:9" x14ac:dyDescent="0.25">
      <c r="A64" s="18" t="s">
        <v>84</v>
      </c>
      <c r="B64" s="33">
        <v>6</v>
      </c>
      <c r="C64" s="34">
        <f t="shared" si="7"/>
        <v>0.75</v>
      </c>
      <c r="E64" s="33"/>
      <c r="F64" s="33"/>
      <c r="G64" s="24"/>
      <c r="H64" s="13"/>
      <c r="I64" s="13"/>
    </row>
    <row r="65" spans="1:7" x14ac:dyDescent="0.25">
      <c r="A65" s="5" t="s">
        <v>29</v>
      </c>
      <c r="B65" s="15"/>
      <c r="C65" s="15"/>
    </row>
    <row r="66" spans="1:7" x14ac:dyDescent="0.25">
      <c r="A66" s="20" t="s">
        <v>73</v>
      </c>
      <c r="B66" s="29">
        <v>16</v>
      </c>
      <c r="C66" s="29">
        <f>B66/8</f>
        <v>2</v>
      </c>
    </row>
    <row r="67" spans="1:7" x14ac:dyDescent="0.25">
      <c r="A67" s="20" t="s">
        <v>30</v>
      </c>
      <c r="B67" s="27">
        <v>6</v>
      </c>
      <c r="C67" s="34">
        <f t="shared" ref="C67:C73" si="8">B67/8</f>
        <v>0.75</v>
      </c>
    </row>
    <row r="68" spans="1:7" x14ac:dyDescent="0.25">
      <c r="A68" s="20" t="s">
        <v>62</v>
      </c>
      <c r="B68" s="27">
        <v>12</v>
      </c>
      <c r="C68" s="34">
        <f t="shared" si="8"/>
        <v>1.5</v>
      </c>
    </row>
    <row r="69" spans="1:7" x14ac:dyDescent="0.25">
      <c r="A69" s="20" t="s">
        <v>67</v>
      </c>
      <c r="B69" s="33">
        <v>12</v>
      </c>
      <c r="C69" s="34">
        <f t="shared" si="8"/>
        <v>1.5</v>
      </c>
      <c r="E69" s="33"/>
      <c r="F69" s="33"/>
      <c r="G69" s="33"/>
    </row>
    <row r="70" spans="1:7" x14ac:dyDescent="0.25">
      <c r="A70" s="20" t="s">
        <v>72</v>
      </c>
      <c r="B70" s="33">
        <v>12</v>
      </c>
      <c r="C70" s="34">
        <f t="shared" si="8"/>
        <v>1.5</v>
      </c>
      <c r="E70" s="33"/>
      <c r="F70" s="33"/>
      <c r="G70" s="33"/>
    </row>
    <row r="71" spans="1:7" x14ac:dyDescent="0.25">
      <c r="A71" s="20" t="s">
        <v>85</v>
      </c>
      <c r="B71" s="33">
        <v>12</v>
      </c>
      <c r="C71" s="34">
        <f t="shared" si="8"/>
        <v>1.5</v>
      </c>
      <c r="E71" s="33"/>
      <c r="F71" s="33"/>
      <c r="G71" s="33"/>
    </row>
    <row r="72" spans="1:7" x14ac:dyDescent="0.25">
      <c r="A72" s="20" t="s">
        <v>86</v>
      </c>
      <c r="B72" s="33">
        <v>16</v>
      </c>
      <c r="C72" s="34">
        <f t="shared" si="8"/>
        <v>2</v>
      </c>
      <c r="E72" s="33"/>
      <c r="F72" s="33"/>
      <c r="G72" s="33"/>
    </row>
    <row r="73" spans="1:7" x14ac:dyDescent="0.25">
      <c r="A73" s="20" t="s">
        <v>87</v>
      </c>
      <c r="B73" s="33">
        <v>16</v>
      </c>
      <c r="C73" s="34">
        <f t="shared" si="8"/>
        <v>2</v>
      </c>
      <c r="E73" s="33"/>
      <c r="F73" s="33"/>
      <c r="G73" s="33"/>
    </row>
    <row r="74" spans="1:7" x14ac:dyDescent="0.25">
      <c r="A74" s="21" t="s">
        <v>10</v>
      </c>
      <c r="B74" s="21"/>
      <c r="C74" s="21"/>
    </row>
    <row r="75" spans="1:7" x14ac:dyDescent="0.25">
      <c r="A75" s="20" t="s">
        <v>11</v>
      </c>
      <c r="B75" s="4">
        <f>SUM(B14:B74)*0.35</f>
        <v>221.2</v>
      </c>
      <c r="C75" s="4">
        <f>B75/8</f>
        <v>27.65</v>
      </c>
    </row>
    <row r="76" spans="1:7" x14ac:dyDescent="0.25">
      <c r="A76" s="20" t="s">
        <v>12</v>
      </c>
      <c r="B76" s="4">
        <v>40</v>
      </c>
      <c r="C76" s="29">
        <f t="shared" ref="C76:C78" si="9">B76/8</f>
        <v>5</v>
      </c>
    </row>
    <row r="77" spans="1:7" x14ac:dyDescent="0.25">
      <c r="A77" s="20" t="s">
        <v>13</v>
      </c>
      <c r="B77" s="4">
        <v>8</v>
      </c>
      <c r="C77" s="29">
        <f t="shared" si="9"/>
        <v>1</v>
      </c>
    </row>
    <row r="78" spans="1:7" x14ac:dyDescent="0.25">
      <c r="A78" s="21" t="s">
        <v>16</v>
      </c>
      <c r="B78" s="19">
        <f>SUM(B7:B77)</f>
        <v>1117.2</v>
      </c>
      <c r="C78" s="19">
        <f t="shared" si="9"/>
        <v>139.65</v>
      </c>
    </row>
    <row r="79" spans="1:7" x14ac:dyDescent="0.25">
      <c r="C79" s="29"/>
    </row>
  </sheetData>
  <mergeCells count="5">
    <mergeCell ref="I10:I11"/>
    <mergeCell ref="A6:C6"/>
    <mergeCell ref="A4:G4"/>
    <mergeCell ref="H10:H11"/>
    <mergeCell ref="B1:G3"/>
  </mergeCells>
  <dataValidations disablePrompts="1" count="1">
    <dataValidation type="list" allowBlank="1" showInputMessage="1" showErrorMessage="1" sqref="K13:K64">
      <formula1>test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2020-06-30T05:08:16Z</dcterms:created>
  <dcterms:modified xsi:type="dcterms:W3CDTF">2020-09-21T10:30:59Z</dcterms:modified>
</cp:coreProperties>
</file>