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Etisalath\Etisalat Academy Prop 31012018\"/>
    </mc:Choice>
  </mc:AlternateContent>
  <bookViews>
    <workbookView xWindow="0" yWindow="0" windowWidth="19200" windowHeight="7890" tabRatio="500" activeTab="1"/>
  </bookViews>
  <sheets>
    <sheet name="Etisalat Academy Application" sheetId="4" r:id="rId1"/>
    <sheet name="POM Delivery" sheetId="5" r:id="rId2"/>
  </sheets>
  <calcPr calcId="152511" calcOnSave="0"/>
  <fileRecoveryPr repairLoad="1"/>
</workbook>
</file>

<file path=xl/calcChain.xml><?xml version="1.0" encoding="utf-8"?>
<calcChain xmlns="http://schemas.openxmlformats.org/spreadsheetml/2006/main">
  <c r="K3" i="5" l="1"/>
  <c r="J3" i="5"/>
  <c r="J2" i="5"/>
  <c r="G19" i="4"/>
  <c r="J5" i="5"/>
  <c r="J4" i="5"/>
  <c r="C4" i="5"/>
  <c r="C3" i="5"/>
  <c r="C2" i="5"/>
  <c r="J6" i="5" l="1"/>
  <c r="G13" i="4"/>
  <c r="G11" i="4"/>
  <c r="G10" i="4"/>
  <c r="D60" i="4"/>
  <c r="C60" i="4"/>
  <c r="D56" i="4"/>
  <c r="D57" i="4"/>
  <c r="D58" i="4"/>
  <c r="D53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37" i="4"/>
  <c r="D34" i="4"/>
  <c r="D35" i="4"/>
  <c r="D33" i="4"/>
  <c r="D27" i="4"/>
  <c r="D28" i="4"/>
  <c r="D29" i="4"/>
  <c r="D30" i="4"/>
  <c r="D31" i="4"/>
  <c r="D26" i="4"/>
  <c r="D15" i="4"/>
  <c r="D16" i="4"/>
  <c r="D17" i="4"/>
  <c r="D18" i="4"/>
  <c r="D19" i="4"/>
  <c r="D20" i="4"/>
  <c r="D21" i="4"/>
  <c r="D22" i="4"/>
  <c r="D23" i="4"/>
  <c r="D24" i="4"/>
  <c r="D14" i="4"/>
  <c r="D10" i="4"/>
  <c r="D11" i="4"/>
  <c r="H36" i="4" l="1"/>
  <c r="H12" i="4" l="1"/>
  <c r="E80" i="4" l="1"/>
  <c r="H9" i="4"/>
  <c r="H8" i="4"/>
  <c r="J8" i="4" l="1"/>
  <c r="H10" i="4" l="1"/>
  <c r="D61" i="4"/>
  <c r="D62" i="4"/>
  <c r="H11" i="4"/>
  <c r="H13" i="4" l="1"/>
  <c r="G7" i="4"/>
  <c r="H7" i="4" s="1"/>
  <c r="H14" i="4" l="1"/>
  <c r="F20" i="4" s="1"/>
  <c r="F19" i="4"/>
  <c r="D8" i="4"/>
  <c r="I8" i="4"/>
  <c r="D55" i="4"/>
  <c r="C9" i="4"/>
  <c r="C63" i="4" s="1"/>
  <c r="D9" i="4" l="1"/>
  <c r="D63" i="4" s="1"/>
</calcChain>
</file>

<file path=xl/sharedStrings.xml><?xml version="1.0" encoding="utf-8"?>
<sst xmlns="http://schemas.openxmlformats.org/spreadsheetml/2006/main" count="126" uniqueCount="112">
  <si>
    <t>Module</t>
  </si>
  <si>
    <t>Man Days</t>
  </si>
  <si>
    <t>Total Effort</t>
  </si>
  <si>
    <t>Initiation</t>
  </si>
  <si>
    <t>Development</t>
  </si>
  <si>
    <t>UAT</t>
  </si>
  <si>
    <t>Deployment</t>
  </si>
  <si>
    <t>Project Management</t>
  </si>
  <si>
    <t>Hours</t>
  </si>
  <si>
    <t>Quality Assurance</t>
  </si>
  <si>
    <t>QA &amp; Bug Fixing</t>
  </si>
  <si>
    <t>Admin</t>
  </si>
  <si>
    <t>System features</t>
  </si>
  <si>
    <t>Auditing &amp; logging</t>
  </si>
  <si>
    <t>Exception handling</t>
  </si>
  <si>
    <t>Document Archival</t>
  </si>
  <si>
    <t>Business Analyst</t>
  </si>
  <si>
    <t>User Experience</t>
  </si>
  <si>
    <t>Developer</t>
  </si>
  <si>
    <t>QA</t>
  </si>
  <si>
    <t>Lead Developer</t>
  </si>
  <si>
    <t xml:space="preserve">Business analysis </t>
  </si>
  <si>
    <t>Project Documentation (SRS, Scope, WBS etc.)</t>
  </si>
  <si>
    <t>No</t>
  </si>
  <si>
    <t>Designer</t>
  </si>
  <si>
    <t>Sr Developer</t>
  </si>
  <si>
    <t>Jr Developer</t>
  </si>
  <si>
    <t>PM</t>
  </si>
  <si>
    <t>BA</t>
  </si>
  <si>
    <t>Total</t>
  </si>
  <si>
    <t>Total Delivery days</t>
  </si>
  <si>
    <t xml:space="preserve"> (+1 Day deployment)</t>
  </si>
  <si>
    <t>Assign roles</t>
  </si>
  <si>
    <t xml:space="preserve">Total Effort Variation : </t>
  </si>
  <si>
    <t>180 - 200 days</t>
  </si>
  <si>
    <t>User Manual</t>
  </si>
  <si>
    <t>Tech writer</t>
  </si>
  <si>
    <t>Tech Writer</t>
  </si>
  <si>
    <t>Application Architect</t>
  </si>
  <si>
    <t>Database Architect</t>
  </si>
  <si>
    <t>IOS Developer</t>
  </si>
  <si>
    <t>217 Man Days</t>
  </si>
  <si>
    <t>Etisalat Academy</t>
  </si>
  <si>
    <t>Wednesday</t>
  </si>
  <si>
    <t xml:space="preserve">Manage Users </t>
  </si>
  <si>
    <t>Manage Menu</t>
  </si>
  <si>
    <t>Manage Home Page</t>
  </si>
  <si>
    <t>Manage About Us</t>
  </si>
  <si>
    <t>Manage Why Choose Us</t>
  </si>
  <si>
    <t>Manage Training</t>
  </si>
  <si>
    <t>Manage Facilities</t>
  </si>
  <si>
    <t>Manage Knowledge Centre</t>
  </si>
  <si>
    <t>Manage Secondary Menu</t>
  </si>
  <si>
    <t>Manage Footer Menu</t>
  </si>
  <si>
    <t>User Login - Student</t>
  </si>
  <si>
    <t>Sign up</t>
  </si>
  <si>
    <t>Login and Dashboard</t>
  </si>
  <si>
    <t>Book marked courses</t>
  </si>
  <si>
    <t>Course Finder</t>
  </si>
  <si>
    <t>Settings</t>
  </si>
  <si>
    <t>Learning Dashboard</t>
  </si>
  <si>
    <t>User Login - Trainer</t>
  </si>
  <si>
    <t>Training Dashboard</t>
  </si>
  <si>
    <t>Front End Integration of non login pages</t>
  </si>
  <si>
    <t>Home Page</t>
  </si>
  <si>
    <t>About Us</t>
  </si>
  <si>
    <t>Why Choose Us</t>
  </si>
  <si>
    <t>Training</t>
  </si>
  <si>
    <t>Facilities</t>
  </si>
  <si>
    <t>Knowledge Centre</t>
  </si>
  <si>
    <t>Search</t>
  </si>
  <si>
    <t>Careers</t>
  </si>
  <si>
    <t>Contact Us</t>
  </si>
  <si>
    <t>Copyrights</t>
  </si>
  <si>
    <t>Survey</t>
  </si>
  <si>
    <t>Code of Practice</t>
  </si>
  <si>
    <t>Privacy Policy</t>
  </si>
  <si>
    <t>Terms and Conditions</t>
  </si>
  <si>
    <t>Site-map</t>
  </si>
  <si>
    <t>Integration With Maximizer CRM</t>
  </si>
  <si>
    <t>API Development</t>
  </si>
  <si>
    <t>Complete running prototype (Admin and Front end)</t>
  </si>
  <si>
    <t xml:space="preserve">Bilingual site </t>
  </si>
  <si>
    <t>Design</t>
  </si>
  <si>
    <t xml:space="preserve">Phase </t>
  </si>
  <si>
    <t>Activity</t>
  </si>
  <si>
    <t>Pre-Dev</t>
  </si>
  <si>
    <t>Phase 1</t>
  </si>
  <si>
    <t>Phase 2</t>
  </si>
  <si>
    <t>Phase 3</t>
  </si>
  <si>
    <t>Designing &amp; prototyping</t>
  </si>
  <si>
    <t>Portal + Admin + API integration</t>
  </si>
  <si>
    <t>Blog + Gallery + Training Programs</t>
  </si>
  <si>
    <t>( Min)</t>
  </si>
  <si>
    <t>Max depends on complexity</t>
  </si>
  <si>
    <t>Testing</t>
  </si>
  <si>
    <t>Doc+Admin</t>
  </si>
  <si>
    <t>Teams</t>
  </si>
  <si>
    <t>Dev 1</t>
  </si>
  <si>
    <t>Dev 2</t>
  </si>
  <si>
    <t>Dev 3</t>
  </si>
  <si>
    <t>Month 1</t>
  </si>
  <si>
    <t>Man Months</t>
  </si>
  <si>
    <t>Month2</t>
  </si>
  <si>
    <t>Month 3</t>
  </si>
  <si>
    <t>Dev</t>
  </si>
  <si>
    <t>Academy + System Features</t>
  </si>
  <si>
    <t>Academy</t>
  </si>
  <si>
    <t>Portal</t>
  </si>
  <si>
    <t>Blog</t>
  </si>
  <si>
    <t>Month 4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</si>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</sst>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 indent="1"/>
    </xf>
    <xf numFmtId="0" fontId="3" fillId="5" borderId="2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 indent="1"/>
    </xf>
    <xf numFmtId="0" fontId="0" fillId="4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7" fillId="6" borderId="9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7" borderId="2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9" fillId="0" borderId="0" xfId="0" quotePrefix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2"/>
    </xf>
    <xf numFmtId="0" fontId="3" fillId="2" borderId="1" xfId="0" applyFont="1" applyFill="1" applyBorder="1"/>
    <xf numFmtId="0" fontId="3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/>
    </xf>
    <xf numFmtId="0" fontId="10" fillId="0" borderId="0" xfId="0" applyFont="1" applyAlignment="1">
      <alignment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/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6" zoomScale="80" zoomScaleNormal="80" workbookViewId="0">
      <selection activeCell="D29" sqref="D29"/>
    </sheetView>
  </sheetViews>
  <sheetFormatPr defaultColWidth="10.83203125" defaultRowHeight="15.5" x14ac:dyDescent="0.35"/>
  <cols>
    <col min="1" max="1" width="7.5" style="2" customWidth="1"/>
    <col min="2" max="2" width="80" style="1" customWidth="1"/>
    <col min="3" max="3" width="14.25" style="2" customWidth="1"/>
    <col min="4" max="4" width="13.83203125" style="3" customWidth="1"/>
    <col min="5" max="5" width="19.08203125" style="1" customWidth="1"/>
    <col min="6" max="6" width="12.75" style="1" customWidth="1"/>
    <col min="7" max="16384" width="10.83203125" style="1"/>
  </cols>
  <sheetData>
    <row r="1" spans="1:10" ht="15.75" customHeight="1" x14ac:dyDescent="0.35">
      <c r="A1" s="5"/>
      <c r="B1" s="5"/>
      <c r="C1" s="4"/>
      <c r="D1" s="6"/>
    </row>
    <row r="2" spans="1:10" ht="15.75" customHeight="1" x14ac:dyDescent="0.35">
      <c r="A2" s="6"/>
      <c r="B2" s="6"/>
      <c r="C2" s="4"/>
      <c r="D2" s="6"/>
    </row>
    <row r="3" spans="1:10" ht="15.75" customHeight="1" x14ac:dyDescent="0.35">
      <c r="A3" s="6"/>
      <c r="B3" s="10" t="s">
        <v>42</v>
      </c>
      <c r="C3" s="4"/>
      <c r="D3" s="17">
        <v>43131</v>
      </c>
    </row>
    <row r="4" spans="1:10" ht="15.75" customHeight="1" x14ac:dyDescent="0.35">
      <c r="A4" s="6"/>
      <c r="B4" s="4"/>
      <c r="C4" s="4"/>
      <c r="D4" s="18" t="s">
        <v>43</v>
      </c>
    </row>
    <row r="5" spans="1:10" ht="15.75" customHeight="1" x14ac:dyDescent="0.35">
      <c r="A5" s="7"/>
      <c r="B5" s="7"/>
      <c r="C5" s="23"/>
      <c r="D5" s="7"/>
      <c r="E5" s="48"/>
    </row>
    <row r="6" spans="1:10" s="8" customFormat="1" ht="18" customHeight="1" x14ac:dyDescent="0.35">
      <c r="A6" s="12"/>
      <c r="B6" s="13" t="s">
        <v>0</v>
      </c>
      <c r="C6" s="15" t="s">
        <v>8</v>
      </c>
      <c r="D6" s="15" t="s">
        <v>1</v>
      </c>
      <c r="E6" s="33"/>
      <c r="F6" s="34" t="s">
        <v>23</v>
      </c>
      <c r="G6" s="35" t="s">
        <v>1</v>
      </c>
      <c r="H6" s="35" t="s">
        <v>2</v>
      </c>
    </row>
    <row r="7" spans="1:10" s="8" customFormat="1" ht="18" customHeight="1" x14ac:dyDescent="0.35">
      <c r="A7" s="12"/>
      <c r="B7" s="14" t="s">
        <v>3</v>
      </c>
      <c r="C7" s="24"/>
      <c r="D7" s="12"/>
      <c r="E7" s="36" t="s">
        <v>24</v>
      </c>
      <c r="F7" s="37">
        <v>1</v>
      </c>
      <c r="G7" s="38">
        <f>D11</f>
        <v>33</v>
      </c>
      <c r="H7" s="39">
        <f>(G7*F7)</f>
        <v>33</v>
      </c>
    </row>
    <row r="8" spans="1:10" s="8" customFormat="1" ht="18" customHeight="1" x14ac:dyDescent="0.35">
      <c r="A8" s="11">
        <v>1</v>
      </c>
      <c r="B8" s="16" t="s">
        <v>21</v>
      </c>
      <c r="C8" s="21">
        <v>8</v>
      </c>
      <c r="D8" s="22">
        <f>C8/8</f>
        <v>1</v>
      </c>
      <c r="E8" s="36" t="s">
        <v>25</v>
      </c>
      <c r="F8" s="37">
        <v>1</v>
      </c>
      <c r="G8" s="38">
        <v>41</v>
      </c>
      <c r="H8" s="39">
        <f t="shared" ref="H8:H13" si="0">(G8*F8)</f>
        <v>41</v>
      </c>
      <c r="I8" s="51">
        <f>SUM(D13:D58)</f>
        <v>90.5</v>
      </c>
      <c r="J8" s="52">
        <f>SUM(H8:H9)</f>
        <v>91</v>
      </c>
    </row>
    <row r="9" spans="1:10" s="8" customFormat="1" ht="18" customHeight="1" x14ac:dyDescent="0.35">
      <c r="A9" s="11">
        <v>2</v>
      </c>
      <c r="B9" s="16" t="s">
        <v>7</v>
      </c>
      <c r="C9" s="22">
        <f>SUM(C14:C58)*0.1</f>
        <v>72.400000000000006</v>
      </c>
      <c r="D9" s="22">
        <f>C9/8</f>
        <v>9.0500000000000007</v>
      </c>
      <c r="E9" s="36" t="s">
        <v>26</v>
      </c>
      <c r="F9" s="37">
        <v>1</v>
      </c>
      <c r="G9" s="38">
        <v>50</v>
      </c>
      <c r="H9" s="39">
        <f t="shared" si="0"/>
        <v>50</v>
      </c>
      <c r="I9" s="51"/>
      <c r="J9" s="52"/>
    </row>
    <row r="10" spans="1:10" s="8" customFormat="1" ht="18" customHeight="1" x14ac:dyDescent="0.35">
      <c r="A10" s="22">
        <v>3</v>
      </c>
      <c r="B10" s="16" t="s">
        <v>22</v>
      </c>
      <c r="C10" s="22">
        <v>24</v>
      </c>
      <c r="D10" s="22">
        <f>C10/8</f>
        <v>3</v>
      </c>
      <c r="E10" s="36" t="s">
        <v>27</v>
      </c>
      <c r="F10" s="37">
        <v>1</v>
      </c>
      <c r="G10" s="9">
        <f>D9</f>
        <v>9.0500000000000007</v>
      </c>
      <c r="H10" s="39">
        <f t="shared" si="0"/>
        <v>9.0500000000000007</v>
      </c>
      <c r="I10" s="51"/>
      <c r="J10" s="52"/>
    </row>
    <row r="11" spans="1:10" s="9" customFormat="1" ht="18" customHeight="1" x14ac:dyDescent="0.35">
      <c r="A11" s="11">
        <v>4</v>
      </c>
      <c r="B11" s="16" t="s">
        <v>81</v>
      </c>
      <c r="C11" s="22">
        <v>264</v>
      </c>
      <c r="D11" s="22">
        <f>C11/8</f>
        <v>33</v>
      </c>
      <c r="E11" s="36" t="s">
        <v>28</v>
      </c>
      <c r="F11" s="37">
        <v>1</v>
      </c>
      <c r="G11" s="9">
        <f>SUM(D8,D10)</f>
        <v>4</v>
      </c>
      <c r="H11" s="39">
        <f t="shared" si="0"/>
        <v>4</v>
      </c>
      <c r="I11" s="8"/>
      <c r="J11" s="8"/>
    </row>
    <row r="12" spans="1:10" s="9" customFormat="1" ht="18" customHeight="1" x14ac:dyDescent="0.35">
      <c r="A12" s="12"/>
      <c r="B12" s="14" t="s">
        <v>4</v>
      </c>
      <c r="C12" s="14"/>
      <c r="D12" s="14"/>
      <c r="E12" s="36" t="s">
        <v>36</v>
      </c>
      <c r="F12" s="37">
        <v>0</v>
      </c>
      <c r="G12" s="9">
        <v>7</v>
      </c>
      <c r="H12" s="39">
        <f t="shared" si="0"/>
        <v>0</v>
      </c>
      <c r="I12" s="8"/>
      <c r="J12" s="8"/>
    </row>
    <row r="13" spans="1:10" s="9" customFormat="1" ht="18" customHeight="1" x14ac:dyDescent="0.35">
      <c r="A13" s="28"/>
      <c r="B13" s="27" t="s">
        <v>11</v>
      </c>
      <c r="C13" s="29"/>
      <c r="D13" s="29"/>
      <c r="E13" s="36" t="s">
        <v>19</v>
      </c>
      <c r="F13" s="37">
        <v>2</v>
      </c>
      <c r="G13" s="38">
        <f>SUM(D60:D61)/2</f>
        <v>19.100000000000001</v>
      </c>
      <c r="H13" s="39">
        <f t="shared" si="0"/>
        <v>38.200000000000003</v>
      </c>
      <c r="I13" s="8"/>
      <c r="J13" s="8"/>
    </row>
    <row r="14" spans="1:10" s="9" customFormat="1" ht="18" customHeight="1" x14ac:dyDescent="0.35">
      <c r="A14" s="22">
        <v>1</v>
      </c>
      <c r="B14" s="32" t="s">
        <v>32</v>
      </c>
      <c r="C14" s="22">
        <v>12</v>
      </c>
      <c r="D14" s="22">
        <f>C14/8</f>
        <v>1.5</v>
      </c>
      <c r="E14" s="40" t="s">
        <v>29</v>
      </c>
      <c r="F14" s="37"/>
      <c r="G14" s="37"/>
      <c r="H14" s="38">
        <f>SUM(H7:H13)</f>
        <v>175.25</v>
      </c>
      <c r="I14" s="8"/>
      <c r="J14" s="8"/>
    </row>
    <row r="15" spans="1:10" s="9" customFormat="1" ht="18" customHeight="1" x14ac:dyDescent="0.35">
      <c r="A15" s="22">
        <v>2</v>
      </c>
      <c r="B15" s="32" t="s">
        <v>44</v>
      </c>
      <c r="C15" s="22">
        <v>12</v>
      </c>
      <c r="D15" s="22">
        <f t="shared" ref="D15:D24" si="1">C15/8</f>
        <v>1.5</v>
      </c>
      <c r="E15" s="41"/>
      <c r="F15" s="42"/>
      <c r="G15" s="42"/>
      <c r="H15" s="43"/>
      <c r="I15" s="50"/>
      <c r="J15" s="8"/>
    </row>
    <row r="16" spans="1:10" s="9" customFormat="1" ht="18" customHeight="1" x14ac:dyDescent="0.35">
      <c r="A16" s="22">
        <v>3</v>
      </c>
      <c r="B16" s="32" t="s">
        <v>45</v>
      </c>
      <c r="C16" s="22">
        <v>8</v>
      </c>
      <c r="D16" s="22">
        <f t="shared" si="1"/>
        <v>1</v>
      </c>
      <c r="E16" s="49" t="s">
        <v>82</v>
      </c>
      <c r="F16" s="49"/>
      <c r="G16" s="8"/>
      <c r="H16" s="8"/>
      <c r="I16" s="8"/>
    </row>
    <row r="17" spans="1:9" s="9" customFormat="1" ht="18" customHeight="1" x14ac:dyDescent="0.35">
      <c r="A17" s="22"/>
      <c r="B17" s="32" t="s">
        <v>46</v>
      </c>
      <c r="C17" s="22">
        <v>32</v>
      </c>
      <c r="D17" s="22">
        <f t="shared" si="1"/>
        <v>4</v>
      </c>
      <c r="G17" s="8"/>
      <c r="H17" s="8"/>
      <c r="I17" s="8"/>
    </row>
    <row r="18" spans="1:9" s="9" customFormat="1" ht="18" customHeight="1" x14ac:dyDescent="0.35">
      <c r="A18" s="22"/>
      <c r="B18" s="32" t="s">
        <v>47</v>
      </c>
      <c r="C18" s="22">
        <v>20</v>
      </c>
      <c r="D18" s="22">
        <f t="shared" si="1"/>
        <v>2.5</v>
      </c>
      <c r="G18" s="8" t="s">
        <v>102</v>
      </c>
      <c r="H18" s="8"/>
      <c r="I18" s="8"/>
    </row>
    <row r="19" spans="1:9" s="9" customFormat="1" ht="18" customHeight="1" x14ac:dyDescent="0.35">
      <c r="A19" s="22">
        <v>4</v>
      </c>
      <c r="B19" s="32" t="s">
        <v>48</v>
      </c>
      <c r="C19" s="22">
        <v>20</v>
      </c>
      <c r="D19" s="22">
        <f t="shared" si="1"/>
        <v>2.5</v>
      </c>
      <c r="E19" s="44" t="s">
        <v>30</v>
      </c>
      <c r="F19" s="45">
        <f>SUM(G13,G7,G9)</f>
        <v>102.1</v>
      </c>
      <c r="G19" s="46">
        <f>F19/20</f>
        <v>5.1049999999999995</v>
      </c>
      <c r="H19" s="47"/>
      <c r="I19" s="8"/>
    </row>
    <row r="20" spans="1:9" s="9" customFormat="1" ht="20.25" customHeight="1" x14ac:dyDescent="0.35">
      <c r="A20" s="22">
        <v>5</v>
      </c>
      <c r="B20" s="32" t="s">
        <v>49</v>
      </c>
      <c r="C20" s="22">
        <v>28</v>
      </c>
      <c r="D20" s="22">
        <f t="shared" si="1"/>
        <v>3.5</v>
      </c>
      <c r="E20" s="44" t="s">
        <v>2</v>
      </c>
      <c r="F20" s="45">
        <f>H14</f>
        <v>175.25</v>
      </c>
      <c r="G20" s="8" t="s">
        <v>31</v>
      </c>
      <c r="H20" s="8"/>
    </row>
    <row r="21" spans="1:9" s="9" customFormat="1" ht="20.25" customHeight="1" x14ac:dyDescent="0.35">
      <c r="A21" s="22"/>
      <c r="B21" s="32" t="s">
        <v>50</v>
      </c>
      <c r="C21" s="22">
        <v>28</v>
      </c>
      <c r="D21" s="22">
        <f t="shared" si="1"/>
        <v>3.5</v>
      </c>
      <c r="E21" s="8"/>
      <c r="F21" s="8"/>
      <c r="G21" s="8"/>
      <c r="H21" s="8"/>
    </row>
    <row r="22" spans="1:9" s="9" customFormat="1" ht="20.25" customHeight="1" x14ac:dyDescent="0.35">
      <c r="A22" s="22"/>
      <c r="B22" s="32" t="s">
        <v>51</v>
      </c>
      <c r="C22" s="22">
        <v>20</v>
      </c>
      <c r="D22" s="22">
        <f t="shared" si="1"/>
        <v>2.5</v>
      </c>
      <c r="E22" s="8"/>
      <c r="F22" s="8"/>
      <c r="G22" s="8"/>
      <c r="H22" s="8"/>
    </row>
    <row r="23" spans="1:9" s="9" customFormat="1" ht="20.25" customHeight="1" x14ac:dyDescent="0.35">
      <c r="A23" s="22"/>
      <c r="B23" s="32" t="s">
        <v>52</v>
      </c>
      <c r="C23" s="22">
        <v>28</v>
      </c>
      <c r="D23" s="22">
        <f t="shared" si="1"/>
        <v>3.5</v>
      </c>
      <c r="E23" s="8"/>
      <c r="F23" s="8"/>
      <c r="G23" s="8"/>
      <c r="H23" s="8"/>
    </row>
    <row r="24" spans="1:9" s="9" customFormat="1" ht="20.25" customHeight="1" x14ac:dyDescent="0.35">
      <c r="A24" s="22"/>
      <c r="B24" s="32" t="s">
        <v>53</v>
      </c>
      <c r="C24" s="22">
        <v>28</v>
      </c>
      <c r="D24" s="22">
        <f t="shared" si="1"/>
        <v>3.5</v>
      </c>
      <c r="E24" s="8"/>
      <c r="F24" s="8"/>
      <c r="G24" s="8"/>
      <c r="H24" s="8"/>
    </row>
    <row r="25" spans="1:9" s="9" customFormat="1" ht="17.25" customHeight="1" x14ac:dyDescent="0.35">
      <c r="A25" s="28"/>
      <c r="B25" s="27" t="s">
        <v>54</v>
      </c>
      <c r="C25" s="29"/>
      <c r="D25" s="29"/>
      <c r="E25" s="8"/>
      <c r="F25" s="8"/>
      <c r="G25" s="8"/>
      <c r="H25" s="8"/>
    </row>
    <row r="26" spans="1:9" s="9" customFormat="1" ht="21" customHeight="1" x14ac:dyDescent="0.35">
      <c r="A26" s="22">
        <v>1</v>
      </c>
      <c r="B26" s="32" t="s">
        <v>55</v>
      </c>
      <c r="C26" s="22">
        <v>8</v>
      </c>
      <c r="D26" s="22">
        <f t="shared" ref="D26:D31" si="2">C26/8</f>
        <v>1</v>
      </c>
    </row>
    <row r="27" spans="1:9" s="9" customFormat="1" ht="15.75" customHeight="1" x14ac:dyDescent="0.35">
      <c r="A27" s="22">
        <v>2</v>
      </c>
      <c r="B27" s="32" t="s">
        <v>56</v>
      </c>
      <c r="C27" s="22">
        <v>16</v>
      </c>
      <c r="D27" s="22">
        <f t="shared" si="2"/>
        <v>2</v>
      </c>
      <c r="E27" s="9" t="s">
        <v>16</v>
      </c>
      <c r="F27" s="9">
        <v>80</v>
      </c>
      <c r="G27" s="9">
        <v>8</v>
      </c>
      <c r="H27" s="9">
        <v>8</v>
      </c>
    </row>
    <row r="28" spans="1:9" s="9" customFormat="1" ht="18" customHeight="1" x14ac:dyDescent="0.35">
      <c r="A28" s="22">
        <v>3</v>
      </c>
      <c r="B28" s="32" t="s">
        <v>57</v>
      </c>
      <c r="C28" s="22">
        <v>8</v>
      </c>
      <c r="D28" s="22">
        <f t="shared" si="2"/>
        <v>1</v>
      </c>
      <c r="E28" s="9" t="s">
        <v>17</v>
      </c>
      <c r="F28" s="9">
        <v>64</v>
      </c>
      <c r="G28" s="9">
        <v>16</v>
      </c>
      <c r="H28" s="9">
        <v>16</v>
      </c>
    </row>
    <row r="29" spans="1:9" s="9" customFormat="1" ht="18" customHeight="1" x14ac:dyDescent="0.35">
      <c r="A29" s="22"/>
      <c r="B29" s="32" t="s">
        <v>58</v>
      </c>
      <c r="C29" s="22">
        <v>8</v>
      </c>
      <c r="D29" s="22">
        <f t="shared" si="2"/>
        <v>1</v>
      </c>
      <c r="E29" s="9" t="s">
        <v>38</v>
      </c>
      <c r="F29" s="9">
        <v>24</v>
      </c>
      <c r="G29" s="9">
        <v>8</v>
      </c>
      <c r="H29" s="9">
        <v>8</v>
      </c>
    </row>
    <row r="30" spans="1:9" s="9" customFormat="1" ht="18" customHeight="1" x14ac:dyDescent="0.35">
      <c r="A30" s="22"/>
      <c r="B30" s="32" t="s">
        <v>59</v>
      </c>
      <c r="C30" s="22">
        <v>28</v>
      </c>
      <c r="D30" s="22">
        <f t="shared" si="2"/>
        <v>3.5</v>
      </c>
      <c r="E30" s="9" t="s">
        <v>20</v>
      </c>
      <c r="F30" s="9">
        <v>80</v>
      </c>
      <c r="G30" s="9">
        <v>160</v>
      </c>
      <c r="H30" s="9">
        <v>80</v>
      </c>
    </row>
    <row r="31" spans="1:9" s="9" customFormat="1" ht="18" customHeight="1" x14ac:dyDescent="0.35">
      <c r="A31" s="22"/>
      <c r="B31" s="32" t="s">
        <v>60</v>
      </c>
      <c r="C31" s="22">
        <v>40</v>
      </c>
      <c r="D31" s="22">
        <f t="shared" si="2"/>
        <v>5</v>
      </c>
      <c r="E31" s="9" t="s">
        <v>18</v>
      </c>
      <c r="F31" s="9">
        <v>80</v>
      </c>
      <c r="G31" s="9">
        <v>160</v>
      </c>
      <c r="H31" s="9">
        <v>120</v>
      </c>
    </row>
    <row r="32" spans="1:9" s="9" customFormat="1" ht="18" customHeight="1" x14ac:dyDescent="0.35">
      <c r="A32" s="22"/>
      <c r="B32" s="27" t="s">
        <v>61</v>
      </c>
      <c r="C32" s="29"/>
      <c r="D32" s="29"/>
      <c r="E32" s="9" t="s">
        <v>39</v>
      </c>
      <c r="F32" s="9">
        <v>24</v>
      </c>
      <c r="G32" s="9">
        <v>8</v>
      </c>
      <c r="H32" s="9">
        <v>8</v>
      </c>
    </row>
    <row r="33" spans="1:8" s="9" customFormat="1" ht="18" customHeight="1" x14ac:dyDescent="0.35">
      <c r="A33" s="22"/>
      <c r="B33" s="32" t="s">
        <v>56</v>
      </c>
      <c r="C33" s="22">
        <v>8</v>
      </c>
      <c r="D33" s="22">
        <f>C33/8</f>
        <v>1</v>
      </c>
      <c r="E33" s="9" t="s">
        <v>40</v>
      </c>
      <c r="F33" s="9">
        <v>40</v>
      </c>
      <c r="G33" s="9">
        <v>160</v>
      </c>
      <c r="H33" s="9">
        <v>120</v>
      </c>
    </row>
    <row r="34" spans="1:8" s="9" customFormat="1" ht="18" customHeight="1" x14ac:dyDescent="0.35">
      <c r="A34" s="22"/>
      <c r="B34" s="32" t="s">
        <v>62</v>
      </c>
      <c r="C34" s="22">
        <v>40</v>
      </c>
      <c r="D34" s="22">
        <f>C34/8</f>
        <v>5</v>
      </c>
      <c r="E34" s="9" t="s">
        <v>19</v>
      </c>
      <c r="F34" s="9">
        <v>40</v>
      </c>
      <c r="G34" s="9">
        <v>40</v>
      </c>
      <c r="H34" s="9">
        <v>240</v>
      </c>
    </row>
    <row r="35" spans="1:8" s="9" customFormat="1" ht="18" customHeight="1" x14ac:dyDescent="0.35">
      <c r="A35" s="22"/>
      <c r="B35" s="32" t="s">
        <v>59</v>
      </c>
      <c r="C35" s="22">
        <v>16</v>
      </c>
      <c r="D35" s="22">
        <f>C35/8</f>
        <v>2</v>
      </c>
      <c r="E35" s="9" t="s">
        <v>37</v>
      </c>
      <c r="H35" s="9">
        <v>24</v>
      </c>
    </row>
    <row r="36" spans="1:8" s="9" customFormat="1" ht="18" customHeight="1" x14ac:dyDescent="0.35">
      <c r="A36" s="22"/>
      <c r="B36" s="27" t="s">
        <v>63</v>
      </c>
      <c r="C36" s="29"/>
      <c r="D36" s="29"/>
      <c r="E36" s="9" t="s">
        <v>2</v>
      </c>
      <c r="F36" s="9" t="s">
        <v>41</v>
      </c>
      <c r="H36" s="9">
        <f>SUM(F27:H35)</f>
        <v>1616</v>
      </c>
    </row>
    <row r="37" spans="1:8" s="9" customFormat="1" ht="18" customHeight="1" x14ac:dyDescent="0.35">
      <c r="A37" s="22"/>
      <c r="B37" s="32" t="s">
        <v>64</v>
      </c>
      <c r="C37" s="22">
        <v>20</v>
      </c>
      <c r="D37" s="22">
        <f>C37/8</f>
        <v>2.5</v>
      </c>
    </row>
    <row r="38" spans="1:8" s="9" customFormat="1" ht="18" customHeight="1" x14ac:dyDescent="0.35">
      <c r="A38" s="22"/>
      <c r="B38" s="32" t="s">
        <v>65</v>
      </c>
      <c r="C38" s="22">
        <v>16</v>
      </c>
      <c r="D38" s="22">
        <f t="shared" ref="D38:D51" si="3">C38/8</f>
        <v>2</v>
      </c>
      <c r="E38" s="9" t="s">
        <v>33</v>
      </c>
      <c r="F38" s="9" t="s">
        <v>34</v>
      </c>
    </row>
    <row r="39" spans="1:8" s="9" customFormat="1" ht="18" customHeight="1" x14ac:dyDescent="0.35">
      <c r="A39" s="22"/>
      <c r="B39" s="32" t="s">
        <v>66</v>
      </c>
      <c r="C39" s="22">
        <v>16</v>
      </c>
      <c r="D39" s="22">
        <f t="shared" si="3"/>
        <v>2</v>
      </c>
    </row>
    <row r="40" spans="1:8" s="9" customFormat="1" ht="18" customHeight="1" x14ac:dyDescent="0.35">
      <c r="A40" s="22"/>
      <c r="B40" s="32" t="s">
        <v>67</v>
      </c>
      <c r="C40" s="22">
        <v>20</v>
      </c>
      <c r="D40" s="22">
        <f t="shared" si="3"/>
        <v>2.5</v>
      </c>
    </row>
    <row r="41" spans="1:8" s="9" customFormat="1" ht="18" customHeight="1" x14ac:dyDescent="0.35">
      <c r="A41" s="22"/>
      <c r="B41" s="32" t="s">
        <v>68</v>
      </c>
      <c r="C41" s="22">
        <v>28</v>
      </c>
      <c r="D41" s="22">
        <f t="shared" si="3"/>
        <v>3.5</v>
      </c>
    </row>
    <row r="42" spans="1:8" s="9" customFormat="1" ht="18" customHeight="1" x14ac:dyDescent="0.35">
      <c r="A42" s="22"/>
      <c r="B42" s="32" t="s">
        <v>69</v>
      </c>
      <c r="C42" s="22">
        <v>40</v>
      </c>
      <c r="D42" s="22">
        <f t="shared" si="3"/>
        <v>5</v>
      </c>
    </row>
    <row r="43" spans="1:8" s="9" customFormat="1" ht="18" customHeight="1" x14ac:dyDescent="0.35">
      <c r="A43" s="22"/>
      <c r="B43" s="32" t="s">
        <v>70</v>
      </c>
      <c r="C43" s="22">
        <v>10</v>
      </c>
      <c r="D43" s="22">
        <f t="shared" si="3"/>
        <v>1.25</v>
      </c>
    </row>
    <row r="44" spans="1:8" s="9" customFormat="1" ht="18" customHeight="1" x14ac:dyDescent="0.35">
      <c r="A44" s="22"/>
      <c r="B44" s="32" t="s">
        <v>71</v>
      </c>
      <c r="C44" s="22">
        <v>10</v>
      </c>
      <c r="D44" s="22">
        <f t="shared" si="3"/>
        <v>1.25</v>
      </c>
    </row>
    <row r="45" spans="1:8" s="9" customFormat="1" ht="18" customHeight="1" x14ac:dyDescent="0.35">
      <c r="A45" s="22"/>
      <c r="B45" s="32" t="s">
        <v>72</v>
      </c>
      <c r="C45" s="22">
        <v>8</v>
      </c>
      <c r="D45" s="22">
        <f t="shared" si="3"/>
        <v>1</v>
      </c>
    </row>
    <row r="46" spans="1:8" s="9" customFormat="1" ht="18" customHeight="1" x14ac:dyDescent="0.35">
      <c r="A46" s="22"/>
      <c r="B46" s="32" t="s">
        <v>73</v>
      </c>
      <c r="C46" s="22">
        <v>4</v>
      </c>
      <c r="D46" s="22">
        <f t="shared" si="3"/>
        <v>0.5</v>
      </c>
    </row>
    <row r="47" spans="1:8" s="9" customFormat="1" ht="18" customHeight="1" x14ac:dyDescent="0.35">
      <c r="A47" s="22"/>
      <c r="B47" s="32" t="s">
        <v>74</v>
      </c>
      <c r="C47" s="22">
        <v>8</v>
      </c>
      <c r="D47" s="22">
        <f t="shared" si="3"/>
        <v>1</v>
      </c>
    </row>
    <row r="48" spans="1:8" s="9" customFormat="1" ht="18" customHeight="1" x14ac:dyDescent="0.35">
      <c r="A48" s="22"/>
      <c r="B48" s="32" t="s">
        <v>75</v>
      </c>
      <c r="C48" s="22">
        <v>8</v>
      </c>
      <c r="D48" s="22">
        <f t="shared" si="3"/>
        <v>1</v>
      </c>
    </row>
    <row r="49" spans="1:4" s="9" customFormat="1" ht="18" customHeight="1" x14ac:dyDescent="0.35">
      <c r="A49" s="22"/>
      <c r="B49" s="32" t="s">
        <v>76</v>
      </c>
      <c r="C49" s="22">
        <v>4</v>
      </c>
      <c r="D49" s="22">
        <f t="shared" si="3"/>
        <v>0.5</v>
      </c>
    </row>
    <row r="50" spans="1:4" s="9" customFormat="1" ht="18" customHeight="1" x14ac:dyDescent="0.35">
      <c r="A50" s="22"/>
      <c r="B50" s="32" t="s">
        <v>77</v>
      </c>
      <c r="C50" s="22">
        <v>4</v>
      </c>
      <c r="D50" s="22">
        <f t="shared" si="3"/>
        <v>0.5</v>
      </c>
    </row>
    <row r="51" spans="1:4" s="9" customFormat="1" ht="18" customHeight="1" x14ac:dyDescent="0.35">
      <c r="A51" s="22"/>
      <c r="B51" s="32" t="s">
        <v>78</v>
      </c>
      <c r="C51" s="22">
        <v>40</v>
      </c>
      <c r="D51" s="22">
        <f t="shared" si="3"/>
        <v>5</v>
      </c>
    </row>
    <row r="52" spans="1:4" s="9" customFormat="1" ht="18" customHeight="1" x14ac:dyDescent="0.35">
      <c r="A52" s="22"/>
      <c r="B52" s="30" t="s">
        <v>79</v>
      </c>
      <c r="C52" s="28"/>
      <c r="D52" s="28"/>
    </row>
    <row r="53" spans="1:4" s="9" customFormat="1" ht="18" customHeight="1" x14ac:dyDescent="0.35">
      <c r="A53" s="22"/>
      <c r="B53" s="32" t="s">
        <v>80</v>
      </c>
      <c r="C53" s="22">
        <v>40</v>
      </c>
      <c r="D53" s="22">
        <f>C53/8</f>
        <v>5</v>
      </c>
    </row>
    <row r="54" spans="1:4" s="9" customFormat="1" ht="18.75" customHeight="1" x14ac:dyDescent="0.35">
      <c r="A54" s="28"/>
      <c r="B54" s="30" t="s">
        <v>12</v>
      </c>
      <c r="C54" s="28"/>
      <c r="D54" s="28"/>
    </row>
    <row r="55" spans="1:4" s="9" customFormat="1" ht="18.75" customHeight="1" x14ac:dyDescent="0.35">
      <c r="A55" s="22">
        <v>1</v>
      </c>
      <c r="B55" s="32" t="s">
        <v>13</v>
      </c>
      <c r="C55" s="22">
        <v>4</v>
      </c>
      <c r="D55" s="22">
        <f>C55/8</f>
        <v>0.5</v>
      </c>
    </row>
    <row r="56" spans="1:4" s="9" customFormat="1" ht="18" customHeight="1" x14ac:dyDescent="0.35">
      <c r="A56" s="22">
        <v>2</v>
      </c>
      <c r="B56" s="32" t="s">
        <v>14</v>
      </c>
      <c r="C56" s="22">
        <v>4</v>
      </c>
      <c r="D56" s="22">
        <f>C56/8</f>
        <v>0.5</v>
      </c>
    </row>
    <row r="57" spans="1:4" s="9" customFormat="1" ht="24.75" customHeight="1" x14ac:dyDescent="0.35">
      <c r="A57" s="22">
        <v>3</v>
      </c>
      <c r="B57" s="32" t="s">
        <v>35</v>
      </c>
      <c r="C57" s="22">
        <v>24</v>
      </c>
      <c r="D57" s="22">
        <f>C57/8</f>
        <v>3</v>
      </c>
    </row>
    <row r="58" spans="1:4" s="9" customFormat="1" ht="24.75" customHeight="1" x14ac:dyDescent="0.35">
      <c r="A58" s="22">
        <v>4</v>
      </c>
      <c r="B58" s="32" t="s">
        <v>15</v>
      </c>
      <c r="C58" s="22">
        <v>8</v>
      </c>
      <c r="D58" s="22">
        <f>C58/8</f>
        <v>1</v>
      </c>
    </row>
    <row r="59" spans="1:4" s="9" customFormat="1" ht="24.75" customHeight="1" x14ac:dyDescent="0.35">
      <c r="A59" s="28"/>
      <c r="B59" s="27" t="s">
        <v>9</v>
      </c>
      <c r="C59" s="28"/>
      <c r="D59" s="28"/>
    </row>
    <row r="60" spans="1:4" s="9" customFormat="1" ht="24.75" customHeight="1" x14ac:dyDescent="0.35">
      <c r="A60" s="22">
        <v>1</v>
      </c>
      <c r="B60" s="32" t="s">
        <v>10</v>
      </c>
      <c r="C60" s="22">
        <f>SUM(C14:C58)*0.4</f>
        <v>289.60000000000002</v>
      </c>
      <c r="D60" s="22">
        <f>C60/8</f>
        <v>36.200000000000003</v>
      </c>
    </row>
    <row r="61" spans="1:4" s="9" customFormat="1" ht="24.75" customHeight="1" x14ac:dyDescent="0.35">
      <c r="A61" s="11">
        <v>2</v>
      </c>
      <c r="B61" s="32" t="s">
        <v>5</v>
      </c>
      <c r="C61" s="22">
        <v>16</v>
      </c>
      <c r="D61" s="22">
        <f>C61/8</f>
        <v>2</v>
      </c>
    </row>
    <row r="62" spans="1:4" s="9" customFormat="1" ht="24.75" customHeight="1" x14ac:dyDescent="0.35">
      <c r="A62" s="22">
        <v>3</v>
      </c>
      <c r="B62" s="16" t="s">
        <v>6</v>
      </c>
      <c r="C62" s="22">
        <v>8</v>
      </c>
      <c r="D62" s="22">
        <f>C62/8</f>
        <v>1</v>
      </c>
    </row>
    <row r="63" spans="1:4" s="9" customFormat="1" ht="24.75" customHeight="1" x14ac:dyDescent="0.35">
      <c r="A63" s="22"/>
      <c r="B63" s="26" t="s">
        <v>2</v>
      </c>
      <c r="C63" s="31">
        <f>SUM(C8:C62)</f>
        <v>1406</v>
      </c>
      <c r="D63" s="25">
        <f>SUM(D8:D62)</f>
        <v>175.75</v>
      </c>
    </row>
    <row r="64" spans="1:4" s="9" customFormat="1" ht="20.25" customHeight="1" x14ac:dyDescent="0.35">
      <c r="A64" s="1"/>
      <c r="B64" s="1"/>
      <c r="C64" s="2"/>
      <c r="D64" s="3"/>
    </row>
    <row r="65" spans="1:9" s="9" customFormat="1" ht="23.25" customHeight="1" x14ac:dyDescent="0.35">
      <c r="A65" s="2"/>
      <c r="B65" s="1"/>
      <c r="C65" s="2"/>
      <c r="D65" s="3"/>
    </row>
    <row r="66" spans="1:9" ht="18.75" customHeight="1" x14ac:dyDescent="0.35">
      <c r="E66" s="9"/>
      <c r="F66" s="9"/>
      <c r="G66" s="9"/>
      <c r="H66" s="9"/>
      <c r="I66" s="9"/>
    </row>
    <row r="67" spans="1:9" ht="21.75" customHeight="1" x14ac:dyDescent="0.35">
      <c r="E67" s="9"/>
      <c r="F67" s="9"/>
      <c r="G67" s="9"/>
      <c r="H67" s="9"/>
    </row>
    <row r="68" spans="1:9" ht="16.5" customHeight="1" x14ac:dyDescent="0.35"/>
    <row r="69" spans="1:9" x14ac:dyDescent="0.35">
      <c r="E69" s="19"/>
    </row>
    <row r="70" spans="1:9" x14ac:dyDescent="0.35">
      <c r="E70" s="20"/>
    </row>
    <row r="71" spans="1:9" ht="18.75" customHeight="1" x14ac:dyDescent="0.35"/>
    <row r="74" spans="1:9" ht="22.5" customHeight="1" x14ac:dyDescent="0.35"/>
    <row r="80" spans="1:9" x14ac:dyDescent="0.35">
      <c r="E80" s="1" t="e">
        <f>SUM(#REF!)</f>
        <v>#REF!</v>
      </c>
    </row>
    <row r="88" ht="18" customHeight="1" x14ac:dyDescent="0.35"/>
  </sheetData>
  <mergeCells count="2">
    <mergeCell ref="I8:I10"/>
    <mergeCell ref="J8:J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B1" workbookViewId="0">
      <selection activeCell="G13" sqref="G13:I13"/>
    </sheetView>
  </sheetViews>
  <sheetFormatPr defaultRowHeight="15.5" x14ac:dyDescent="0.35"/>
  <cols>
    <col min="2" max="2" width="36.4140625" customWidth="1"/>
    <col min="9" max="9" width="11.25" bestFit="1" customWidth="1"/>
    <col min="10" max="10" width="9.9140625" customWidth="1"/>
  </cols>
  <sheetData>
    <row r="1" spans="1:11" x14ac:dyDescent="0.35">
      <c r="A1" t="s">
        <v>84</v>
      </c>
      <c r="B1" t="s">
        <v>85</v>
      </c>
      <c r="C1" t="s">
        <v>1</v>
      </c>
    </row>
    <row r="2" spans="1:11" x14ac:dyDescent="0.35">
      <c r="A2" t="s">
        <v>86</v>
      </c>
      <c r="B2" t="s">
        <v>90</v>
      </c>
      <c r="C2">
        <f>'Etisalat Academy Application'!D11</f>
        <v>33</v>
      </c>
      <c r="I2" t="s">
        <v>83</v>
      </c>
      <c r="J2">
        <f>C2</f>
        <v>33</v>
      </c>
    </row>
    <row r="3" spans="1:11" x14ac:dyDescent="0.35">
      <c r="A3" t="s">
        <v>87</v>
      </c>
      <c r="B3" t="s">
        <v>106</v>
      </c>
      <c r="C3">
        <f>SUM('Etisalat Academy Application'!D37:D51,'Etisalat Academy Application'!D55:D58)</f>
        <v>34.5</v>
      </c>
      <c r="I3" t="s">
        <v>105</v>
      </c>
      <c r="J3">
        <f>SUM(C3:C5)</f>
        <v>104.5</v>
      </c>
      <c r="K3">
        <f>J3/20</f>
        <v>5.2249999999999996</v>
      </c>
    </row>
    <row r="4" spans="1:11" x14ac:dyDescent="0.35">
      <c r="A4" t="s">
        <v>88</v>
      </c>
      <c r="B4" t="s">
        <v>91</v>
      </c>
      <c r="C4">
        <f>SUM('Etisalat Academy Application'!D14:D24,'Etisalat Academy Application'!D26:D35)+'Etisalat Academy Application'!D53</f>
        <v>56</v>
      </c>
      <c r="I4" t="s">
        <v>95</v>
      </c>
      <c r="J4">
        <f>SUM('Etisalat Academy Application'!D60:D61)</f>
        <v>38.200000000000003</v>
      </c>
    </row>
    <row r="5" spans="1:11" x14ac:dyDescent="0.35">
      <c r="A5" t="s">
        <v>89</v>
      </c>
      <c r="B5" t="s">
        <v>92</v>
      </c>
      <c r="C5">
        <v>14</v>
      </c>
      <c r="D5" t="s">
        <v>93</v>
      </c>
      <c r="E5" t="s">
        <v>94</v>
      </c>
      <c r="I5" t="s">
        <v>96</v>
      </c>
      <c r="J5">
        <f>SUM('Etisalat Academy Application'!D8:D10)</f>
        <v>13.05</v>
      </c>
    </row>
    <row r="6" spans="1:11" x14ac:dyDescent="0.35">
      <c r="I6" t="s">
        <v>29</v>
      </c>
      <c r="J6">
        <f>SUM(J2:J5)</f>
        <v>188.75</v>
      </c>
    </row>
    <row r="10" spans="1:11" x14ac:dyDescent="0.35">
      <c r="C10" t="s">
        <v>97</v>
      </c>
      <c r="D10" s="54" t="s">
        <v>101</v>
      </c>
      <c r="E10" s="54"/>
      <c r="F10" s="54" t="s">
        <v>103</v>
      </c>
      <c r="G10" s="54"/>
      <c r="H10" s="54" t="s">
        <v>104</v>
      </c>
      <c r="I10" s="54"/>
      <c r="J10" s="54" t="s">
        <v>110</v>
      </c>
      <c r="K10" s="54"/>
    </row>
    <row r="11" spans="1:11" x14ac:dyDescent="0.35">
      <c r="C11" t="s">
        <v>83</v>
      </c>
      <c r="D11" s="56" t="s">
        <v>107</v>
      </c>
      <c r="E11" s="56" t="s">
        <v>108</v>
      </c>
      <c r="F11" s="56" t="s">
        <v>109</v>
      </c>
      <c r="G11" s="56" t="s">
        <v>111</v>
      </c>
    </row>
    <row r="12" spans="1:11" x14ac:dyDescent="0.35">
      <c r="C12" t="s">
        <v>98</v>
      </c>
      <c r="D12" s="55"/>
      <c r="E12" s="57" t="s">
        <v>107</v>
      </c>
      <c r="F12" s="57"/>
      <c r="G12" s="53"/>
      <c r="H12" s="53"/>
      <c r="I12" s="53"/>
      <c r="J12" s="53"/>
      <c r="K12" s="53"/>
    </row>
    <row r="13" spans="1:11" x14ac:dyDescent="0.35">
      <c r="C13" t="s">
        <v>99</v>
      </c>
      <c r="F13" s="59"/>
      <c r="G13" s="58" t="s">
        <v>108</v>
      </c>
      <c r="H13" s="58"/>
      <c r="I13" s="58"/>
      <c r="J13" s="60"/>
      <c r="K13" s="60"/>
    </row>
    <row r="14" spans="1:11" x14ac:dyDescent="0.35">
      <c r="C14" t="s">
        <v>100</v>
      </c>
      <c r="G14" s="61" t="s">
        <v>109</v>
      </c>
      <c r="H14" s="61"/>
      <c r="I14" s="61"/>
      <c r="J14" s="62"/>
      <c r="K14" s="62"/>
    </row>
    <row r="15" spans="1:11" x14ac:dyDescent="0.35">
      <c r="C15" t="s">
        <v>95</v>
      </c>
      <c r="I15" s="63"/>
      <c r="J15" s="63"/>
      <c r="K15" s="63"/>
    </row>
  </sheetData>
  <mergeCells count="7">
    <mergeCell ref="G14:I14"/>
    <mergeCell ref="J10:K10"/>
    <mergeCell ref="D10:E10"/>
    <mergeCell ref="F10:G10"/>
    <mergeCell ref="H10:I10"/>
    <mergeCell ref="E12:F12"/>
    <mergeCell ref="G13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Etisalat Academy Application</vt:lpstr>
      <vt:lpstr>POM Delivery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</cp:lastModifiedBy>
  <dcterms:created xsi:type="dcterms:W3CDTF">2013-06-07T15:02:07Z</dcterms:created>
  <dcterms:modified xsi:type="dcterms:W3CDTF">2018-02-01T05:50:36Z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2e95620d-9380-467f-8f56-020794b096a6</vt:lpwstr>
  </property>
</Properties>
</file>