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Etisalath\"/>
    </mc:Choice>
  </mc:AlternateContent>
  <bookViews>
    <workbookView xWindow="0" yWindow="0" windowWidth="20490" windowHeight="7950" tabRatio="500" firstSheet="1" activeTab="3"/>
  </bookViews>
  <sheets>
    <sheet name="connect.ae web design" sheetId="4" r:id="rId1"/>
    <sheet name="Admin " sheetId="6" r:id="rId2"/>
    <sheet name="System Features" sheetId="7" r:id="rId3"/>
    <sheet name="connect.ae mobile design" sheetId="5" r:id="rId4"/>
    <sheet name="Sheet1" sheetId="8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5" i="5" l="1"/>
  <c r="D33" i="5"/>
  <c r="D19" i="5"/>
  <c r="D137" i="7" l="1"/>
  <c r="D136" i="7"/>
  <c r="D135" i="7"/>
  <c r="D134" i="7"/>
  <c r="C133" i="7"/>
  <c r="D133" i="7" s="1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0" i="7"/>
  <c r="D9" i="7"/>
  <c r="D8" i="7"/>
  <c r="C10" i="6"/>
  <c r="C9" i="6"/>
  <c r="C8" i="6"/>
  <c r="D10" i="5"/>
  <c r="D9" i="5"/>
  <c r="D8" i="5"/>
  <c r="M39" i="4" l="1"/>
  <c r="M38" i="4"/>
  <c r="N38" i="4" s="1"/>
  <c r="N37" i="4"/>
  <c r="N35" i="4"/>
  <c r="N34" i="4"/>
  <c r="N33" i="4"/>
  <c r="N31" i="4"/>
  <c r="N19" i="4"/>
  <c r="N20" i="4"/>
  <c r="N21" i="4"/>
  <c r="O11" i="4"/>
  <c r="N23" i="4"/>
  <c r="N17" i="4"/>
  <c r="M24" i="4"/>
  <c r="N24" i="4" s="1"/>
  <c r="C133" i="4" l="1"/>
  <c r="D133" i="4" s="1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4" i="4"/>
  <c r="D135" i="4"/>
  <c r="D136" i="4"/>
  <c r="D137" i="4"/>
  <c r="G13" i="4" l="1"/>
  <c r="C138" i="4"/>
  <c r="C139" i="4" s="1"/>
  <c r="D9" i="4" l="1"/>
  <c r="D10" i="4"/>
  <c r="G8" i="4"/>
  <c r="F16" i="4" s="1"/>
  <c r="D8" i="4"/>
  <c r="G11" i="4" l="1"/>
  <c r="G12" i="4"/>
  <c r="H12" i="4" s="1"/>
  <c r="O33" i="4" l="1"/>
  <c r="O19" i="4"/>
  <c r="J27" i="4"/>
  <c r="H9" i="4" l="1"/>
  <c r="H10" i="4"/>
  <c r="H11" i="4"/>
  <c r="H8" i="4"/>
  <c r="O34" i="4" l="1"/>
  <c r="O20" i="4"/>
  <c r="J9" i="4"/>
  <c r="O21" i="4" l="1"/>
  <c r="O35" i="4"/>
  <c r="I9" i="4" l="1"/>
  <c r="D138" i="4"/>
  <c r="H13" i="4" l="1"/>
  <c r="H14" i="4" l="1"/>
  <c r="F17" i="4" s="1"/>
  <c r="O23" i="4"/>
  <c r="O37" i="4"/>
  <c r="G20" i="4" l="1"/>
  <c r="M25" i="4"/>
</calcChain>
</file>

<file path=xl/sharedStrings.xml><?xml version="1.0" encoding="utf-8"?>
<sst xmlns="http://schemas.openxmlformats.org/spreadsheetml/2006/main" count="443" uniqueCount="335">
  <si>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</si>
  <si>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</si>
  <si>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</si>
  <si>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</si>
  <si>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</si>
  <si>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</si>
  <si>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</si>
  <si>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</si>
  <si>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</si>
  <si>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</si>
  <si>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</si>
  <si>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PM</t>
  </si>
  <si>
    <t>Sr Developer</t>
  </si>
  <si>
    <t>Jr Developer</t>
  </si>
  <si>
    <t>Development</t>
  </si>
  <si>
    <t>UAT</t>
  </si>
  <si>
    <t>Deployment</t>
  </si>
  <si>
    <t>Project Management</t>
  </si>
  <si>
    <t>Web Development</t>
  </si>
  <si>
    <t>Hours</t>
  </si>
  <si>
    <t>BA</t>
  </si>
  <si>
    <t>Quality Assurance</t>
  </si>
  <si>
    <t xml:space="preserve"> (+1 Day deployment)</t>
  </si>
  <si>
    <t>Penetration testing</t>
  </si>
  <si>
    <t>Suggestions</t>
  </si>
  <si>
    <t>Live videos</t>
  </si>
  <si>
    <t>System Features</t>
  </si>
  <si>
    <t>Authentication and Authorization</t>
  </si>
  <si>
    <t>Auditing and logging</t>
  </si>
  <si>
    <t>Bilingual website</t>
  </si>
  <si>
    <t>SEO Friendly</t>
  </si>
  <si>
    <t>Admin Dashboard</t>
  </si>
  <si>
    <t>Training &amp; Development for Core Members</t>
  </si>
  <si>
    <t>Blog posts linked to social media</t>
  </si>
  <si>
    <t>User Friendly content management for editors</t>
  </si>
  <si>
    <t>Advanced workflow and appoval process</t>
  </si>
  <si>
    <t>Mobile friendly site</t>
  </si>
  <si>
    <t>Permission based access levels</t>
  </si>
  <si>
    <t>Version Rollback</t>
  </si>
  <si>
    <t>Microsoft Word Integration for publishers</t>
  </si>
  <si>
    <t>Sheduled Publishing</t>
  </si>
  <si>
    <t>Lulu Mall</t>
  </si>
  <si>
    <t>Tuesday</t>
  </si>
  <si>
    <t xml:space="preserve">Estimate Assumptions.
Effort does not include languages other than English and Arabic. 
Creatives will be supplied by Client
Development Contingent upon timely feedback from client
Blog estimation assumes a simple blog similar to the current site (design included)
Analytics is based on Google. Effort quoted for integration. Free without Integration
</t>
  </si>
  <si>
    <t>Resource/Skill</t>
  </si>
  <si>
    <t>Proj. Manager</t>
  </si>
  <si>
    <t>Architect</t>
  </si>
  <si>
    <t>Business Analyst</t>
  </si>
  <si>
    <t>User Experience</t>
  </si>
  <si>
    <t>Team Lead Web</t>
  </si>
  <si>
    <t>Web Developer</t>
  </si>
  <si>
    <t>Month 1</t>
  </si>
  <si>
    <t>Month 2</t>
  </si>
  <si>
    <t>Month 3</t>
  </si>
  <si>
    <t>Site Design</t>
  </si>
  <si>
    <t>Home Page Sections</t>
  </si>
  <si>
    <t>Home page (Inspiration yellowpages.com, connect.ae)</t>
  </si>
  <si>
    <t>Featured company section</t>
  </si>
  <si>
    <t>Mobile app Download section</t>
  </si>
  <si>
    <t>Header</t>
  </si>
  <si>
    <t>Logo, language Selection, login, Signup</t>
  </si>
  <si>
    <t>Footer (links managed by admin)</t>
  </si>
  <si>
    <t>Newsletter signup</t>
  </si>
  <si>
    <t>Dynamic image behind search bar</t>
  </si>
  <si>
    <t>Search Bar (location enable option + Map view results option)</t>
  </si>
  <si>
    <t>About Us</t>
  </si>
  <si>
    <t>Contact</t>
  </si>
  <si>
    <t>Advertise</t>
  </si>
  <si>
    <t>Help</t>
  </si>
  <si>
    <t>Privacy</t>
  </si>
  <si>
    <t>Terms of use</t>
  </si>
  <si>
    <t>Frequent Searches</t>
  </si>
  <si>
    <t>Hamburger Menu</t>
  </si>
  <si>
    <t>Social media links</t>
  </si>
  <si>
    <t>Feedback</t>
  </si>
  <si>
    <t>Site Map</t>
  </si>
  <si>
    <t xml:space="preserve">Time sensitive adverts &amp; promotions </t>
  </si>
  <si>
    <t>Dynamic sections based of membership type. Sections supressed for non privileged users</t>
  </si>
  <si>
    <t>Deatailed profile pages similarr to YellowPages company directory</t>
  </si>
  <si>
    <t>Page Details</t>
  </si>
  <si>
    <t>List Reviews</t>
  </si>
  <si>
    <t>Post Reviews</t>
  </si>
  <si>
    <t>Post in social media</t>
  </si>
  <si>
    <t>Click to call (mobile)</t>
  </si>
  <si>
    <r>
      <t xml:space="preserve">Forward company details via </t>
    </r>
    <r>
      <rPr>
        <b/>
        <sz val="12"/>
        <color theme="1"/>
        <rFont val="Calibri"/>
        <family val="2"/>
        <scheme val="minor"/>
      </rPr>
      <t>SMS (mobile)</t>
    </r>
  </si>
  <si>
    <t>Save company details as vCard (mobile)</t>
  </si>
  <si>
    <t>Send email to company (mobile and web)</t>
  </si>
  <si>
    <t>Company Profile page (Refer YP.com detailed pages)</t>
  </si>
  <si>
    <t>Tabbed (Business details, Coupons, Gallery,  Reviews)</t>
  </si>
  <si>
    <t>Business Details</t>
  </si>
  <si>
    <t xml:space="preserve">Image gallery,  </t>
  </si>
  <si>
    <t>Description, logo,  opening hours, deep links, video, social media links</t>
  </si>
  <si>
    <t>Web Address, Price range, neighbourhoods,  categories</t>
  </si>
  <si>
    <t>List of features (Child safe , cuisine,  attire etc)</t>
  </si>
  <si>
    <t>Reviews (tabbed)</t>
  </si>
  <si>
    <t>Reviews from aggregators</t>
  </si>
  <si>
    <t>Reviews from connect.ae</t>
  </si>
  <si>
    <t>Order online (link)</t>
  </si>
  <si>
    <t>View Menu (link or image)</t>
  </si>
  <si>
    <t>Suggest an edit</t>
  </si>
  <si>
    <t>Years in business</t>
  </si>
  <si>
    <t>Reviews count on top connect.ae &amp; aggregators count</t>
  </si>
  <si>
    <t>Overall Rating</t>
  </si>
  <si>
    <t>Related searches</t>
  </si>
  <si>
    <t>Advertisement section</t>
  </si>
  <si>
    <t>Generic page design (content managed by client)</t>
  </si>
  <si>
    <t>Search bar features</t>
  </si>
  <si>
    <t>5 dynamic search results (refer connect.ae)</t>
  </si>
  <si>
    <t>Each result prepended with icons (one of briefcase,  magnifying class, clock, POI)</t>
  </si>
  <si>
    <t>Clock:  use previous search result for the keyword in use</t>
  </si>
  <si>
    <t>Briefcase: Directs to the company profile</t>
  </si>
  <si>
    <t xml:space="preserve">POI: Directs to map </t>
  </si>
  <si>
    <t>Magnifying Glass: Directs to the search results page (results from internal source)</t>
  </si>
  <si>
    <t>For tablets and mobiles, results based on location</t>
  </si>
  <si>
    <t>List of 20 results page</t>
  </si>
  <si>
    <t>Sort by relevance, distance propolarity ( like connect.ae)</t>
  </si>
  <si>
    <t>filter by ofder online, kid friendly etc (similar to YP.com)</t>
  </si>
  <si>
    <t>About Search results</t>
  </si>
  <si>
    <t>Sponsored results</t>
  </si>
  <si>
    <t>Sponsored advertisements on right panel</t>
  </si>
  <si>
    <t>Reset search filters and sorting to defaults</t>
  </si>
  <si>
    <t>Search results details (individual listing)</t>
  </si>
  <si>
    <t>Hours of operation</t>
  </si>
  <si>
    <t>Description</t>
  </si>
  <si>
    <t>Categories (list)</t>
  </si>
  <si>
    <t>map  with number tags (resizable)</t>
  </si>
  <si>
    <t>Rating (connect.ae &amp; aggregator)</t>
  </si>
  <si>
    <t>Thumbnail image, Social media links</t>
  </si>
  <si>
    <t>Phone, fax &amp; address, Number on map</t>
  </si>
  <si>
    <t>Website addr and Menu, Order online (link), Order online (link)</t>
  </si>
  <si>
    <t>Clicking on map number resizes and zooms the map witn selected number and surrounding listings</t>
  </si>
  <si>
    <t>Search Results page (Combination of Connect.ae &amp; YP.com)</t>
  </si>
  <si>
    <t>Registrations</t>
  </si>
  <si>
    <t>Advertisement registration</t>
  </si>
  <si>
    <t xml:space="preserve">User registration </t>
  </si>
  <si>
    <t>Register via social media</t>
  </si>
  <si>
    <t>Directions to location (Map Details page)</t>
  </si>
  <si>
    <t>Print Directions</t>
  </si>
  <si>
    <t>Route on map</t>
  </si>
  <si>
    <t>Directions list</t>
  </si>
  <si>
    <t>Map Coordinates</t>
  </si>
  <si>
    <t xml:space="preserve">SEO </t>
  </si>
  <si>
    <t>Breadcrumb trails</t>
  </si>
  <si>
    <t>No follow tags for hyper links</t>
  </si>
  <si>
    <t>Schema tags for internal search engine (like u tube)</t>
  </si>
  <si>
    <t>Human redable URLs</t>
  </si>
  <si>
    <t>static content for category pages</t>
  </si>
  <si>
    <t>update metatags dynamically (using varnish) esp. for category pages</t>
  </si>
  <si>
    <t xml:space="preserve">Site Design </t>
  </si>
  <si>
    <t>Total results returned</t>
  </si>
  <si>
    <t>Responsive design</t>
  </si>
  <si>
    <t>Homepage header fixed while scrolling</t>
  </si>
  <si>
    <t>Map fixed while scrolling</t>
  </si>
  <si>
    <t>Suggested keywords</t>
  </si>
  <si>
    <t>Time bound categories</t>
  </si>
  <si>
    <t xml:space="preserve">   Categories by package (Free, Visible &amp; Ranked, The Look)</t>
  </si>
  <si>
    <t>Free : Registration includes address and free categories</t>
  </si>
  <si>
    <t>V&amp;R: Free + Ranked Keywords + Keywords connected to categories</t>
  </si>
  <si>
    <t xml:space="preserve">The Look: V&amp;R  + Logo, Gallery, Deep links, Text etc. </t>
  </si>
  <si>
    <t>Manage Hamburger links</t>
  </si>
  <si>
    <t>Social media links, open hours, holidays, payment methods, accreditation, coupons</t>
  </si>
  <si>
    <t>Coupon management</t>
  </si>
  <si>
    <t>Coupon images, Description, Discount price, discount %, Refferal ID, Coupon code</t>
  </si>
  <si>
    <t>Image, description, icon, gallery, Map coordinates,  Address, Phone, Fax, Name</t>
  </si>
  <si>
    <t>coupon URL,  Coupon name, Category, Company name (implied)</t>
  </si>
  <si>
    <t>Newsletter</t>
  </si>
  <si>
    <t>Create news letter</t>
  </si>
  <si>
    <t>Manage content</t>
  </si>
  <si>
    <t>Associate distribution list</t>
  </si>
  <si>
    <t>Category, Ranked keywords, Deeplinks, keywords related to categories, Email</t>
  </si>
  <si>
    <t>Advertisement management</t>
  </si>
  <si>
    <t>Image, description, icon, gallery, Map coordinates,  deep links, linked advertisements</t>
  </si>
  <si>
    <t>name , email, phone, address, phone, fax</t>
  </si>
  <si>
    <t>About, Contact, Advertise, Help , Privacy, Terms of use, feedback,</t>
  </si>
  <si>
    <t>Template for Static Pages  (managed Content)</t>
  </si>
  <si>
    <t>Category management (metadata)</t>
  </si>
  <si>
    <t>tag line, image, url etc</t>
  </si>
  <si>
    <t>Manage Packages (categories)</t>
  </si>
  <si>
    <t>Manage Searchbar background image</t>
  </si>
  <si>
    <t>Member regsitrations (Company profile)</t>
  </si>
  <si>
    <t>Linked coupons, Linked categories (ranked key words, related categories etc.), category type</t>
  </si>
  <si>
    <t>place holder for payed advertisement side bar</t>
  </si>
  <si>
    <t>Manage  footer links</t>
  </si>
  <si>
    <t>Manage Web site users</t>
  </si>
  <si>
    <t>Reporting with filters for date, location &amp; segments</t>
  </si>
  <si>
    <t>Company search keyword – all &amp; specific keywords</t>
  </si>
  <si>
    <t>Customer ID – company wise</t>
  </si>
  <si>
    <t>Link click report</t>
  </si>
  <si>
    <t>Map interaction report</t>
  </si>
  <si>
    <t>Site Unique visitors/visits, pageviews, sections etc.</t>
  </si>
  <si>
    <t>Most/Least viewed listings</t>
  </si>
  <si>
    <t>Most/Least leads generating listings</t>
  </si>
  <si>
    <t>Most/Least viewed multimedia (Videos/Pictures/Sound Clips)</t>
  </si>
  <si>
    <t>Manage  memcached or similar</t>
  </si>
  <si>
    <t>Smart Metrics UI fro Varnish</t>
  </si>
  <si>
    <t>Ranked Searchword limit</t>
  </si>
  <si>
    <t>Manage access to API</t>
  </si>
  <si>
    <t>Deep link list limit</t>
  </si>
  <si>
    <t>Admin  dashboard</t>
  </si>
  <si>
    <t>Content manager roles</t>
  </si>
  <si>
    <t>Manage roles (author, reviewer, publisher, editor)</t>
  </si>
  <si>
    <t>Add users to roles</t>
  </si>
  <si>
    <t>Adv management</t>
  </si>
  <si>
    <t>Audience categorization: Traget audience age, marital status, financial outlook, time of day</t>
  </si>
  <si>
    <t>Product categories, season, time of year</t>
  </si>
  <si>
    <t>Advertiser preferences</t>
  </si>
  <si>
    <t>Adv trafficking and delivery (behavioural and contextual targets)</t>
  </si>
  <si>
    <t>Frequency capping for adverts</t>
  </si>
  <si>
    <t>Pricing models (create and manage) : CPM, CPC &amp; CPD</t>
  </si>
  <si>
    <t>Customizable targeting criteria</t>
  </si>
  <si>
    <t>Built in targeting (geography, bandwidthing, browser, browser lang, OS and domain)</t>
  </si>
  <si>
    <t>Site Management (combined for connect admin &amp; advertisers for simplicity)</t>
  </si>
  <si>
    <t xml:space="preserve">sponsorship, rich media, leads, classifieds, digital video, </t>
  </si>
  <si>
    <t>Mobile, desktop, banners, search</t>
  </si>
  <si>
    <t>Advertisment Revenue Reports  for connect.ae &amp; expenses for advertisers</t>
  </si>
  <si>
    <t>Advertisement Revenue management</t>
  </si>
  <si>
    <t>Manage Time bound adverts</t>
  </si>
  <si>
    <t>Screens for master data</t>
  </si>
  <si>
    <t>Screen for Users, categories, adverts etc</t>
  </si>
  <si>
    <t>API management</t>
  </si>
  <si>
    <t>Advanced workflow and appoval process for content management</t>
  </si>
  <si>
    <t>Content management framework</t>
  </si>
  <si>
    <t>Word recognition using fuzzy logic</t>
  </si>
  <si>
    <t>word stemming</t>
  </si>
  <si>
    <t>synonym recognition</t>
  </si>
  <si>
    <t>Semantic analysis of keywords</t>
  </si>
  <si>
    <t>Advertiements</t>
  </si>
  <si>
    <t>Time bound advertisements</t>
  </si>
  <si>
    <t xml:space="preserve">Geographic context analysis (to enable hyper local search) </t>
  </si>
  <si>
    <t>Context sensitive advertisements based on key words</t>
  </si>
  <si>
    <t>integration with advertisements networks</t>
  </si>
  <si>
    <t>Rule based search results</t>
  </si>
  <si>
    <t>Detailed company page based on package</t>
  </si>
  <si>
    <t>parametrized search result limit</t>
  </si>
  <si>
    <t>search dropdown categorization</t>
  </si>
  <si>
    <t>Web Based search results</t>
  </si>
  <si>
    <t>Mobile based search results</t>
  </si>
  <si>
    <t>Search results based on geo fencing</t>
  </si>
  <si>
    <t>Randomization of search results for results with identical priorities</t>
  </si>
  <si>
    <t>API calls</t>
  </si>
  <si>
    <t>company</t>
  </si>
  <si>
    <t>product: logo</t>
  </si>
  <si>
    <t>product: homepage</t>
  </si>
  <si>
    <t>product email</t>
  </si>
  <si>
    <t>Product: click to call</t>
  </si>
  <si>
    <t>Product: company description</t>
  </si>
  <si>
    <t>permission product:  Ranked search word limit</t>
  </si>
  <si>
    <t>permission product: deep link</t>
  </si>
  <si>
    <t>Permission product: PDF</t>
  </si>
  <si>
    <t>Mobile search logic  order: local, comprehensive, paid adverts first,</t>
  </si>
  <si>
    <t>payment processing</t>
  </si>
  <si>
    <t>CRM data flow</t>
  </si>
  <si>
    <t>add customer from web to CRM</t>
  </si>
  <si>
    <t>Scheduled job generates Excel sheet</t>
  </si>
  <si>
    <t>move the spreadsheets to landing pad via SFTP</t>
  </si>
  <si>
    <t>Advert XML generated from the spread sheet and pumped to ActiveMQ</t>
  </si>
  <si>
    <t>Search Integration with 3rd party</t>
  </si>
  <si>
    <t>Zomato</t>
  </si>
  <si>
    <t>booking</t>
  </si>
  <si>
    <t>roundmenu</t>
  </si>
  <si>
    <t>Reviews integration</t>
  </si>
  <si>
    <t>Tripadvissor</t>
  </si>
  <si>
    <t>Roundmenu</t>
  </si>
  <si>
    <t>Connect.ae</t>
  </si>
  <si>
    <t>Map Integration</t>
  </si>
  <si>
    <t>Zoom in and zoom out</t>
  </si>
  <si>
    <t>driving directions</t>
  </si>
  <si>
    <t>API for mobile devices</t>
  </si>
  <si>
    <t>Scheduler related</t>
  </si>
  <si>
    <t xml:space="preserve">Search result page </t>
  </si>
  <si>
    <t>Sort and filter for search page</t>
  </si>
  <si>
    <t>ad management server</t>
  </si>
  <si>
    <t>advertising campaigns</t>
  </si>
  <si>
    <t>campaign subscription page</t>
  </si>
  <si>
    <t>separate commercial packages for mobile and web</t>
  </si>
  <si>
    <t>SME Popular articles editorials</t>
  </si>
  <si>
    <t>hamburger navigation links managed by CMS</t>
  </si>
  <si>
    <t>purchase geographies</t>
  </si>
  <si>
    <t>in page navigation and in page communication (show green button)</t>
  </si>
  <si>
    <t>Customer login to store address (work, Home, or other named locations)</t>
  </si>
  <si>
    <t>enable click to call services (chat, text, phone, voip, web cam)</t>
  </si>
  <si>
    <t>static content for URLS (see SEO)</t>
  </si>
  <si>
    <t>assign metatags to category pages (using varnish?/)</t>
  </si>
  <si>
    <t>integrating external map navigation</t>
  </si>
  <si>
    <t>site catalyst</t>
  </si>
  <si>
    <t>Login page</t>
  </si>
  <si>
    <t xml:space="preserve">   Design and development</t>
  </si>
  <si>
    <t>Signup</t>
  </si>
  <si>
    <t xml:space="preserve">   Design and development(Api integration,Validation)</t>
  </si>
  <si>
    <t xml:space="preserve">   Register with social media(Face book  and gmail)</t>
  </si>
  <si>
    <t>Home page</t>
  </si>
  <si>
    <t xml:space="preserve">Page design </t>
  </si>
  <si>
    <t>Sliding menu(Hamburger Menu)</t>
  </si>
  <si>
    <t xml:space="preserve"> Feedback</t>
  </si>
  <si>
    <t>language Selection</t>
  </si>
  <si>
    <t>location enable option</t>
  </si>
  <si>
    <t>Search Result</t>
  </si>
  <si>
    <t>List view</t>
  </si>
  <si>
    <t>Listview</t>
  </si>
  <si>
    <r>
      <t xml:space="preserve"> </t>
    </r>
    <r>
      <rPr>
        <b/>
        <sz val="12"/>
        <color theme="1"/>
        <rFont val="Calibri"/>
        <family val="2"/>
        <scheme val="minor"/>
      </rPr>
      <t>Feedback</t>
    </r>
  </si>
  <si>
    <t>Feed back page design ,Api integraqtion</t>
  </si>
  <si>
    <t>Page design and Api integration</t>
  </si>
  <si>
    <t>Popup design , Api integration,Development and laguage integration</t>
  </si>
  <si>
    <t>Detail Page</t>
  </si>
  <si>
    <t>Business details</t>
  </si>
  <si>
    <t>Coupons</t>
  </si>
  <si>
    <t>Gallery</t>
  </si>
  <si>
    <t>Reviews</t>
  </si>
  <si>
    <t>Business details Design and Api integration</t>
  </si>
  <si>
    <t>opening hours</t>
  </si>
  <si>
    <t>deep links</t>
  </si>
  <si>
    <t>video</t>
  </si>
  <si>
    <t xml:space="preserve"> social media links</t>
  </si>
  <si>
    <t>Send email to company</t>
  </si>
  <si>
    <r>
      <t xml:space="preserve">Forward company details via </t>
    </r>
    <r>
      <rPr>
        <b/>
        <sz val="11"/>
        <color theme="1"/>
        <rFont val="Calibri"/>
        <family val="2"/>
        <scheme val="minor"/>
      </rPr>
      <t>SMS</t>
    </r>
  </si>
  <si>
    <t xml:space="preserve">Save company details as vCard </t>
  </si>
  <si>
    <t xml:space="preserve">Click to call </t>
  </si>
  <si>
    <t>Reviews count on top  &amp; aggregators count</t>
  </si>
  <si>
    <t>Map view results</t>
  </si>
  <si>
    <t>Reviews from Admin</t>
  </si>
  <si>
    <t>webview and Api</t>
  </si>
  <si>
    <t>Page design,Api integration and video playe integration</t>
  </si>
  <si>
    <t xml:space="preserve">Send email to company </t>
  </si>
  <si>
    <t>Page design , Api integration and email integration</t>
  </si>
  <si>
    <t>Forward company details via SMS</t>
  </si>
  <si>
    <t>Page design , Api integration and sms gate way integration</t>
  </si>
  <si>
    <t>Page design and Development</t>
  </si>
  <si>
    <t>Click to call</t>
  </si>
  <si>
    <t xml:space="preserve"> Api integration, Click to Call integration</t>
  </si>
  <si>
    <t>Post in social media(Face book)</t>
  </si>
  <si>
    <t>Api integration</t>
  </si>
  <si>
    <t>Show Directions</t>
  </si>
  <si>
    <t>Create map view and drow the direction</t>
  </si>
  <si>
    <t>Developer side testing and bug fixing</t>
  </si>
  <si>
    <t xml:space="preserve">Page design ,lcon design in photoshop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</si>
</sst>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rgb="FF0D0D0D"/>
      <name val="Open Sans Light"/>
      <family val="2"/>
    </font>
    <font>
      <b/>
      <sz val="12"/>
      <color rgb="FF00206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2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 style="medium">
        <color rgb="FF9CC2E5"/>
      </left>
      <right/>
      <top style="medium">
        <color rgb="FF9CC2E5"/>
      </top>
      <bottom style="medium">
        <color rgb="FF9CC2E5"/>
      </bottom>
      <diagonal/>
    </border>
    <border>
      <left/>
      <right/>
      <top style="medium">
        <color rgb="FF9CC2E5"/>
      </top>
      <bottom style="medium">
        <color rgb="FF9CC2E5"/>
      </bottom>
      <diagonal/>
    </border>
    <border>
      <left style="medium">
        <color rgb="FF9CC2E5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9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4" fillId="0" borderId="0" xfId="0" applyFont="1" applyFill="1" applyAlignment="1">
      <alignment horizontal="left" vertical="center" indent="2"/>
    </xf>
    <xf numFmtId="0" fontId="4" fillId="0" borderId="0" xfId="0" applyFont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7" fillId="0" borderId="0" xfId="0" quotePrefix="1" applyFont="1" applyFill="1" applyAlignment="1">
      <alignment horizontal="left" vertical="center"/>
    </xf>
    <xf numFmtId="0" fontId="0" fillId="2" borderId="2" xfId="0" applyFont="1" applyFill="1" applyBorder="1" applyAlignment="1">
      <alignment horizontal="left" vertical="center" indent="1"/>
    </xf>
    <xf numFmtId="0" fontId="4" fillId="0" borderId="7" xfId="0" applyFont="1" applyFill="1" applyBorder="1" applyAlignment="1">
      <alignment vertical="center"/>
    </xf>
    <xf numFmtId="0" fontId="4" fillId="0" borderId="0" xfId="0" quotePrefix="1" applyFont="1" applyFill="1" applyAlignment="1">
      <alignment vertical="center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0" fillId="2" borderId="9" xfId="0" applyFont="1" applyFill="1" applyBorder="1"/>
    <xf numFmtId="0" fontId="0" fillId="2" borderId="10" xfId="0" applyFont="1" applyFill="1" applyBorder="1"/>
    <xf numFmtId="0" fontId="4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4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wrapText="1" indent="2"/>
    </xf>
    <xf numFmtId="0" fontId="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left" vertical="center" indent="1"/>
    </xf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right" vertical="center"/>
    </xf>
    <xf numFmtId="0" fontId="10" fillId="9" borderId="17" xfId="0" applyFont="1" applyFill="1" applyBorder="1" applyAlignment="1">
      <alignment horizontal="left" vertical="center"/>
    </xf>
    <xf numFmtId="0" fontId="10" fillId="9" borderId="18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left" vertical="center"/>
    </xf>
    <xf numFmtId="0" fontId="11" fillId="10" borderId="20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0" fontId="11" fillId="0" borderId="20" xfId="0" applyFont="1" applyBorder="1" applyAlignment="1">
      <alignment horizontal="center" vertical="center"/>
    </xf>
    <xf numFmtId="0" fontId="11" fillId="10" borderId="20" xfId="0" applyFont="1" applyFill="1" applyBorder="1" applyAlignment="1">
      <alignment horizontal="right" vertical="center"/>
    </xf>
    <xf numFmtId="0" fontId="10" fillId="10" borderId="21" xfId="0" applyFont="1" applyFill="1" applyBorder="1" applyAlignment="1">
      <alignment vertical="center"/>
    </xf>
    <xf numFmtId="0" fontId="10" fillId="10" borderId="2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wrapText="1" indent="3"/>
    </xf>
    <xf numFmtId="0" fontId="4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 indent="3"/>
    </xf>
    <xf numFmtId="0" fontId="0" fillId="2" borderId="2" xfId="0" applyFont="1" applyFill="1" applyBorder="1" applyAlignment="1">
      <alignment horizontal="left" vertical="center" indent="4"/>
    </xf>
    <xf numFmtId="0" fontId="0" fillId="2" borderId="2" xfId="0" applyFont="1" applyFill="1" applyBorder="1" applyAlignment="1">
      <alignment horizontal="left" vertical="center" wrapText="1" indent="4"/>
    </xf>
    <xf numFmtId="0" fontId="4" fillId="0" borderId="0" xfId="0" applyFont="1" applyFill="1" applyAlignment="1">
      <alignment horizontal="left" vertical="center" indent="1"/>
    </xf>
    <xf numFmtId="0" fontId="0" fillId="2" borderId="1" xfId="0" applyFont="1" applyFill="1" applyBorder="1" applyAlignment="1">
      <alignment horizontal="left" indent="2"/>
    </xf>
    <xf numFmtId="0" fontId="0" fillId="2" borderId="1" xfId="0" applyFont="1" applyFill="1" applyBorder="1" applyAlignment="1">
      <alignment horizontal="left" indent="3"/>
    </xf>
    <xf numFmtId="0" fontId="4" fillId="2" borderId="1" xfId="0" applyFont="1" applyFill="1" applyBorder="1" applyAlignment="1">
      <alignment horizontal="left" indent="2"/>
    </xf>
    <xf numFmtId="0" fontId="13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left" vertical="center" indent="1"/>
    </xf>
    <xf numFmtId="0" fontId="14" fillId="0" borderId="2" xfId="0" applyFont="1" applyBorder="1" applyAlignment="1">
      <alignment vertical="center"/>
    </xf>
    <xf numFmtId="0" fontId="14" fillId="6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left" vertical="center" indent="1"/>
    </xf>
    <xf numFmtId="0" fontId="14" fillId="0" borderId="2" xfId="0" applyFont="1" applyBorder="1" applyAlignment="1">
      <alignment horizontal="left" vertical="center" indent="4"/>
    </xf>
    <xf numFmtId="0" fontId="14" fillId="0" borderId="2" xfId="0" applyFont="1" applyBorder="1" applyAlignment="1">
      <alignment horizontal="left" vertical="center" indent="3"/>
    </xf>
    <xf numFmtId="0" fontId="14" fillId="0" borderId="2" xfId="0" applyFont="1" applyBorder="1" applyAlignment="1">
      <alignment horizontal="left" vertical="center" indent="2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left" vertical="center" indent="3"/>
    </xf>
    <xf numFmtId="0" fontId="4" fillId="0" borderId="2" xfId="0" applyFont="1" applyBorder="1" applyAlignment="1">
      <alignment horizontal="left" vertical="center" indent="2"/>
    </xf>
    <xf numFmtId="0" fontId="0" fillId="2" borderId="2" xfId="0" applyFont="1" applyFill="1" applyBorder="1"/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indent="6"/>
    </xf>
    <xf numFmtId="0" fontId="0" fillId="0" borderId="0" xfId="0" applyFont="1"/>
    <xf numFmtId="0" fontId="4" fillId="2" borderId="0" xfId="0" applyFont="1" applyFill="1" applyBorder="1" applyAlignment="1">
      <alignment horizontal="right" vertical="center"/>
    </xf>
    <xf numFmtId="14" fontId="4" fillId="2" borderId="0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20" xfId="0" applyFont="1" applyBorder="1" applyAlignment="1">
      <alignment horizontal="center" vertical="top"/>
    </xf>
    <xf numFmtId="0" fontId="0" fillId="0" borderId="20" xfId="0" applyFont="1" applyBorder="1" applyAlignment="1">
      <alignment vertical="top"/>
    </xf>
    <xf numFmtId="0" fontId="4" fillId="0" borderId="2" xfId="0" applyFont="1" applyBorder="1" applyAlignment="1">
      <alignment horizontal="left" vertical="center" indent="3"/>
    </xf>
    <xf numFmtId="0" fontId="0" fillId="0" borderId="2" xfId="0" applyFont="1" applyBorder="1" applyAlignment="1">
      <alignment horizontal="left" vertical="center" indent="4"/>
    </xf>
    <xf numFmtId="0" fontId="0" fillId="2" borderId="2" xfId="0" applyFont="1" applyFill="1" applyBorder="1" applyAlignment="1">
      <alignment horizontal="left" vertical="center" indent="5"/>
    </xf>
    <xf numFmtId="0" fontId="0" fillId="0" borderId="2" xfId="0" applyFont="1" applyBorder="1" applyAlignment="1">
      <alignment horizontal="left" vertical="center" indent="5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4" xfId="0" applyFont="1" applyBorder="1" applyAlignment="1">
      <alignment vertical="center"/>
    </xf>
    <xf numFmtId="0" fontId="12" fillId="0" borderId="2" xfId="0" applyFont="1" applyBorder="1" applyAlignment="1">
      <alignment horizontal="left" vertical="center" indent="3"/>
    </xf>
    <xf numFmtId="0" fontId="4" fillId="2" borderId="9" xfId="0" applyFont="1" applyFill="1" applyBorder="1"/>
    <xf numFmtId="0" fontId="0" fillId="0" borderId="2" xfId="0" applyFont="1" applyBorder="1" applyAlignment="1">
      <alignment horizontal="left" vertical="center" indent="2"/>
    </xf>
    <xf numFmtId="0" fontId="0" fillId="2" borderId="9" xfId="0" applyFont="1" applyFill="1" applyBorder="1" applyAlignment="1">
      <alignment wrapText="1"/>
    </xf>
    <xf numFmtId="0" fontId="0" fillId="2" borderId="2" xfId="0" applyFont="1" applyFill="1" applyBorder="1" applyAlignment="1">
      <alignment horizontal="left" wrapText="1" indent="4"/>
    </xf>
    <xf numFmtId="0" fontId="4" fillId="2" borderId="2" xfId="0" applyFont="1" applyFill="1" applyBorder="1" applyAlignment="1">
      <alignment horizontal="left" indent="2"/>
    </xf>
    <xf numFmtId="0" fontId="0" fillId="2" borderId="2" xfId="0" applyFont="1" applyFill="1" applyBorder="1" applyAlignment="1">
      <alignment horizontal="left" indent="3"/>
    </xf>
    <xf numFmtId="0" fontId="17" fillId="0" borderId="0" xfId="0" applyFont="1" applyFill="1" applyBorder="1" applyAlignment="1">
      <alignment horizontal="left" vertical="top" wrapText="1"/>
    </xf>
    <xf numFmtId="0" fontId="17" fillId="0" borderId="12" xfId="0" applyFont="1" applyFill="1" applyBorder="1" applyAlignment="1">
      <alignment vertical="top" wrapText="1"/>
    </xf>
    <xf numFmtId="0" fontId="17" fillId="0" borderId="4" xfId="0" applyFont="1" applyFill="1" applyBorder="1" applyAlignment="1">
      <alignment vertical="top" wrapText="1"/>
    </xf>
    <xf numFmtId="0" fontId="17" fillId="0" borderId="12" xfId="0" applyFont="1" applyFill="1" applyBorder="1" applyAlignment="1">
      <alignment horizontal="left" wrapText="1"/>
    </xf>
    <xf numFmtId="0" fontId="17" fillId="0" borderId="11" xfId="0" applyFont="1" applyFill="1" applyBorder="1" applyAlignment="1">
      <alignment horizontal="left" wrapText="1"/>
    </xf>
    <xf numFmtId="0" fontId="17" fillId="0" borderId="2" xfId="0" applyFont="1" applyFill="1" applyBorder="1" applyAlignment="1">
      <alignment wrapText="1"/>
    </xf>
    <xf numFmtId="0" fontId="17" fillId="0" borderId="0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4" xfId="0" applyFont="1" applyFill="1" applyBorder="1" applyAlignment="1">
      <alignment horizontal="left" wrapText="1"/>
    </xf>
    <xf numFmtId="0" fontId="17" fillId="0" borderId="13" xfId="0" applyFont="1" applyFill="1" applyBorder="1" applyAlignment="1">
      <alignment horizontal="left" wrapText="1"/>
    </xf>
    <xf numFmtId="0" fontId="17" fillId="0" borderId="11" xfId="0" applyFont="1" applyFill="1" applyBorder="1" applyAlignment="1">
      <alignment vertical="top" wrapText="1"/>
    </xf>
    <xf numFmtId="0" fontId="17" fillId="0" borderId="0" xfId="0" applyFont="1" applyFill="1" applyBorder="1" applyAlignment="1">
      <alignment wrapText="1"/>
    </xf>
    <xf numFmtId="0" fontId="17" fillId="0" borderId="13" xfId="0" applyFont="1" applyFill="1" applyBorder="1" applyAlignment="1">
      <alignment vertical="top" wrapText="1"/>
    </xf>
    <xf numFmtId="0" fontId="17" fillId="0" borderId="14" xfId="0" applyFont="1" applyFill="1" applyBorder="1" applyAlignment="1">
      <alignment horizontal="left" vertical="top" wrapText="1"/>
    </xf>
    <xf numFmtId="0" fontId="17" fillId="0" borderId="12" xfId="0" applyFont="1" applyFill="1" applyBorder="1" applyAlignment="1">
      <alignment wrapText="1"/>
    </xf>
    <xf numFmtId="0" fontId="17" fillId="0" borderId="4" xfId="0" applyFont="1" applyFill="1" applyBorder="1" applyAlignment="1">
      <alignment wrapText="1"/>
    </xf>
    <xf numFmtId="0" fontId="17" fillId="0" borderId="11" xfId="0" applyFont="1" applyFill="1" applyBorder="1" applyAlignment="1">
      <alignment wrapText="1"/>
    </xf>
    <xf numFmtId="0" fontId="17" fillId="0" borderId="13" xfId="0" applyFont="1" applyFill="1" applyBorder="1" applyAlignment="1">
      <alignment wrapText="1"/>
    </xf>
    <xf numFmtId="0" fontId="18" fillId="8" borderId="2" xfId="0" applyFont="1" applyFill="1" applyBorder="1" applyAlignment="1">
      <alignment vertical="top" wrapText="1"/>
    </xf>
    <xf numFmtId="0" fontId="4" fillId="6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2" borderId="24" xfId="0" applyFont="1" applyFill="1" applyBorder="1" applyAlignment="1">
      <alignment horizontal="left" indent="3"/>
    </xf>
    <xf numFmtId="0" fontId="4" fillId="2" borderId="24" xfId="0" applyFont="1" applyFill="1" applyBorder="1" applyAlignment="1">
      <alignment horizontal="left" indent="2"/>
    </xf>
    <xf numFmtId="0" fontId="0" fillId="0" borderId="0" xfId="0" applyAlignment="1">
      <alignment horizontal="left" indent="3"/>
    </xf>
    <xf numFmtId="0" fontId="0" fillId="0" borderId="25" xfId="0" applyFont="1" applyFill="1" applyBorder="1" applyAlignment="1">
      <alignment horizontal="left" vertical="center" indent="2"/>
    </xf>
    <xf numFmtId="0" fontId="4" fillId="0" borderId="0" xfId="0" applyFont="1" applyAlignment="1">
      <alignment horizontal="left" indent="2"/>
    </xf>
    <xf numFmtId="0" fontId="18" fillId="8" borderId="2" xfId="0" applyFont="1" applyFill="1" applyBorder="1" applyAlignment="1">
      <alignment horizontal="left" vertical="top" wrapText="1"/>
    </xf>
    <xf numFmtId="0" fontId="17" fillId="8" borderId="2" xfId="0" applyFont="1" applyFill="1" applyBorder="1" applyAlignment="1">
      <alignment vertical="top"/>
    </xf>
    <xf numFmtId="0" fontId="0" fillId="0" borderId="23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13" fillId="2" borderId="2" xfId="0" applyFont="1" applyFill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5" fillId="0" borderId="2" xfId="0" applyFont="1" applyBorder="1"/>
    <xf numFmtId="0" fontId="1" fillId="0" borderId="2" xfId="0" applyFont="1" applyBorder="1"/>
    <xf numFmtId="0" fontId="4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4" fillId="0" borderId="2" xfId="0" applyFont="1" applyBorder="1"/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6" fillId="0" borderId="2" xfId="0" applyFont="1" applyBorder="1"/>
    <xf numFmtId="0" fontId="6" fillId="0" borderId="2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5" xfId="0" applyFont="1" applyBorder="1"/>
    <xf numFmtId="0" fontId="0" fillId="0" borderId="26" xfId="0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2</xdr:row>
      <xdr:rowOff>328613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2565410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2590800</xdr:colOff>
      <xdr:row>4</xdr:row>
      <xdr:rowOff>3473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76600" cy="955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"/>
  <sheetViews>
    <sheetView topLeftCell="A116" zoomScale="80" zoomScaleNormal="80" workbookViewId="0">
      <selection activeCell="B22" sqref="B22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4.25" style="2" customWidth="1"/>
    <col min="4" max="4" width="13.875" style="3" customWidth="1"/>
    <col min="5" max="5" width="22.375" style="1" bestFit="1" customWidth="1"/>
    <col min="6" max="6" width="6.5" style="1" customWidth="1"/>
    <col min="7" max="7" width="10" style="1" customWidth="1"/>
    <col min="8" max="8" width="11.625" style="1" customWidth="1"/>
    <col min="9" max="9" width="6.875" style="1" customWidth="1"/>
    <col min="10" max="10" width="19" style="1" customWidth="1"/>
    <col min="11" max="11" width="16.25" style="1" customWidth="1"/>
    <col min="12" max="16384" width="10.875" style="1"/>
  </cols>
  <sheetData>
    <row r="1" spans="1:15" ht="15.75" customHeight="1" x14ac:dyDescent="0.25">
      <c r="A1" s="82"/>
      <c r="B1" s="82"/>
      <c r="C1" s="83"/>
      <c r="D1" s="19"/>
      <c r="E1" s="23"/>
      <c r="F1" s="8"/>
      <c r="G1" s="8"/>
      <c r="H1" s="84"/>
      <c r="I1" s="85"/>
    </row>
    <row r="2" spans="1:15" ht="15.75" customHeight="1" x14ac:dyDescent="0.25">
      <c r="A2" s="19"/>
      <c r="B2" s="19"/>
      <c r="C2" s="83"/>
      <c r="D2" s="19"/>
      <c r="E2" s="23"/>
      <c r="F2" s="8"/>
      <c r="G2" s="8"/>
      <c r="H2" s="84"/>
      <c r="I2" s="85"/>
    </row>
    <row r="3" spans="1:15" ht="15.75" customHeight="1" x14ac:dyDescent="0.25">
      <c r="A3" s="19"/>
      <c r="B3" s="86" t="s">
        <v>41</v>
      </c>
      <c r="C3" s="83"/>
      <c r="D3" s="87">
        <v>42983</v>
      </c>
      <c r="E3" s="23"/>
      <c r="F3" s="8"/>
      <c r="G3" s="8"/>
      <c r="H3" s="84"/>
      <c r="I3" s="85"/>
    </row>
    <row r="4" spans="1:15" ht="15.75" customHeight="1" x14ac:dyDescent="0.25">
      <c r="A4" s="19"/>
      <c r="B4" s="83"/>
      <c r="C4" s="83"/>
      <c r="D4" s="83" t="s">
        <v>42</v>
      </c>
      <c r="E4" s="23"/>
      <c r="F4" s="8"/>
      <c r="G4" s="8"/>
      <c r="H4" s="8"/>
      <c r="I4" s="8"/>
      <c r="J4" s="8"/>
      <c r="K4" s="8"/>
    </row>
    <row r="5" spans="1:15" ht="15.75" customHeight="1" x14ac:dyDescent="0.25">
      <c r="A5" s="88"/>
      <c r="B5" s="88"/>
      <c r="C5" s="89"/>
      <c r="D5" s="88"/>
      <c r="E5" s="23"/>
      <c r="F5" s="8"/>
      <c r="G5" s="8"/>
      <c r="H5" s="8"/>
      <c r="I5" s="8"/>
      <c r="J5" s="8"/>
      <c r="K5" s="8"/>
    </row>
    <row r="6" spans="1:15" s="8" customFormat="1" ht="18" customHeight="1" x14ac:dyDescent="0.25">
      <c r="A6" s="12"/>
      <c r="B6" s="13" t="s">
        <v>0</v>
      </c>
      <c r="C6" s="18" t="s">
        <v>19</v>
      </c>
      <c r="D6" s="18" t="s">
        <v>1</v>
      </c>
      <c r="E6" s="27" t="s">
        <v>18</v>
      </c>
      <c r="F6" s="9"/>
    </row>
    <row r="7" spans="1:15" s="8" customFormat="1" ht="18" customHeight="1" x14ac:dyDescent="0.25">
      <c r="A7" s="12"/>
      <c r="B7" s="13" t="s">
        <v>8</v>
      </c>
      <c r="C7" s="12"/>
      <c r="D7" s="12"/>
      <c r="E7" s="90"/>
      <c r="F7" s="91" t="s">
        <v>3</v>
      </c>
      <c r="G7" s="92" t="s">
        <v>1</v>
      </c>
      <c r="H7" s="92" t="s">
        <v>2</v>
      </c>
    </row>
    <row r="8" spans="1:15" s="8" customFormat="1" ht="18" customHeight="1" x14ac:dyDescent="0.25">
      <c r="A8" s="39">
        <v>1</v>
      </c>
      <c r="B8" s="22" t="s">
        <v>9</v>
      </c>
      <c r="C8" s="39">
        <v>24</v>
      </c>
      <c r="D8" s="39">
        <f>C8/8</f>
        <v>3</v>
      </c>
      <c r="E8" s="93" t="s">
        <v>6</v>
      </c>
      <c r="F8" s="78">
        <v>1</v>
      </c>
      <c r="G8" s="94" t="e">
        <f>#REF!</f>
        <v>#REF!</v>
      </c>
      <c r="H8" s="94" t="e">
        <f>(G8*F8)</f>
        <v>#REF!</v>
      </c>
    </row>
    <row r="9" spans="1:15" s="8" customFormat="1" ht="18" customHeight="1" x14ac:dyDescent="0.25">
      <c r="A9" s="39">
        <v>2</v>
      </c>
      <c r="B9" s="22" t="s">
        <v>10</v>
      </c>
      <c r="C9" s="39">
        <v>24</v>
      </c>
      <c r="D9" s="39">
        <f t="shared" ref="D9:D10" si="0">C9/8</f>
        <v>3</v>
      </c>
      <c r="E9" s="93" t="s">
        <v>12</v>
      </c>
      <c r="F9" s="78">
        <v>1</v>
      </c>
      <c r="G9" s="94">
        <v>18</v>
      </c>
      <c r="H9" s="94">
        <f t="shared" ref="H9:H13" si="1">(G9*F9)</f>
        <v>18</v>
      </c>
      <c r="I9" s="145">
        <f>SUM(D12:D118)</f>
        <v>0</v>
      </c>
      <c r="J9" s="146">
        <f>SUM(H9:H10)</f>
        <v>58</v>
      </c>
    </row>
    <row r="10" spans="1:15" s="8" customFormat="1" ht="18" customHeight="1" x14ac:dyDescent="0.25">
      <c r="A10" s="39">
        <v>3</v>
      </c>
      <c r="B10" s="22" t="s">
        <v>17</v>
      </c>
      <c r="C10" s="39">
        <v>64</v>
      </c>
      <c r="D10" s="39">
        <f t="shared" si="0"/>
        <v>8</v>
      </c>
      <c r="E10" s="93" t="s">
        <v>13</v>
      </c>
      <c r="F10" s="78">
        <v>1</v>
      </c>
      <c r="G10" s="94">
        <v>40</v>
      </c>
      <c r="H10" s="94">
        <f t="shared" si="1"/>
        <v>40</v>
      </c>
      <c r="I10" s="145"/>
      <c r="J10" s="146"/>
    </row>
    <row r="11" spans="1:15" s="9" customFormat="1" ht="18" customHeight="1" x14ac:dyDescent="0.25">
      <c r="A11" s="12"/>
      <c r="B11" s="13" t="s">
        <v>14</v>
      </c>
      <c r="C11" s="13"/>
      <c r="D11" s="13"/>
      <c r="E11" s="93" t="s">
        <v>11</v>
      </c>
      <c r="F11" s="78">
        <v>1</v>
      </c>
      <c r="G11" s="9">
        <f>D10</f>
        <v>8</v>
      </c>
      <c r="H11" s="94">
        <f t="shared" si="1"/>
        <v>8</v>
      </c>
      <c r="I11" s="145"/>
      <c r="J11" s="146"/>
      <c r="K11" s="8"/>
      <c r="O11" s="9">
        <f>100/8</f>
        <v>12.5</v>
      </c>
    </row>
    <row r="12" spans="1:15" s="9" customFormat="1" ht="18" customHeight="1" x14ac:dyDescent="0.25">
      <c r="A12" s="43"/>
      <c r="B12" s="44" t="s">
        <v>54</v>
      </c>
      <c r="C12" s="43"/>
      <c r="D12" s="43"/>
      <c r="E12" s="93" t="s">
        <v>20</v>
      </c>
      <c r="F12" s="78">
        <v>1</v>
      </c>
      <c r="G12" s="9">
        <f>SUM(D8:D9)</f>
        <v>6</v>
      </c>
      <c r="H12" s="94">
        <f t="shared" si="1"/>
        <v>6</v>
      </c>
      <c r="I12" s="8"/>
      <c r="J12" s="8"/>
      <c r="K12" s="8"/>
    </row>
    <row r="13" spans="1:15" s="9" customFormat="1" ht="18" customHeight="1" x14ac:dyDescent="0.25">
      <c r="A13" s="39">
        <v>1</v>
      </c>
      <c r="B13" s="14" t="s">
        <v>56</v>
      </c>
      <c r="C13" s="40"/>
      <c r="D13" s="39"/>
      <c r="E13" s="93" t="s">
        <v>5</v>
      </c>
      <c r="F13" s="78">
        <v>2</v>
      </c>
      <c r="G13" s="94">
        <f>SUM(D133:D134 )/2</f>
        <v>1.528125</v>
      </c>
      <c r="H13" s="94">
        <f t="shared" si="1"/>
        <v>3.0562499999999999</v>
      </c>
      <c r="I13" s="8"/>
      <c r="J13" s="8"/>
      <c r="K13" s="8"/>
    </row>
    <row r="14" spans="1:15" s="9" customFormat="1" ht="18" customHeight="1" x14ac:dyDescent="0.25">
      <c r="A14" s="39">
        <v>2</v>
      </c>
      <c r="B14" s="59" t="s">
        <v>55</v>
      </c>
      <c r="C14" s="39"/>
      <c r="D14" s="39"/>
      <c r="E14" s="95" t="s">
        <v>4</v>
      </c>
      <c r="F14" s="78"/>
      <c r="G14" s="78"/>
      <c r="H14" s="94" t="e">
        <f>SUM(H8:H13)</f>
        <v>#REF!</v>
      </c>
      <c r="I14" s="8"/>
      <c r="J14" s="8"/>
      <c r="K14" s="8"/>
    </row>
    <row r="15" spans="1:15" s="9" customFormat="1" ht="18" customHeight="1" thickBot="1" x14ac:dyDescent="0.3">
      <c r="A15" s="39">
        <v>3</v>
      </c>
      <c r="B15" s="58" t="s">
        <v>76</v>
      </c>
      <c r="C15" s="39"/>
      <c r="D15" s="39"/>
      <c r="G15" s="8"/>
      <c r="H15" s="8"/>
      <c r="I15" s="8"/>
      <c r="J15" s="8"/>
      <c r="K15" s="8"/>
    </row>
    <row r="16" spans="1:15" s="9" customFormat="1" ht="18" customHeight="1" thickBot="1" x14ac:dyDescent="0.3">
      <c r="A16" s="39">
        <v>4</v>
      </c>
      <c r="B16" s="60" t="s">
        <v>57</v>
      </c>
      <c r="C16" s="39"/>
      <c r="D16" s="39"/>
      <c r="E16" s="30" t="s">
        <v>7</v>
      </c>
      <c r="F16" s="31" t="e">
        <f>SUM(G13,G8,G10)-9</f>
        <v>#REF!</v>
      </c>
      <c r="G16" s="21"/>
      <c r="H16" s="16"/>
      <c r="I16" s="8"/>
      <c r="J16" s="49" t="s">
        <v>44</v>
      </c>
      <c r="K16" s="50" t="s">
        <v>51</v>
      </c>
      <c r="L16" s="50" t="s">
        <v>52</v>
      </c>
      <c r="M16" s="50" t="s">
        <v>53</v>
      </c>
    </row>
    <row r="17" spans="1:15" s="9" customFormat="1" ht="20.25" customHeight="1" thickBot="1" x14ac:dyDescent="0.3">
      <c r="A17" s="39">
        <v>5</v>
      </c>
      <c r="B17" s="60" t="s">
        <v>58</v>
      </c>
      <c r="C17" s="39"/>
      <c r="D17" s="39"/>
      <c r="E17" s="30" t="s">
        <v>2</v>
      </c>
      <c r="F17" s="31" t="e">
        <f>H14</f>
        <v>#REF!</v>
      </c>
      <c r="G17" s="8" t="s">
        <v>22</v>
      </c>
      <c r="H17" s="8"/>
      <c r="I17" s="8"/>
      <c r="J17" s="51" t="s">
        <v>45</v>
      </c>
      <c r="K17" s="52">
        <v>80</v>
      </c>
      <c r="L17" s="52">
        <v>60</v>
      </c>
      <c r="M17" s="52">
        <v>60</v>
      </c>
      <c r="N17" s="9">
        <f>SUM(K17:M17)</f>
        <v>200</v>
      </c>
    </row>
    <row r="18" spans="1:15" s="9" customFormat="1" ht="18" customHeight="1" thickBot="1" x14ac:dyDescent="0.3">
      <c r="A18" s="39">
        <v>6</v>
      </c>
      <c r="B18" s="58" t="s">
        <v>59</v>
      </c>
      <c r="C18" s="39"/>
      <c r="D18" s="39"/>
      <c r="E18" s="17"/>
      <c r="F18" s="20"/>
      <c r="G18" s="19"/>
      <c r="H18" s="19"/>
      <c r="I18" s="8"/>
      <c r="J18" s="53" t="s">
        <v>46</v>
      </c>
      <c r="K18" s="54">
        <v>80</v>
      </c>
      <c r="L18" s="96">
        <v>16</v>
      </c>
      <c r="M18" s="96">
        <v>16</v>
      </c>
    </row>
    <row r="19" spans="1:15" s="9" customFormat="1" ht="18" customHeight="1" thickBot="1" x14ac:dyDescent="0.3">
      <c r="A19" s="39">
        <v>7</v>
      </c>
      <c r="B19" s="62" t="s">
        <v>60</v>
      </c>
      <c r="C19" s="39"/>
      <c r="D19" s="39"/>
      <c r="E19" s="27"/>
      <c r="G19" s="8"/>
      <c r="H19" s="8"/>
      <c r="I19" s="8"/>
      <c r="J19" s="51" t="s">
        <v>47</v>
      </c>
      <c r="K19" s="52">
        <v>48</v>
      </c>
      <c r="L19" s="52">
        <v>12</v>
      </c>
      <c r="M19" s="52">
        <v>12</v>
      </c>
      <c r="N19" s="9">
        <f>SUM(K19:M19)</f>
        <v>72</v>
      </c>
      <c r="O19" s="9">
        <f>H12*8</f>
        <v>48</v>
      </c>
    </row>
    <row r="20" spans="1:15" s="9" customFormat="1" ht="18.75" customHeight="1" thickBot="1" x14ac:dyDescent="0.3">
      <c r="A20" s="39">
        <v>8</v>
      </c>
      <c r="B20" s="60" t="s">
        <v>61</v>
      </c>
      <c r="C20" s="39"/>
      <c r="D20" s="39"/>
      <c r="E20" s="8"/>
      <c r="F20" s="8"/>
      <c r="G20" s="8" t="e">
        <f>F17*8</f>
        <v>#REF!</v>
      </c>
      <c r="H20" s="8"/>
      <c r="I20" s="8"/>
      <c r="J20" s="53" t="s">
        <v>48</v>
      </c>
      <c r="K20" s="54">
        <v>120</v>
      </c>
      <c r="L20" s="54">
        <v>60</v>
      </c>
      <c r="M20" s="54">
        <v>60</v>
      </c>
      <c r="N20" s="9">
        <f>SUM(K20:M20)</f>
        <v>240</v>
      </c>
      <c r="O20" s="9" t="e">
        <f>H8*8</f>
        <v>#REF!</v>
      </c>
    </row>
    <row r="21" spans="1:15" s="9" customFormat="1" ht="20.25" customHeight="1" thickBot="1" x14ac:dyDescent="0.3">
      <c r="A21" s="39"/>
      <c r="B21" s="61" t="s">
        <v>65</v>
      </c>
      <c r="C21" s="40"/>
      <c r="D21" s="39"/>
      <c r="E21" s="8" t="s">
        <v>24</v>
      </c>
      <c r="F21" s="8"/>
      <c r="G21" s="8"/>
      <c r="H21" s="8"/>
      <c r="I21" s="8"/>
      <c r="J21" s="51" t="s">
        <v>49</v>
      </c>
      <c r="K21" s="52">
        <v>160</v>
      </c>
      <c r="L21" s="52">
        <v>160</v>
      </c>
      <c r="M21" s="52">
        <v>80</v>
      </c>
      <c r="N21" s="144">
        <f>SUM(K21:M22)</f>
        <v>880</v>
      </c>
      <c r="O21" s="9">
        <f>J9*8</f>
        <v>464</v>
      </c>
    </row>
    <row r="22" spans="1:15" s="9" customFormat="1" ht="18" customHeight="1" thickBot="1" x14ac:dyDescent="0.3">
      <c r="A22" s="39"/>
      <c r="B22" s="61" t="s">
        <v>66</v>
      </c>
      <c r="C22" s="40"/>
      <c r="D22" s="39"/>
      <c r="E22" s="8" t="s">
        <v>25</v>
      </c>
      <c r="F22" s="8"/>
      <c r="G22" s="8"/>
      <c r="H22" s="8"/>
      <c r="I22" s="8"/>
      <c r="J22" s="53" t="s">
        <v>50</v>
      </c>
      <c r="K22" s="54">
        <v>160</v>
      </c>
      <c r="L22" s="54">
        <v>160</v>
      </c>
      <c r="M22" s="54">
        <v>160</v>
      </c>
      <c r="N22" s="144"/>
    </row>
    <row r="23" spans="1:15" s="9" customFormat="1" ht="17.25" customHeight="1" thickBot="1" x14ac:dyDescent="0.3">
      <c r="A23" s="39"/>
      <c r="B23" s="61" t="s">
        <v>67</v>
      </c>
      <c r="C23" s="40"/>
      <c r="D23" s="39"/>
      <c r="E23" s="8"/>
      <c r="F23" s="8"/>
      <c r="G23" s="8"/>
      <c r="H23" s="8"/>
      <c r="I23" s="8"/>
      <c r="J23" s="53" t="s">
        <v>5</v>
      </c>
      <c r="K23" s="54">
        <v>80</v>
      </c>
      <c r="L23" s="54">
        <v>160</v>
      </c>
      <c r="M23" s="54">
        <v>160</v>
      </c>
      <c r="N23" s="9">
        <f>SUM(K23:M23)</f>
        <v>400</v>
      </c>
      <c r="O23" s="9">
        <f>H13*8</f>
        <v>24.45</v>
      </c>
    </row>
    <row r="24" spans="1:15" s="9" customFormat="1" ht="18" customHeight="1" thickBot="1" x14ac:dyDescent="0.3">
      <c r="A24" s="39"/>
      <c r="B24" s="61" t="s">
        <v>68</v>
      </c>
      <c r="C24" s="40"/>
      <c r="D24" s="39"/>
      <c r="E24" s="8"/>
      <c r="F24" s="8"/>
      <c r="G24" s="8"/>
      <c r="H24" s="8"/>
      <c r="I24" s="8"/>
      <c r="J24" s="56" t="s">
        <v>2</v>
      </c>
      <c r="K24" s="57"/>
      <c r="L24" s="57"/>
      <c r="M24" s="55">
        <f>SUM(K17:M23)</f>
        <v>1904</v>
      </c>
      <c r="N24" s="9">
        <f>75000/M24</f>
        <v>39.390756302521005</v>
      </c>
    </row>
    <row r="25" spans="1:15" s="9" customFormat="1" ht="18" customHeight="1" x14ac:dyDescent="0.25">
      <c r="A25" s="39"/>
      <c r="B25" s="61" t="s">
        <v>69</v>
      </c>
      <c r="C25" s="40"/>
      <c r="D25" s="39"/>
      <c r="E25" s="8"/>
      <c r="F25" s="8"/>
      <c r="G25" s="8"/>
      <c r="H25" s="8"/>
      <c r="I25" s="8"/>
      <c r="J25" s="8"/>
      <c r="K25" s="8"/>
      <c r="M25" s="9" t="e">
        <f>F17*8</f>
        <v>#REF!</v>
      </c>
    </row>
    <row r="26" spans="1:15" s="9" customFormat="1" ht="18" customHeight="1" x14ac:dyDescent="0.25">
      <c r="A26" s="39"/>
      <c r="B26" s="61" t="s">
        <v>70</v>
      </c>
      <c r="C26" s="40"/>
      <c r="D26" s="39"/>
      <c r="E26" s="8"/>
      <c r="F26" s="8"/>
      <c r="G26" s="8"/>
      <c r="H26" s="8"/>
      <c r="I26" s="8"/>
      <c r="J26" s="8"/>
      <c r="K26" s="8"/>
    </row>
    <row r="27" spans="1:15" s="9" customFormat="1" ht="18" customHeight="1" x14ac:dyDescent="0.25">
      <c r="A27" s="39"/>
      <c r="B27" s="61" t="s">
        <v>71</v>
      </c>
      <c r="C27" s="40"/>
      <c r="D27" s="39"/>
      <c r="E27" s="8"/>
      <c r="F27" s="8"/>
      <c r="G27" s="8"/>
      <c r="H27" s="8"/>
      <c r="I27" s="8"/>
      <c r="J27" s="146">
        <f>SUM(H35:H36)</f>
        <v>0</v>
      </c>
      <c r="K27" s="8"/>
    </row>
    <row r="28" spans="1:15" s="9" customFormat="1" ht="18" customHeight="1" x14ac:dyDescent="0.25">
      <c r="A28" s="39"/>
      <c r="B28" s="61" t="s">
        <v>74</v>
      </c>
      <c r="C28" s="40"/>
      <c r="D28" s="39"/>
      <c r="E28" s="8"/>
      <c r="F28" s="8"/>
      <c r="G28" s="8"/>
      <c r="H28" s="8"/>
      <c r="I28" s="8"/>
      <c r="J28" s="146"/>
      <c r="K28" s="8"/>
    </row>
    <row r="29" spans="1:15" s="9" customFormat="1" ht="18" customHeight="1" thickBot="1" x14ac:dyDescent="0.3">
      <c r="A29" s="39"/>
      <c r="B29" s="61" t="s">
        <v>75</v>
      </c>
      <c r="C29" s="40"/>
      <c r="D29" s="39"/>
      <c r="E29" s="8"/>
      <c r="F29" s="8"/>
      <c r="G29" s="8"/>
      <c r="H29" s="8"/>
      <c r="I29" s="8"/>
      <c r="J29" s="8"/>
      <c r="K29" s="8"/>
    </row>
    <row r="30" spans="1:15" s="9" customFormat="1" ht="15" customHeight="1" thickBot="1" x14ac:dyDescent="0.3">
      <c r="A30" s="39"/>
      <c r="B30" s="14" t="s">
        <v>72</v>
      </c>
      <c r="C30" s="40"/>
      <c r="D30" s="39"/>
      <c r="E30" s="8"/>
      <c r="F30" s="8"/>
      <c r="G30" s="8"/>
      <c r="H30" s="8"/>
      <c r="I30" s="8"/>
      <c r="J30" s="49" t="s">
        <v>44</v>
      </c>
      <c r="K30" s="50" t="s">
        <v>51</v>
      </c>
      <c r="L30" s="50" t="s">
        <v>52</v>
      </c>
      <c r="M30" s="50" t="s">
        <v>53</v>
      </c>
    </row>
    <row r="31" spans="1:15" s="9" customFormat="1" ht="19.5" customHeight="1" thickBot="1" x14ac:dyDescent="0.3">
      <c r="A31" s="39">
        <v>9</v>
      </c>
      <c r="B31" s="42" t="s">
        <v>62</v>
      </c>
      <c r="C31" s="40"/>
      <c r="D31" s="39"/>
      <c r="E31" s="8"/>
      <c r="F31" s="8"/>
      <c r="G31" s="8"/>
      <c r="H31" s="8"/>
      <c r="I31" s="8"/>
      <c r="J31" s="51" t="s">
        <v>45</v>
      </c>
      <c r="K31" s="52">
        <v>80</v>
      </c>
      <c r="L31" s="52">
        <v>60</v>
      </c>
      <c r="M31" s="52"/>
      <c r="N31" s="9">
        <f>SUM(K31:M31)</f>
        <v>140</v>
      </c>
    </row>
    <row r="32" spans="1:15" s="9" customFormat="1" ht="18" customHeight="1" thickBot="1" x14ac:dyDescent="0.3">
      <c r="A32" s="39">
        <v>10</v>
      </c>
      <c r="B32" s="14" t="s">
        <v>63</v>
      </c>
      <c r="C32" s="39"/>
      <c r="D32" s="39"/>
      <c r="E32" s="8"/>
      <c r="F32" s="8"/>
      <c r="G32" s="8"/>
      <c r="H32" s="8"/>
      <c r="I32" s="8"/>
      <c r="J32" s="53" t="s">
        <v>46</v>
      </c>
      <c r="K32" s="54">
        <v>80</v>
      </c>
      <c r="L32" s="97">
        <v>16</v>
      </c>
      <c r="M32" s="97"/>
    </row>
    <row r="33" spans="1:15" s="9" customFormat="1" ht="18" customHeight="1" thickBot="1" x14ac:dyDescent="0.3">
      <c r="A33" s="39"/>
      <c r="B33" s="14" t="s">
        <v>73</v>
      </c>
      <c r="C33" s="39"/>
      <c r="D33" s="39"/>
      <c r="E33" s="8"/>
      <c r="F33" s="8"/>
      <c r="G33" s="8"/>
      <c r="H33" s="8"/>
      <c r="I33" s="8"/>
      <c r="J33" s="51" t="s">
        <v>47</v>
      </c>
      <c r="K33" s="52">
        <v>48</v>
      </c>
      <c r="L33" s="52">
        <v>12</v>
      </c>
      <c r="M33" s="52"/>
      <c r="N33" s="9">
        <f>SUM(K33:M33)</f>
        <v>60</v>
      </c>
      <c r="O33" s="9">
        <f>H12*8</f>
        <v>48</v>
      </c>
    </row>
    <row r="34" spans="1:15" s="9" customFormat="1" ht="18" customHeight="1" thickBot="1" x14ac:dyDescent="0.3">
      <c r="A34" s="39">
        <v>11</v>
      </c>
      <c r="B34" s="14" t="s">
        <v>64</v>
      </c>
      <c r="C34" s="39"/>
      <c r="D34" s="39"/>
      <c r="E34" s="8"/>
      <c r="F34" s="8"/>
      <c r="G34" s="8"/>
      <c r="H34" s="8"/>
      <c r="I34" s="8"/>
      <c r="J34" s="53" t="s">
        <v>48</v>
      </c>
      <c r="K34" s="54">
        <v>120</v>
      </c>
      <c r="L34" s="54">
        <v>60</v>
      </c>
      <c r="M34" s="54"/>
      <c r="N34" s="9">
        <f>SUM(K34:M34)</f>
        <v>180</v>
      </c>
      <c r="O34" s="9" t="e">
        <f>H8*8</f>
        <v>#REF!</v>
      </c>
    </row>
    <row r="35" spans="1:15" s="9" customFormat="1" ht="18" customHeight="1" thickBot="1" x14ac:dyDescent="0.3">
      <c r="A35" s="39"/>
      <c r="B35" s="59" t="s">
        <v>87</v>
      </c>
      <c r="C35" s="39"/>
      <c r="D35" s="39"/>
      <c r="E35" s="8"/>
      <c r="F35" s="8"/>
      <c r="G35" s="8"/>
      <c r="H35" s="8"/>
      <c r="I35" s="8"/>
      <c r="J35" s="51" t="s">
        <v>49</v>
      </c>
      <c r="K35" s="52">
        <v>160</v>
      </c>
      <c r="L35" s="52">
        <v>160</v>
      </c>
      <c r="M35" s="52"/>
      <c r="N35" s="144">
        <f>SUM(K35:M36)</f>
        <v>800</v>
      </c>
      <c r="O35" s="9">
        <f>J9*8</f>
        <v>464</v>
      </c>
    </row>
    <row r="36" spans="1:15" s="9" customFormat="1" ht="17.25" customHeight="1" thickBot="1" x14ac:dyDescent="0.3">
      <c r="A36" s="39"/>
      <c r="B36" s="14" t="s">
        <v>77</v>
      </c>
      <c r="C36" s="39"/>
      <c r="D36" s="39"/>
      <c r="E36" s="8"/>
      <c r="F36" s="8"/>
      <c r="G36" s="8"/>
      <c r="H36" s="8"/>
      <c r="I36" s="8"/>
      <c r="J36" s="53" t="s">
        <v>50</v>
      </c>
      <c r="K36" s="54">
        <v>160</v>
      </c>
      <c r="L36" s="54">
        <v>320</v>
      </c>
      <c r="M36" s="54"/>
      <c r="N36" s="144"/>
    </row>
    <row r="37" spans="1:15" s="9" customFormat="1" ht="18" customHeight="1" thickBot="1" x14ac:dyDescent="0.3">
      <c r="A37" s="39"/>
      <c r="B37" s="14" t="s">
        <v>78</v>
      </c>
      <c r="C37" s="39"/>
      <c r="D37" s="39"/>
      <c r="E37" s="8"/>
      <c r="F37" s="8"/>
      <c r="G37" s="8"/>
      <c r="H37" s="8"/>
      <c r="I37" s="8"/>
      <c r="J37" s="53" t="s">
        <v>5</v>
      </c>
      <c r="K37" s="54">
        <v>80</v>
      </c>
      <c r="L37" s="54">
        <v>320</v>
      </c>
      <c r="M37" s="54"/>
      <c r="N37" s="9">
        <f>SUM(K37:M37)</f>
        <v>400</v>
      </c>
      <c r="O37" s="9">
        <f>H13*8</f>
        <v>24.45</v>
      </c>
    </row>
    <row r="38" spans="1:15" s="9" customFormat="1" ht="16.5" customHeight="1" thickBot="1" x14ac:dyDescent="0.3">
      <c r="A38" s="39"/>
      <c r="B38" s="98" t="s">
        <v>79</v>
      </c>
      <c r="C38" s="39"/>
      <c r="D38" s="39"/>
      <c r="E38" s="8"/>
      <c r="F38" s="8"/>
      <c r="G38" s="8"/>
      <c r="H38" s="8"/>
      <c r="I38" s="8"/>
      <c r="J38" s="56" t="s">
        <v>2</v>
      </c>
      <c r="K38" s="57"/>
      <c r="L38" s="57"/>
      <c r="M38" s="55">
        <f>SUM(K31:M37)</f>
        <v>1676</v>
      </c>
      <c r="N38" s="9">
        <f>75000/M38</f>
        <v>44.749403341288783</v>
      </c>
    </row>
    <row r="39" spans="1:15" s="9" customFormat="1" ht="15.75" customHeight="1" x14ac:dyDescent="0.25">
      <c r="A39" s="39"/>
      <c r="B39" s="99" t="s">
        <v>88</v>
      </c>
      <c r="C39" s="39"/>
      <c r="D39" s="39"/>
      <c r="E39" s="8"/>
      <c r="F39" s="8"/>
      <c r="G39" s="8"/>
      <c r="H39" s="8"/>
      <c r="I39" s="8"/>
      <c r="J39" s="8"/>
      <c r="K39" s="8"/>
      <c r="M39" s="9">
        <f>F31*8</f>
        <v>0</v>
      </c>
    </row>
    <row r="40" spans="1:15" s="9" customFormat="1" ht="24.75" customHeight="1" x14ac:dyDescent="0.25">
      <c r="A40" s="39"/>
      <c r="B40" s="99" t="s">
        <v>89</v>
      </c>
      <c r="C40" s="39"/>
      <c r="D40" s="39"/>
      <c r="E40" s="8"/>
      <c r="F40" s="63"/>
      <c r="G40" s="8"/>
      <c r="H40" s="8"/>
      <c r="I40" s="8"/>
      <c r="J40" s="8"/>
      <c r="K40" s="8"/>
    </row>
    <row r="41" spans="1:15" s="9" customFormat="1" ht="18" customHeight="1" x14ac:dyDescent="0.25">
      <c r="A41" s="39"/>
      <c r="B41" s="100" t="s">
        <v>91</v>
      </c>
      <c r="C41" s="39"/>
      <c r="D41" s="39"/>
      <c r="E41" s="8"/>
      <c r="F41" s="8"/>
      <c r="G41" s="8"/>
      <c r="H41" s="8"/>
      <c r="I41" s="8"/>
      <c r="J41" s="8"/>
      <c r="K41" s="8"/>
    </row>
    <row r="42" spans="1:15" s="9" customFormat="1" ht="21.75" customHeight="1" x14ac:dyDescent="0.25">
      <c r="A42" s="39"/>
      <c r="B42" s="101" t="s">
        <v>86</v>
      </c>
      <c r="C42" s="39"/>
      <c r="D42" s="39"/>
      <c r="E42" s="8"/>
      <c r="F42" s="8"/>
      <c r="G42" s="8"/>
      <c r="H42" s="8"/>
      <c r="I42" s="8"/>
      <c r="J42" s="8"/>
      <c r="K42" s="8"/>
    </row>
    <row r="43" spans="1:15" s="9" customFormat="1" ht="18" customHeight="1" x14ac:dyDescent="0.25">
      <c r="A43" s="39"/>
      <c r="B43" s="101" t="s">
        <v>84</v>
      </c>
      <c r="C43" s="39"/>
      <c r="D43" s="39"/>
      <c r="E43" s="8"/>
      <c r="F43" s="8"/>
      <c r="G43" s="8"/>
      <c r="H43" s="8"/>
      <c r="I43" s="8"/>
      <c r="J43" s="8"/>
      <c r="K43" s="8"/>
    </row>
    <row r="44" spans="1:15" s="15" customFormat="1" ht="18" customHeight="1" x14ac:dyDescent="0.25">
      <c r="A44" s="39"/>
      <c r="B44" s="101" t="s">
        <v>85</v>
      </c>
      <c r="C44" s="39"/>
      <c r="D44" s="39"/>
      <c r="E44" s="8"/>
      <c r="F44" s="8"/>
      <c r="G44" s="8"/>
      <c r="H44" s="8"/>
      <c r="I44" s="8"/>
      <c r="J44" s="8"/>
      <c r="K44" s="8"/>
      <c r="L44" s="9"/>
      <c r="M44" s="9"/>
    </row>
    <row r="45" spans="1:15" s="9" customFormat="1" ht="15.75" customHeight="1" x14ac:dyDescent="0.25">
      <c r="A45" s="39"/>
      <c r="B45" s="101" t="s">
        <v>83</v>
      </c>
      <c r="C45" s="39"/>
      <c r="D45" s="39"/>
      <c r="E45" s="32"/>
      <c r="G45" s="24"/>
      <c r="H45" s="8"/>
      <c r="I45" s="8"/>
      <c r="J45" s="8"/>
      <c r="K45" s="8"/>
    </row>
    <row r="46" spans="1:15" s="9" customFormat="1" ht="18" customHeight="1" x14ac:dyDescent="0.25">
      <c r="A46" s="39"/>
      <c r="B46" s="101" t="s">
        <v>82</v>
      </c>
      <c r="C46" s="39"/>
      <c r="D46" s="39"/>
      <c r="E46" s="17"/>
      <c r="G46" s="8"/>
      <c r="H46" s="8"/>
      <c r="I46" s="8"/>
      <c r="J46" s="1"/>
      <c r="K46" s="1"/>
    </row>
    <row r="47" spans="1:15" s="9" customFormat="1" ht="15.75" customHeight="1" x14ac:dyDescent="0.25">
      <c r="A47" s="39"/>
      <c r="B47" s="101" t="s">
        <v>92</v>
      </c>
      <c r="C47" s="39"/>
      <c r="D47" s="39"/>
      <c r="E47" s="17"/>
      <c r="G47" s="8"/>
      <c r="H47" s="8"/>
      <c r="I47" s="8"/>
      <c r="J47" s="1"/>
      <c r="K47" s="1"/>
    </row>
    <row r="48" spans="1:15" s="9" customFormat="1" ht="16.5" customHeight="1" x14ac:dyDescent="0.25">
      <c r="A48" s="39"/>
      <c r="B48" s="101" t="s">
        <v>93</v>
      </c>
      <c r="C48" s="39"/>
      <c r="D48" s="39"/>
      <c r="E48" s="17"/>
      <c r="G48" s="8"/>
      <c r="H48" s="8"/>
      <c r="I48" s="8"/>
      <c r="J48" s="1"/>
      <c r="K48" s="1"/>
    </row>
    <row r="49" spans="1:13" s="9" customFormat="1" ht="18" customHeight="1" x14ac:dyDescent="0.25">
      <c r="A49" s="39"/>
      <c r="B49" s="101" t="s">
        <v>97</v>
      </c>
      <c r="C49" s="39"/>
      <c r="D49" s="39"/>
      <c r="G49" s="1"/>
      <c r="H49" s="1"/>
      <c r="I49" s="8"/>
      <c r="J49" s="1"/>
      <c r="K49" s="1"/>
      <c r="L49" s="11"/>
      <c r="M49" s="11"/>
    </row>
    <row r="50" spans="1:13" s="9" customFormat="1" ht="18" customHeight="1" x14ac:dyDescent="0.25">
      <c r="A50" s="39"/>
      <c r="B50" s="101" t="s">
        <v>98</v>
      </c>
      <c r="C50" s="39"/>
      <c r="D50" s="39"/>
      <c r="E50" s="102"/>
      <c r="F50" s="103"/>
      <c r="G50" s="103"/>
      <c r="H50" s="104"/>
      <c r="I50" s="8"/>
      <c r="J50" s="1"/>
      <c r="K50" s="1"/>
    </row>
    <row r="51" spans="1:13" s="9" customFormat="1" ht="18" customHeight="1" x14ac:dyDescent="0.25">
      <c r="A51" s="39"/>
      <c r="B51" s="101" t="s">
        <v>99</v>
      </c>
      <c r="C51" s="39"/>
      <c r="D51" s="39"/>
      <c r="E51" s="38"/>
      <c r="G51" s="1"/>
      <c r="H51" s="1"/>
      <c r="I51" s="1"/>
      <c r="J51" s="1"/>
      <c r="K51" s="1"/>
    </row>
    <row r="52" spans="1:13" s="9" customFormat="1" ht="21.75" customHeight="1" x14ac:dyDescent="0.25">
      <c r="A52" s="39"/>
      <c r="B52" s="101" t="s">
        <v>100</v>
      </c>
      <c r="C52" s="39"/>
      <c r="D52" s="39"/>
      <c r="E52" s="34"/>
      <c r="G52" s="1"/>
      <c r="H52" s="1"/>
      <c r="I52" s="1"/>
      <c r="J52" s="1"/>
      <c r="K52" s="1"/>
    </row>
    <row r="53" spans="1:13" s="9" customFormat="1" ht="18" customHeight="1" x14ac:dyDescent="0.25">
      <c r="A53" s="39"/>
      <c r="B53" s="101" t="s">
        <v>101</v>
      </c>
      <c r="C53" s="39"/>
      <c r="D53" s="39"/>
      <c r="E53" s="34"/>
      <c r="F53" s="33"/>
      <c r="G53" s="1"/>
      <c r="H53" s="1"/>
      <c r="I53" s="1"/>
      <c r="J53" s="1"/>
      <c r="K53" s="1"/>
      <c r="L53" s="1"/>
      <c r="M53" s="1"/>
    </row>
    <row r="54" spans="1:13" s="11" customFormat="1" ht="18" customHeight="1" x14ac:dyDescent="0.25">
      <c r="A54" s="39"/>
      <c r="B54" s="101" t="s">
        <v>102</v>
      </c>
      <c r="C54" s="39"/>
      <c r="D54" s="39"/>
      <c r="E54" s="32"/>
      <c r="F54" s="17"/>
      <c r="G54" s="1"/>
      <c r="H54" s="1"/>
      <c r="I54" s="1"/>
      <c r="J54" s="1"/>
      <c r="K54" s="1"/>
      <c r="L54" s="1"/>
      <c r="M54" s="1"/>
    </row>
    <row r="55" spans="1:13" s="9" customFormat="1" ht="18" customHeight="1" x14ac:dyDescent="0.25">
      <c r="A55" s="39"/>
      <c r="B55" s="99" t="s">
        <v>94</v>
      </c>
      <c r="C55" s="39"/>
      <c r="D55" s="39"/>
      <c r="G55" s="1"/>
      <c r="H55" s="1"/>
      <c r="I55" s="1"/>
      <c r="J55" s="1"/>
      <c r="K55" s="1"/>
      <c r="L55" s="1"/>
      <c r="M55" s="1"/>
    </row>
    <row r="56" spans="1:13" s="9" customFormat="1" ht="18" customHeight="1" x14ac:dyDescent="0.25">
      <c r="A56" s="39"/>
      <c r="B56" s="101" t="s">
        <v>96</v>
      </c>
      <c r="C56" s="39"/>
      <c r="D56" s="39"/>
      <c r="E56" s="17"/>
      <c r="G56" s="1"/>
      <c r="H56" s="1"/>
      <c r="I56" s="1"/>
      <c r="J56" s="1"/>
      <c r="K56" s="1"/>
      <c r="L56" s="1"/>
      <c r="M56" s="1"/>
    </row>
    <row r="57" spans="1:13" s="9" customFormat="1" ht="18" customHeight="1" x14ac:dyDescent="0.25">
      <c r="A57" s="39"/>
      <c r="B57" s="101" t="s">
        <v>95</v>
      </c>
      <c r="C57" s="39"/>
      <c r="D57" s="39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78"/>
      <c r="B58" s="99" t="s">
        <v>90</v>
      </c>
      <c r="C58" s="78"/>
      <c r="D58" s="78"/>
      <c r="E58" s="37"/>
    </row>
    <row r="59" spans="1:13" ht="22.5" customHeight="1" x14ac:dyDescent="0.25">
      <c r="A59" s="78"/>
      <c r="B59" s="99" t="s">
        <v>80</v>
      </c>
      <c r="C59" s="78"/>
      <c r="D59" s="78"/>
      <c r="E59" s="85"/>
    </row>
    <row r="60" spans="1:13" x14ac:dyDescent="0.25">
      <c r="A60" s="78"/>
      <c r="B60" s="99" t="s">
        <v>81</v>
      </c>
      <c r="C60" s="78"/>
      <c r="D60" s="78"/>
      <c r="E60" s="35"/>
    </row>
    <row r="61" spans="1:13" x14ac:dyDescent="0.25">
      <c r="A61" s="78"/>
      <c r="B61" s="99" t="s">
        <v>103</v>
      </c>
      <c r="C61" s="78"/>
      <c r="D61" s="78"/>
      <c r="E61" s="85"/>
    </row>
    <row r="62" spans="1:13" x14ac:dyDescent="0.25">
      <c r="A62" s="78"/>
      <c r="B62" s="99" t="s">
        <v>104</v>
      </c>
      <c r="C62" s="78"/>
      <c r="D62" s="78"/>
      <c r="E62" s="85"/>
    </row>
    <row r="63" spans="1:13" x14ac:dyDescent="0.25">
      <c r="A63" s="78"/>
      <c r="B63" s="80" t="s">
        <v>105</v>
      </c>
      <c r="C63" s="78"/>
      <c r="D63" s="78"/>
      <c r="E63" s="85"/>
    </row>
    <row r="64" spans="1:13" x14ac:dyDescent="0.25">
      <c r="A64" s="78"/>
      <c r="B64" s="80" t="s">
        <v>106</v>
      </c>
      <c r="C64" s="78"/>
      <c r="D64" s="78"/>
      <c r="E64" s="85"/>
    </row>
    <row r="65" spans="1:5" ht="19.5" customHeight="1" x14ac:dyDescent="0.25">
      <c r="A65" s="78"/>
      <c r="B65" s="79" t="s">
        <v>107</v>
      </c>
      <c r="C65" s="78"/>
      <c r="D65" s="78"/>
      <c r="E65" s="35"/>
    </row>
    <row r="66" spans="1:5" x14ac:dyDescent="0.25">
      <c r="A66" s="78"/>
      <c r="B66" s="79" t="s">
        <v>108</v>
      </c>
      <c r="C66" s="78"/>
      <c r="D66" s="78"/>
      <c r="E66" s="85"/>
    </row>
    <row r="67" spans="1:5" x14ac:dyDescent="0.25">
      <c r="A67" s="78"/>
      <c r="B67" s="99" t="s">
        <v>112</v>
      </c>
      <c r="C67" s="78"/>
      <c r="D67" s="78"/>
      <c r="E67" s="85"/>
    </row>
    <row r="68" spans="1:5" x14ac:dyDescent="0.25">
      <c r="A68" s="78"/>
      <c r="B68" s="99" t="s">
        <v>110</v>
      </c>
      <c r="C68" s="78"/>
      <c r="D68" s="78"/>
      <c r="E68" s="85"/>
    </row>
    <row r="69" spans="1:5" x14ac:dyDescent="0.25">
      <c r="A69" s="78"/>
      <c r="B69" s="99" t="s">
        <v>109</v>
      </c>
      <c r="C69" s="78"/>
      <c r="D69" s="78"/>
      <c r="E69" s="85"/>
    </row>
    <row r="70" spans="1:5" x14ac:dyDescent="0.25">
      <c r="A70" s="78"/>
      <c r="B70" s="99" t="s">
        <v>111</v>
      </c>
      <c r="C70" s="78"/>
      <c r="D70" s="78"/>
      <c r="E70" s="28"/>
    </row>
    <row r="71" spans="1:5" x14ac:dyDescent="0.25">
      <c r="A71" s="78"/>
      <c r="B71" s="105" t="s">
        <v>113</v>
      </c>
      <c r="C71" s="78"/>
      <c r="D71" s="78"/>
      <c r="E71" s="28"/>
    </row>
    <row r="72" spans="1:5" x14ac:dyDescent="0.25">
      <c r="A72" s="78"/>
      <c r="B72" s="80" t="s">
        <v>131</v>
      </c>
      <c r="C72" s="78"/>
      <c r="D72" s="78"/>
      <c r="E72" s="36"/>
    </row>
    <row r="73" spans="1:5" x14ac:dyDescent="0.25">
      <c r="A73" s="78"/>
      <c r="B73" s="79" t="s">
        <v>149</v>
      </c>
      <c r="C73" s="78"/>
      <c r="D73" s="78"/>
      <c r="E73" s="28"/>
    </row>
    <row r="74" spans="1:5" x14ac:dyDescent="0.25">
      <c r="A74" s="78"/>
      <c r="B74" s="79" t="s">
        <v>114</v>
      </c>
      <c r="C74" s="78"/>
      <c r="D74" s="78"/>
      <c r="E74" s="28"/>
    </row>
    <row r="75" spans="1:5" x14ac:dyDescent="0.25">
      <c r="A75" s="78"/>
      <c r="B75" s="79" t="s">
        <v>125</v>
      </c>
      <c r="C75" s="78"/>
      <c r="D75" s="78"/>
      <c r="E75" s="106"/>
    </row>
    <row r="76" spans="1:5" x14ac:dyDescent="0.25">
      <c r="A76" s="78"/>
      <c r="B76" s="79" t="s">
        <v>115</v>
      </c>
      <c r="C76" s="78"/>
      <c r="D76" s="78"/>
      <c r="E76" s="28"/>
    </row>
    <row r="77" spans="1:5" x14ac:dyDescent="0.25">
      <c r="A77" s="78"/>
      <c r="B77" s="79" t="s">
        <v>116</v>
      </c>
      <c r="C77" s="78"/>
      <c r="D77" s="78"/>
      <c r="E77" s="108"/>
    </row>
    <row r="78" spans="1:5" x14ac:dyDescent="0.25">
      <c r="A78" s="107"/>
      <c r="B78" s="79" t="s">
        <v>117</v>
      </c>
      <c r="C78" s="107"/>
      <c r="D78" s="107"/>
      <c r="E78" s="28"/>
    </row>
    <row r="79" spans="1:5" x14ac:dyDescent="0.25">
      <c r="A79" s="78"/>
      <c r="B79" s="79" t="s">
        <v>118</v>
      </c>
      <c r="C79" s="78"/>
      <c r="D79" s="78"/>
      <c r="E79" s="28"/>
    </row>
    <row r="80" spans="1:5" x14ac:dyDescent="0.25">
      <c r="A80" s="78"/>
      <c r="B80" s="79" t="s">
        <v>152</v>
      </c>
      <c r="C80" s="78"/>
      <c r="D80" s="78"/>
      <c r="E80" s="106"/>
    </row>
    <row r="81" spans="1:5" x14ac:dyDescent="0.25">
      <c r="A81" s="78"/>
      <c r="B81" s="79" t="s">
        <v>119</v>
      </c>
      <c r="C81" s="78"/>
      <c r="D81" s="78"/>
      <c r="E81" s="28"/>
    </row>
    <row r="82" spans="1:5" x14ac:dyDescent="0.25">
      <c r="A82" s="78"/>
      <c r="B82" s="79" t="s">
        <v>151</v>
      </c>
      <c r="C82" s="78"/>
      <c r="D82" s="78"/>
      <c r="E82" s="28"/>
    </row>
    <row r="83" spans="1:5" x14ac:dyDescent="0.25">
      <c r="A83" s="78"/>
      <c r="B83" s="79" t="s">
        <v>153</v>
      </c>
      <c r="C83" s="78"/>
      <c r="D83" s="78"/>
      <c r="E83" s="28"/>
    </row>
    <row r="84" spans="1:5" x14ac:dyDescent="0.25">
      <c r="A84" s="78"/>
      <c r="B84" s="79" t="s">
        <v>120</v>
      </c>
      <c r="C84" s="78"/>
      <c r="D84" s="78"/>
      <c r="E84" s="28"/>
    </row>
    <row r="85" spans="1:5" x14ac:dyDescent="0.25">
      <c r="A85" s="78"/>
      <c r="B85" s="98" t="s">
        <v>121</v>
      </c>
      <c r="C85" s="78"/>
      <c r="D85" s="78"/>
      <c r="E85" s="28"/>
    </row>
    <row r="86" spans="1:5" x14ac:dyDescent="0.25">
      <c r="A86" s="78"/>
      <c r="B86" s="99" t="s">
        <v>127</v>
      </c>
      <c r="C86" s="78"/>
      <c r="D86" s="78"/>
      <c r="E86" s="28"/>
    </row>
    <row r="87" spans="1:5" x14ac:dyDescent="0.25">
      <c r="A87" s="78"/>
      <c r="B87" s="99" t="s">
        <v>128</v>
      </c>
      <c r="C87" s="78"/>
      <c r="D87" s="78"/>
      <c r="E87" s="28"/>
    </row>
    <row r="88" spans="1:5" x14ac:dyDescent="0.25">
      <c r="A88" s="78"/>
      <c r="B88" s="99" t="s">
        <v>122</v>
      </c>
      <c r="C88" s="78"/>
      <c r="D88" s="78"/>
      <c r="E88" s="28"/>
    </row>
    <row r="89" spans="1:5" x14ac:dyDescent="0.25">
      <c r="A89" s="78"/>
      <c r="B89" s="99" t="s">
        <v>123</v>
      </c>
      <c r="C89" s="78"/>
      <c r="D89" s="78"/>
      <c r="E89" s="28"/>
    </row>
    <row r="90" spans="1:5" x14ac:dyDescent="0.25">
      <c r="A90" s="78"/>
      <c r="B90" s="99" t="s">
        <v>126</v>
      </c>
      <c r="C90" s="78"/>
      <c r="D90" s="78"/>
      <c r="E90" s="28"/>
    </row>
    <row r="91" spans="1:5" x14ac:dyDescent="0.25">
      <c r="A91" s="78"/>
      <c r="B91" s="99" t="s">
        <v>129</v>
      </c>
      <c r="C91" s="78"/>
      <c r="D91" s="78"/>
      <c r="E91" s="28"/>
    </row>
    <row r="92" spans="1:5" x14ac:dyDescent="0.25">
      <c r="A92" s="78"/>
      <c r="B92" s="99" t="s">
        <v>124</v>
      </c>
      <c r="C92" s="78"/>
      <c r="D92" s="78"/>
      <c r="E92" s="28"/>
    </row>
    <row r="93" spans="1:5" ht="31.5" x14ac:dyDescent="0.25">
      <c r="A93" s="78"/>
      <c r="B93" s="109" t="s">
        <v>130</v>
      </c>
      <c r="C93" s="78"/>
      <c r="D93" s="78"/>
      <c r="E93" s="28"/>
    </row>
    <row r="94" spans="1:5" x14ac:dyDescent="0.25">
      <c r="A94" s="78"/>
      <c r="B94" s="110" t="s">
        <v>132</v>
      </c>
      <c r="C94" s="78"/>
      <c r="D94" s="78"/>
      <c r="E94" s="28"/>
    </row>
    <row r="95" spans="1:5" x14ac:dyDescent="0.25">
      <c r="A95" s="78"/>
      <c r="B95" s="111" t="s">
        <v>134</v>
      </c>
      <c r="C95" s="78"/>
      <c r="D95" s="78"/>
      <c r="E95" s="28"/>
    </row>
    <row r="96" spans="1:5" x14ac:dyDescent="0.25">
      <c r="A96" s="78"/>
      <c r="B96" s="79" t="s">
        <v>133</v>
      </c>
      <c r="C96" s="78"/>
      <c r="D96" s="78"/>
      <c r="E96" s="28"/>
    </row>
    <row r="97" spans="1:5" x14ac:dyDescent="0.25">
      <c r="A97" s="78"/>
      <c r="B97" s="79" t="s">
        <v>135</v>
      </c>
      <c r="C97" s="78"/>
      <c r="D97" s="78"/>
      <c r="E97" s="28"/>
    </row>
    <row r="98" spans="1:5" x14ac:dyDescent="0.25">
      <c r="A98" s="78"/>
      <c r="B98" s="80" t="s">
        <v>136</v>
      </c>
      <c r="C98" s="78"/>
      <c r="D98" s="78"/>
      <c r="E98" s="28"/>
    </row>
    <row r="99" spans="1:5" x14ac:dyDescent="0.25">
      <c r="A99" s="78"/>
      <c r="B99" s="79" t="s">
        <v>137</v>
      </c>
      <c r="C99" s="78"/>
      <c r="D99" s="78"/>
      <c r="E99" s="28"/>
    </row>
    <row r="100" spans="1:5" x14ac:dyDescent="0.25">
      <c r="A100" s="78"/>
      <c r="B100" s="79" t="s">
        <v>138</v>
      </c>
      <c r="C100" s="78"/>
      <c r="D100" s="78"/>
      <c r="E100" s="28"/>
    </row>
    <row r="101" spans="1:5" x14ac:dyDescent="0.25">
      <c r="A101" s="78"/>
      <c r="B101" s="79" t="s">
        <v>139</v>
      </c>
      <c r="C101" s="78"/>
      <c r="D101" s="78"/>
      <c r="E101" s="28"/>
    </row>
    <row r="102" spans="1:5" x14ac:dyDescent="0.25">
      <c r="A102" s="78"/>
      <c r="B102" s="79" t="s">
        <v>140</v>
      </c>
      <c r="C102" s="78"/>
      <c r="D102" s="78"/>
      <c r="E102" s="28"/>
    </row>
    <row r="103" spans="1:5" x14ac:dyDescent="0.25">
      <c r="A103" s="78"/>
      <c r="B103" s="80" t="s">
        <v>141</v>
      </c>
      <c r="C103" s="78"/>
      <c r="D103" s="78"/>
      <c r="E103" s="28"/>
    </row>
    <row r="104" spans="1:5" x14ac:dyDescent="0.25">
      <c r="A104" s="78"/>
      <c r="B104" s="79" t="s">
        <v>142</v>
      </c>
      <c r="C104" s="78"/>
      <c r="D104" s="78"/>
      <c r="E104" s="28"/>
    </row>
    <row r="105" spans="1:5" x14ac:dyDescent="0.25">
      <c r="A105" s="78"/>
      <c r="B105" s="79" t="s">
        <v>143</v>
      </c>
      <c r="C105" s="78"/>
      <c r="D105" s="78"/>
      <c r="E105" s="28"/>
    </row>
    <row r="106" spans="1:5" x14ac:dyDescent="0.25">
      <c r="A106" s="78"/>
      <c r="B106" s="79" t="s">
        <v>144</v>
      </c>
      <c r="C106" s="78"/>
      <c r="D106" s="78"/>
      <c r="E106" s="28"/>
    </row>
    <row r="107" spans="1:5" x14ac:dyDescent="0.25">
      <c r="A107" s="78"/>
      <c r="B107" s="79" t="s">
        <v>145</v>
      </c>
      <c r="C107" s="78"/>
      <c r="D107" s="78"/>
      <c r="E107" s="28"/>
    </row>
    <row r="108" spans="1:5" x14ac:dyDescent="0.25">
      <c r="A108" s="78"/>
      <c r="B108" s="79" t="s">
        <v>146</v>
      </c>
      <c r="C108" s="78"/>
      <c r="D108" s="78"/>
      <c r="E108" s="28"/>
    </row>
    <row r="109" spans="1:5" x14ac:dyDescent="0.25">
      <c r="A109" s="78"/>
      <c r="B109" s="79" t="s">
        <v>147</v>
      </c>
      <c r="C109" s="78"/>
      <c r="D109" s="78"/>
      <c r="E109" s="28"/>
    </row>
    <row r="110" spans="1:5" x14ac:dyDescent="0.25">
      <c r="A110" s="78"/>
      <c r="B110" s="79" t="s">
        <v>150</v>
      </c>
      <c r="C110" s="78"/>
      <c r="D110" s="78"/>
      <c r="E110" s="28"/>
    </row>
    <row r="111" spans="1:5" x14ac:dyDescent="0.25">
      <c r="A111" s="78"/>
      <c r="B111" s="80" t="s">
        <v>31</v>
      </c>
      <c r="C111" s="78"/>
      <c r="D111" s="78"/>
    </row>
    <row r="112" spans="1:5" x14ac:dyDescent="0.25">
      <c r="A112" s="78"/>
      <c r="B112" s="111" t="s">
        <v>217</v>
      </c>
      <c r="C112" s="78"/>
      <c r="D112" s="78"/>
    </row>
    <row r="113" spans="1:16" x14ac:dyDescent="0.25">
      <c r="A113" s="78"/>
      <c r="B113" s="79" t="s">
        <v>218</v>
      </c>
      <c r="C113" s="78"/>
      <c r="D113" s="78"/>
    </row>
    <row r="114" spans="1:16" ht="14.25" customHeight="1" x14ac:dyDescent="0.25">
      <c r="A114" s="78"/>
      <c r="B114" s="79" t="s">
        <v>215</v>
      </c>
      <c r="C114" s="78"/>
      <c r="D114" s="78"/>
      <c r="J114" s="112"/>
      <c r="K114" s="112"/>
      <c r="L114" s="113"/>
      <c r="M114" s="113"/>
    </row>
    <row r="115" spans="1:16" x14ac:dyDescent="0.25">
      <c r="A115" s="78"/>
      <c r="B115" s="65" t="s">
        <v>219</v>
      </c>
      <c r="C115" s="78"/>
      <c r="D115" s="78"/>
      <c r="J115" s="112"/>
      <c r="K115" s="112"/>
      <c r="L115" s="114"/>
      <c r="M115" s="114"/>
    </row>
    <row r="116" spans="1:16" x14ac:dyDescent="0.25">
      <c r="A116" s="78"/>
      <c r="C116" s="78"/>
      <c r="D116" s="78"/>
    </row>
    <row r="117" spans="1:16" x14ac:dyDescent="0.25">
      <c r="A117" s="78"/>
      <c r="C117" s="78"/>
      <c r="D117" s="78"/>
      <c r="J117" s="115"/>
      <c r="K117" s="116"/>
      <c r="L117" s="117"/>
      <c r="M117" s="28"/>
    </row>
    <row r="118" spans="1:16" x14ac:dyDescent="0.25">
      <c r="A118" s="43"/>
      <c r="B118" s="44"/>
      <c r="C118" s="43"/>
      <c r="D118" s="43"/>
      <c r="J118" s="118"/>
      <c r="K118" s="119"/>
      <c r="L118" s="117"/>
      <c r="M118" s="28"/>
    </row>
    <row r="119" spans="1:16" ht="15.75" customHeight="1" x14ac:dyDescent="0.25">
      <c r="A119" s="43"/>
      <c r="B119" s="44" t="s">
        <v>26</v>
      </c>
      <c r="C119" s="43"/>
      <c r="D119" s="43"/>
      <c r="I119" s="112"/>
      <c r="J119" s="120"/>
      <c r="K119" s="121"/>
      <c r="L119" s="117"/>
      <c r="M119" s="28"/>
      <c r="N119" s="113"/>
      <c r="O119" s="113"/>
      <c r="P119" s="122"/>
    </row>
    <row r="120" spans="1:16" ht="17.25" customHeight="1" x14ac:dyDescent="0.25">
      <c r="A120" s="39">
        <v>102</v>
      </c>
      <c r="B120" s="42" t="s">
        <v>27</v>
      </c>
      <c r="C120" s="39">
        <v>4</v>
      </c>
      <c r="D120" s="39">
        <f t="shared" ref="D120:D137" si="2">C120/8</f>
        <v>0.5</v>
      </c>
      <c r="E120" s="28"/>
      <c r="I120" s="112"/>
      <c r="J120" s="123"/>
      <c r="K120" s="123"/>
      <c r="L120" s="123"/>
      <c r="M120" s="28"/>
      <c r="N120" s="114"/>
      <c r="O120" s="114"/>
      <c r="P120" s="124"/>
    </row>
    <row r="121" spans="1:16" ht="20.25" customHeight="1" x14ac:dyDescent="0.25">
      <c r="A121" s="39">
        <v>103</v>
      </c>
      <c r="B121" s="42" t="s">
        <v>37</v>
      </c>
      <c r="C121" s="39">
        <v>4</v>
      </c>
      <c r="D121" s="39">
        <f t="shared" si="2"/>
        <v>0.5</v>
      </c>
      <c r="E121" s="28"/>
      <c r="J121" s="29"/>
      <c r="K121" s="29"/>
      <c r="L121" s="29"/>
    </row>
    <row r="122" spans="1:16" ht="15.75" customHeight="1" x14ac:dyDescent="0.25">
      <c r="A122" s="39">
        <v>104</v>
      </c>
      <c r="B122" s="42" t="s">
        <v>29</v>
      </c>
      <c r="C122" s="39">
        <v>3</v>
      </c>
      <c r="D122" s="39">
        <f t="shared" si="2"/>
        <v>0.375</v>
      </c>
      <c r="E122" s="125"/>
      <c r="I122" s="115"/>
    </row>
    <row r="123" spans="1:16" ht="15.75" customHeight="1" x14ac:dyDescent="0.25">
      <c r="A123" s="39">
        <v>105</v>
      </c>
      <c r="B123" s="42" t="s">
        <v>39</v>
      </c>
      <c r="C123" s="39">
        <v>3</v>
      </c>
      <c r="D123" s="39">
        <f t="shared" si="2"/>
        <v>0.375</v>
      </c>
      <c r="E123" s="125"/>
      <c r="I123" s="118"/>
    </row>
    <row r="124" spans="1:16" ht="21" customHeight="1" x14ac:dyDescent="0.25">
      <c r="A124" s="39">
        <v>106</v>
      </c>
      <c r="B124" s="42" t="s">
        <v>38</v>
      </c>
      <c r="C124" s="39">
        <v>2</v>
      </c>
      <c r="D124" s="39">
        <f t="shared" si="2"/>
        <v>0.25</v>
      </c>
      <c r="E124" s="125"/>
      <c r="I124" s="120"/>
    </row>
    <row r="125" spans="1:16" x14ac:dyDescent="0.25">
      <c r="A125" s="39">
        <v>107</v>
      </c>
      <c r="B125" s="42" t="s">
        <v>40</v>
      </c>
      <c r="C125" s="39">
        <v>2</v>
      </c>
      <c r="D125" s="39">
        <f t="shared" si="2"/>
        <v>0.25</v>
      </c>
      <c r="E125" s="112"/>
      <c r="F125" s="112"/>
      <c r="G125" s="112"/>
      <c r="H125" s="112"/>
      <c r="I125" s="123"/>
    </row>
    <row r="126" spans="1:16" x14ac:dyDescent="0.25">
      <c r="A126" s="39">
        <v>108</v>
      </c>
      <c r="B126" s="42" t="s">
        <v>36</v>
      </c>
      <c r="C126" s="39">
        <v>2</v>
      </c>
      <c r="D126" s="39">
        <f t="shared" si="2"/>
        <v>0.25</v>
      </c>
      <c r="E126" s="118"/>
      <c r="F126" s="112"/>
      <c r="G126" s="112"/>
      <c r="H126" s="112"/>
      <c r="I126" s="29"/>
      <c r="M126" s="126"/>
    </row>
    <row r="127" spans="1:16" x14ac:dyDescent="0.25">
      <c r="A127" s="39">
        <v>109</v>
      </c>
      <c r="B127" s="42" t="s">
        <v>30</v>
      </c>
      <c r="C127" s="39">
        <v>4</v>
      </c>
      <c r="D127" s="39">
        <f t="shared" si="2"/>
        <v>0.5</v>
      </c>
      <c r="E127" s="118"/>
      <c r="M127" s="127"/>
    </row>
    <row r="128" spans="1:16" x14ac:dyDescent="0.25">
      <c r="A128" s="39">
        <v>110</v>
      </c>
      <c r="B128" s="42" t="s">
        <v>35</v>
      </c>
      <c r="C128" s="39">
        <v>6</v>
      </c>
      <c r="D128" s="39">
        <f t="shared" si="2"/>
        <v>0.75</v>
      </c>
      <c r="E128" s="115"/>
      <c r="F128" s="115"/>
      <c r="G128" s="115"/>
      <c r="H128" s="115"/>
    </row>
    <row r="129" spans="1:16" ht="18.75" customHeight="1" x14ac:dyDescent="0.25">
      <c r="A129" s="39">
        <v>111</v>
      </c>
      <c r="B129" s="42" t="s">
        <v>33</v>
      </c>
      <c r="C129" s="39">
        <v>5</v>
      </c>
      <c r="D129" s="39">
        <f t="shared" si="2"/>
        <v>0.625</v>
      </c>
      <c r="E129" s="120"/>
      <c r="F129" s="120"/>
      <c r="G129" s="120"/>
      <c r="H129" s="120"/>
    </row>
    <row r="130" spans="1:16" ht="18.75" customHeight="1" x14ac:dyDescent="0.25">
      <c r="A130" s="39">
        <v>112</v>
      </c>
      <c r="B130" s="42" t="s">
        <v>34</v>
      </c>
      <c r="C130" s="39">
        <v>6</v>
      </c>
      <c r="D130" s="39">
        <f t="shared" si="2"/>
        <v>0.75</v>
      </c>
      <c r="E130" s="117"/>
      <c r="F130" s="123"/>
      <c r="G130" s="123"/>
      <c r="H130" s="123"/>
    </row>
    <row r="131" spans="1:16" ht="21.75" customHeight="1" x14ac:dyDescent="0.25">
      <c r="A131" s="39">
        <v>113</v>
      </c>
      <c r="B131" s="42" t="s">
        <v>28</v>
      </c>
      <c r="C131" s="39">
        <v>6</v>
      </c>
      <c r="D131" s="39">
        <f t="shared" si="2"/>
        <v>0.75</v>
      </c>
      <c r="E131" s="123"/>
      <c r="F131" s="29"/>
      <c r="G131" s="29"/>
      <c r="H131" s="29"/>
      <c r="N131" s="126"/>
      <c r="O131" s="126"/>
      <c r="P131" s="128"/>
    </row>
    <row r="132" spans="1:16" ht="16.5" customHeight="1" x14ac:dyDescent="0.25">
      <c r="A132" s="13"/>
      <c r="B132" s="13" t="s">
        <v>21</v>
      </c>
      <c r="C132" s="13"/>
      <c r="D132" s="39">
        <f t="shared" si="2"/>
        <v>0</v>
      </c>
      <c r="E132" s="29"/>
      <c r="N132" s="127"/>
      <c r="O132" s="127"/>
      <c r="P132" s="129"/>
    </row>
    <row r="133" spans="1:16" x14ac:dyDescent="0.25">
      <c r="A133" s="39">
        <v>114</v>
      </c>
      <c r="B133" s="22" t="s">
        <v>5</v>
      </c>
      <c r="C133" s="39">
        <f>SUM(C12:C131)*0.35</f>
        <v>16.45</v>
      </c>
      <c r="D133" s="39">
        <f t="shared" si="2"/>
        <v>2.0562499999999999</v>
      </c>
    </row>
    <row r="134" spans="1:16" x14ac:dyDescent="0.25">
      <c r="A134" s="39">
        <v>115</v>
      </c>
      <c r="B134" s="22" t="s">
        <v>15</v>
      </c>
      <c r="C134" s="39">
        <v>8</v>
      </c>
      <c r="D134" s="39">
        <f t="shared" si="2"/>
        <v>1</v>
      </c>
    </row>
    <row r="135" spans="1:16" ht="15" customHeight="1" x14ac:dyDescent="0.25">
      <c r="A135" s="39">
        <v>116</v>
      </c>
      <c r="B135" s="22" t="s">
        <v>23</v>
      </c>
      <c r="C135" s="39">
        <v>8</v>
      </c>
      <c r="D135" s="39">
        <f t="shared" si="2"/>
        <v>1</v>
      </c>
    </row>
    <row r="136" spans="1:16" x14ac:dyDescent="0.25">
      <c r="A136" s="39">
        <v>117</v>
      </c>
      <c r="B136" s="22" t="s">
        <v>16</v>
      </c>
      <c r="C136" s="39">
        <v>8</v>
      </c>
      <c r="D136" s="39">
        <f t="shared" si="2"/>
        <v>1</v>
      </c>
    </row>
    <row r="137" spans="1:16" x14ac:dyDescent="0.25">
      <c r="A137" s="39">
        <v>118</v>
      </c>
      <c r="B137" s="22" t="s">
        <v>32</v>
      </c>
      <c r="C137" s="39">
        <v>8</v>
      </c>
      <c r="D137" s="39">
        <f t="shared" si="2"/>
        <v>1</v>
      </c>
    </row>
    <row r="138" spans="1:16" x14ac:dyDescent="0.25">
      <c r="A138" s="45"/>
      <c r="B138" s="46" t="s">
        <v>2</v>
      </c>
      <c r="C138" s="45">
        <f>SUM(C12:C137,C10,C9,C8)</f>
        <v>207.45</v>
      </c>
      <c r="D138" s="45">
        <f>SUM(D8:D137)</f>
        <v>25.931249999999999</v>
      </c>
    </row>
    <row r="139" spans="1:16" x14ac:dyDescent="0.25">
      <c r="A139" s="130"/>
      <c r="B139" s="142" t="s">
        <v>43</v>
      </c>
      <c r="C139" s="47">
        <f>C138/8</f>
        <v>25.931249999999999</v>
      </c>
      <c r="D139" s="47"/>
    </row>
    <row r="140" spans="1:16" ht="22.5" customHeight="1" x14ac:dyDescent="0.25">
      <c r="A140" s="130"/>
      <c r="B140" s="143"/>
      <c r="C140" s="47"/>
      <c r="D140" s="48"/>
    </row>
    <row r="141" spans="1:16" x14ac:dyDescent="0.25">
      <c r="A141" s="1"/>
    </row>
    <row r="154" ht="66.75" customHeight="1" x14ac:dyDescent="0.25"/>
  </sheetData>
  <mergeCells count="6">
    <mergeCell ref="B139:B140"/>
    <mergeCell ref="N21:N22"/>
    <mergeCell ref="N35:N36"/>
    <mergeCell ref="I9:I11"/>
    <mergeCell ref="J9:J11"/>
    <mergeCell ref="J27:J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59" workbookViewId="0">
      <selection activeCell="A18" sqref="A18"/>
    </sheetView>
  </sheetViews>
  <sheetFormatPr defaultRowHeight="15.75" x14ac:dyDescent="0.25"/>
  <cols>
    <col min="1" max="1" width="73.5" customWidth="1"/>
    <col min="2" max="2" width="8.25" customWidth="1"/>
    <col min="3" max="3" width="10.625" customWidth="1"/>
  </cols>
  <sheetData>
    <row r="1" spans="1:3" x14ac:dyDescent="0.25">
      <c r="A1" s="82"/>
      <c r="B1" s="83"/>
      <c r="C1" s="19"/>
    </row>
    <row r="2" spans="1:3" x14ac:dyDescent="0.25">
      <c r="A2" s="19"/>
      <c r="B2" s="83"/>
      <c r="C2" s="19"/>
    </row>
    <row r="3" spans="1:3" ht="27" customHeight="1" x14ac:dyDescent="0.25">
      <c r="A3" s="147" t="s">
        <v>41</v>
      </c>
      <c r="B3" s="147"/>
      <c r="C3" s="87">
        <v>42983</v>
      </c>
    </row>
    <row r="4" spans="1:3" ht="18.75" customHeight="1" x14ac:dyDescent="0.25">
      <c r="A4" s="83"/>
      <c r="B4" s="83"/>
      <c r="C4" s="83" t="s">
        <v>42</v>
      </c>
    </row>
    <row r="5" spans="1:3" ht="11.25" hidden="1" customHeight="1" x14ac:dyDescent="0.25">
      <c r="A5" s="88"/>
      <c r="B5" s="89"/>
      <c r="C5" s="88"/>
    </row>
    <row r="6" spans="1:3" x14ac:dyDescent="0.25">
      <c r="A6" s="13" t="s">
        <v>0</v>
      </c>
      <c r="B6" s="18" t="s">
        <v>19</v>
      </c>
      <c r="C6" s="18" t="s">
        <v>1</v>
      </c>
    </row>
    <row r="7" spans="1:3" x14ac:dyDescent="0.25">
      <c r="A7" s="13" t="s">
        <v>8</v>
      </c>
      <c r="B7" s="12"/>
      <c r="C7" s="12"/>
    </row>
    <row r="8" spans="1:3" x14ac:dyDescent="0.25">
      <c r="A8" s="22" t="s">
        <v>9</v>
      </c>
      <c r="B8" s="39">
        <v>24</v>
      </c>
      <c r="C8" s="39">
        <f>B8/8</f>
        <v>3</v>
      </c>
    </row>
    <row r="9" spans="1:3" x14ac:dyDescent="0.25">
      <c r="A9" s="22" t="s">
        <v>10</v>
      </c>
      <c r="B9" s="39">
        <v>24</v>
      </c>
      <c r="C9" s="39">
        <f t="shared" ref="C9:C10" si="0">B9/8</f>
        <v>3</v>
      </c>
    </row>
    <row r="10" spans="1:3" x14ac:dyDescent="0.25">
      <c r="A10" s="22" t="s">
        <v>17</v>
      </c>
      <c r="B10" s="39">
        <v>64</v>
      </c>
      <c r="C10" s="39">
        <f t="shared" si="0"/>
        <v>8</v>
      </c>
    </row>
    <row r="11" spans="1:3" x14ac:dyDescent="0.25">
      <c r="A11" s="13" t="s">
        <v>14</v>
      </c>
      <c r="B11" s="13"/>
      <c r="C11" s="13"/>
    </row>
    <row r="12" spans="1:3" x14ac:dyDescent="0.25">
      <c r="A12" s="131" t="s">
        <v>211</v>
      </c>
      <c r="B12" s="43"/>
      <c r="C12" s="43"/>
    </row>
    <row r="13" spans="1:3" x14ac:dyDescent="0.25">
      <c r="A13" s="132" t="s">
        <v>175</v>
      </c>
      <c r="B13" s="40"/>
      <c r="C13" s="39"/>
    </row>
    <row r="14" spans="1:3" x14ac:dyDescent="0.25">
      <c r="A14" s="14" t="s">
        <v>154</v>
      </c>
      <c r="B14" s="39"/>
      <c r="C14" s="39"/>
    </row>
    <row r="15" spans="1:3" x14ac:dyDescent="0.25">
      <c r="A15" s="22" t="s">
        <v>155</v>
      </c>
      <c r="B15" s="39"/>
      <c r="C15" s="39"/>
    </row>
    <row r="16" spans="1:3" x14ac:dyDescent="0.25">
      <c r="A16" s="60" t="s">
        <v>156</v>
      </c>
      <c r="B16" s="39"/>
      <c r="C16" s="39"/>
    </row>
    <row r="17" spans="1:3" x14ac:dyDescent="0.25">
      <c r="A17" s="60" t="s">
        <v>157</v>
      </c>
      <c r="B17" s="39"/>
      <c r="C17" s="39"/>
    </row>
    <row r="18" spans="1:3" ht="15" customHeight="1" x14ac:dyDescent="0.25">
      <c r="A18" s="58" t="s">
        <v>158</v>
      </c>
      <c r="B18" s="39"/>
      <c r="C18" s="39"/>
    </row>
    <row r="19" spans="1:3" x14ac:dyDescent="0.25">
      <c r="A19" s="22" t="s">
        <v>159</v>
      </c>
      <c r="B19" s="39"/>
      <c r="C19" s="39"/>
    </row>
    <row r="20" spans="1:3" x14ac:dyDescent="0.25">
      <c r="A20" s="132" t="s">
        <v>170</v>
      </c>
      <c r="B20" s="39"/>
      <c r="C20" s="39"/>
    </row>
    <row r="21" spans="1:3" x14ac:dyDescent="0.25">
      <c r="A21" s="14" t="s">
        <v>163</v>
      </c>
      <c r="B21" s="40"/>
      <c r="C21" s="39"/>
    </row>
    <row r="22" spans="1:3" x14ac:dyDescent="0.25">
      <c r="A22" s="14" t="s">
        <v>169</v>
      </c>
      <c r="B22" s="40"/>
      <c r="C22" s="39"/>
    </row>
    <row r="23" spans="1:3" x14ac:dyDescent="0.25">
      <c r="A23" s="14" t="s">
        <v>160</v>
      </c>
      <c r="B23" s="40"/>
      <c r="C23" s="39"/>
    </row>
    <row r="24" spans="1:3" x14ac:dyDescent="0.25">
      <c r="A24" s="132" t="s">
        <v>161</v>
      </c>
      <c r="B24" s="40"/>
      <c r="C24" s="39"/>
    </row>
    <row r="25" spans="1:3" x14ac:dyDescent="0.25">
      <c r="A25" s="14" t="s">
        <v>162</v>
      </c>
      <c r="B25" s="40"/>
      <c r="C25" s="39"/>
    </row>
    <row r="26" spans="1:3" x14ac:dyDescent="0.25">
      <c r="A26" s="14" t="s">
        <v>164</v>
      </c>
      <c r="B26" s="40"/>
      <c r="C26" s="39"/>
    </row>
    <row r="27" spans="1:3" x14ac:dyDescent="0.25">
      <c r="A27" s="132" t="s">
        <v>165</v>
      </c>
      <c r="B27" s="40"/>
      <c r="C27" s="39"/>
    </row>
    <row r="28" spans="1:3" x14ac:dyDescent="0.25">
      <c r="A28" s="14" t="s">
        <v>166</v>
      </c>
      <c r="B28" s="40"/>
      <c r="C28" s="39"/>
    </row>
    <row r="29" spans="1:3" x14ac:dyDescent="0.25">
      <c r="A29" s="14" t="s">
        <v>167</v>
      </c>
      <c r="B29" s="40"/>
      <c r="C29" s="39"/>
    </row>
    <row r="30" spans="1:3" x14ac:dyDescent="0.25">
      <c r="A30" s="14" t="s">
        <v>168</v>
      </c>
      <c r="B30" s="40"/>
      <c r="C30" s="39"/>
    </row>
    <row r="31" spans="1:3" ht="18.75" customHeight="1" x14ac:dyDescent="0.25">
      <c r="A31" s="133" t="s">
        <v>179</v>
      </c>
      <c r="B31" s="40"/>
      <c r="C31" s="39"/>
    </row>
    <row r="32" spans="1:3" x14ac:dyDescent="0.25">
      <c r="A32" s="14" t="s">
        <v>172</v>
      </c>
      <c r="B32" s="39"/>
      <c r="C32" s="39"/>
    </row>
    <row r="33" spans="1:3" x14ac:dyDescent="0.25">
      <c r="A33" s="14" t="s">
        <v>160</v>
      </c>
      <c r="B33" s="39"/>
      <c r="C33" s="39"/>
    </row>
    <row r="34" spans="1:3" x14ac:dyDescent="0.25">
      <c r="A34" s="14" t="s">
        <v>171</v>
      </c>
      <c r="B34" s="39"/>
      <c r="C34" s="39"/>
    </row>
    <row r="35" spans="1:3" ht="31.5" x14ac:dyDescent="0.25">
      <c r="A35" s="42" t="s">
        <v>180</v>
      </c>
      <c r="B35" s="39"/>
      <c r="C35" s="39"/>
    </row>
    <row r="36" spans="1:3" x14ac:dyDescent="0.25">
      <c r="A36" s="132" t="s">
        <v>174</v>
      </c>
      <c r="B36" s="39"/>
      <c r="C36" s="39"/>
    </row>
    <row r="37" spans="1:3" x14ac:dyDescent="0.25">
      <c r="A37" s="14" t="s">
        <v>173</v>
      </c>
      <c r="B37" s="39"/>
      <c r="C37" s="39"/>
    </row>
    <row r="38" spans="1:3" x14ac:dyDescent="0.25">
      <c r="A38" s="134" t="s">
        <v>216</v>
      </c>
      <c r="B38" s="39"/>
      <c r="C38" s="39"/>
    </row>
    <row r="39" spans="1:3" x14ac:dyDescent="0.25">
      <c r="A39" s="99" t="s">
        <v>176</v>
      </c>
      <c r="B39" s="39"/>
      <c r="C39" s="39"/>
    </row>
    <row r="40" spans="1:3" x14ac:dyDescent="0.25">
      <c r="A40" s="135" t="s">
        <v>177</v>
      </c>
      <c r="B40" s="39"/>
      <c r="C40" s="39"/>
    </row>
    <row r="41" spans="1:3" x14ac:dyDescent="0.25">
      <c r="A41" s="22" t="s">
        <v>178</v>
      </c>
      <c r="B41" s="39"/>
      <c r="C41" s="39"/>
    </row>
    <row r="42" spans="1:3" x14ac:dyDescent="0.25">
      <c r="A42" s="135" t="s">
        <v>181</v>
      </c>
      <c r="B42" s="39"/>
      <c r="C42" s="39"/>
    </row>
    <row r="43" spans="1:3" x14ac:dyDescent="0.25">
      <c r="A43" s="135" t="s">
        <v>182</v>
      </c>
      <c r="B43" s="39"/>
      <c r="C43" s="39"/>
    </row>
    <row r="44" spans="1:3" x14ac:dyDescent="0.25">
      <c r="A44" s="135" t="s">
        <v>183</v>
      </c>
      <c r="B44" s="39"/>
      <c r="C44" s="39"/>
    </row>
    <row r="45" spans="1:3" x14ac:dyDescent="0.25">
      <c r="A45" s="136" t="s">
        <v>184</v>
      </c>
      <c r="B45" s="39"/>
      <c r="C45" s="39"/>
    </row>
    <row r="46" spans="1:3" x14ac:dyDescent="0.25">
      <c r="A46" s="15" t="s">
        <v>185</v>
      </c>
      <c r="B46" s="39"/>
      <c r="C46" s="39"/>
    </row>
    <row r="47" spans="1:3" x14ac:dyDescent="0.25">
      <c r="A47" s="15" t="s">
        <v>186</v>
      </c>
      <c r="B47" s="39"/>
      <c r="C47" s="39"/>
    </row>
    <row r="48" spans="1:3" x14ac:dyDescent="0.25">
      <c r="A48" s="15" t="s">
        <v>187</v>
      </c>
      <c r="B48" s="39"/>
      <c r="C48" s="39"/>
    </row>
    <row r="49" spans="1:3" x14ac:dyDescent="0.25">
      <c r="A49" s="15" t="s">
        <v>188</v>
      </c>
      <c r="B49" s="39"/>
      <c r="C49" s="39"/>
    </row>
    <row r="50" spans="1:3" x14ac:dyDescent="0.25">
      <c r="A50" s="15" t="s">
        <v>189</v>
      </c>
      <c r="B50" s="39"/>
      <c r="C50" s="39"/>
    </row>
    <row r="51" spans="1:3" x14ac:dyDescent="0.25">
      <c r="A51" s="15" t="s">
        <v>190</v>
      </c>
      <c r="B51" s="39"/>
      <c r="C51" s="39"/>
    </row>
    <row r="52" spans="1:3" x14ac:dyDescent="0.25">
      <c r="A52" s="15" t="s">
        <v>191</v>
      </c>
      <c r="B52" s="39"/>
      <c r="C52" s="39"/>
    </row>
    <row r="53" spans="1:3" x14ac:dyDescent="0.25">
      <c r="A53" s="15" t="s">
        <v>192</v>
      </c>
      <c r="B53" s="39"/>
      <c r="C53" s="39"/>
    </row>
    <row r="54" spans="1:3" x14ac:dyDescent="0.25">
      <c r="A54" s="135" t="s">
        <v>193</v>
      </c>
      <c r="B54" s="39"/>
      <c r="C54" s="39"/>
    </row>
    <row r="55" spans="1:3" x14ac:dyDescent="0.25">
      <c r="A55" s="135" t="s">
        <v>194</v>
      </c>
      <c r="B55" s="39"/>
      <c r="C55" s="39"/>
    </row>
    <row r="56" spans="1:3" x14ac:dyDescent="0.25">
      <c r="A56" s="135" t="s">
        <v>195</v>
      </c>
      <c r="B56" s="39"/>
      <c r="C56" s="39"/>
    </row>
    <row r="57" spans="1:3" x14ac:dyDescent="0.25">
      <c r="A57" s="135" t="s">
        <v>197</v>
      </c>
      <c r="B57" s="39"/>
      <c r="C57" s="39"/>
    </row>
    <row r="58" spans="1:3" x14ac:dyDescent="0.25">
      <c r="A58" s="135" t="s">
        <v>196</v>
      </c>
      <c r="B58" s="78"/>
      <c r="C58" s="78"/>
    </row>
    <row r="59" spans="1:3" x14ac:dyDescent="0.25">
      <c r="A59" s="135" t="s">
        <v>198</v>
      </c>
      <c r="B59" s="78"/>
      <c r="C59" s="78"/>
    </row>
    <row r="60" spans="1:3" x14ac:dyDescent="0.25">
      <c r="A60" s="134" t="s">
        <v>199</v>
      </c>
      <c r="B60" s="78"/>
      <c r="C60" s="78"/>
    </row>
    <row r="61" spans="1:3" x14ac:dyDescent="0.25">
      <c r="A61" s="107" t="s">
        <v>200</v>
      </c>
      <c r="B61" s="78"/>
      <c r="C61" s="78"/>
    </row>
    <row r="62" spans="1:3" x14ac:dyDescent="0.25">
      <c r="A62" s="107" t="s">
        <v>201</v>
      </c>
      <c r="B62" s="78"/>
      <c r="C62" s="78"/>
    </row>
    <row r="63" spans="1:3" x14ac:dyDescent="0.25">
      <c r="A63" s="134" t="s">
        <v>202</v>
      </c>
      <c r="B63" s="78"/>
      <c r="C63" s="78"/>
    </row>
    <row r="64" spans="1:3" x14ac:dyDescent="0.25">
      <c r="A64" s="107" t="s">
        <v>206</v>
      </c>
      <c r="B64" s="78"/>
      <c r="C64" s="78"/>
    </row>
    <row r="65" spans="1:3" x14ac:dyDescent="0.25">
      <c r="A65" s="79" t="s">
        <v>203</v>
      </c>
      <c r="B65" s="78"/>
      <c r="C65" s="78"/>
    </row>
    <row r="66" spans="1:3" x14ac:dyDescent="0.25">
      <c r="A66" s="79" t="s">
        <v>204</v>
      </c>
      <c r="B66" s="78"/>
      <c r="C66" s="78"/>
    </row>
    <row r="67" spans="1:3" x14ac:dyDescent="0.25">
      <c r="A67" s="79" t="s">
        <v>205</v>
      </c>
      <c r="B67" s="78"/>
      <c r="C67" s="78"/>
    </row>
    <row r="68" spans="1:3" x14ac:dyDescent="0.25">
      <c r="A68" s="107" t="s">
        <v>207</v>
      </c>
      <c r="B68" s="78"/>
      <c r="C68" s="78"/>
    </row>
    <row r="69" spans="1:3" x14ac:dyDescent="0.25">
      <c r="A69" s="107" t="s">
        <v>208</v>
      </c>
      <c r="B69" s="78"/>
      <c r="C69" s="78"/>
    </row>
    <row r="70" spans="1:3" x14ac:dyDescent="0.25">
      <c r="A70" s="107" t="s">
        <v>210</v>
      </c>
      <c r="B70" s="78"/>
      <c r="C70" s="78"/>
    </row>
    <row r="71" spans="1:3" x14ac:dyDescent="0.25">
      <c r="A71" s="107" t="s">
        <v>209</v>
      </c>
      <c r="B71" s="78"/>
      <c r="C71" s="78"/>
    </row>
    <row r="72" spans="1:3" x14ac:dyDescent="0.25">
      <c r="A72" s="134" t="s">
        <v>214</v>
      </c>
      <c r="B72" s="78"/>
      <c r="C72" s="78"/>
    </row>
    <row r="73" spans="1:3" x14ac:dyDescent="0.25">
      <c r="A73" s="79" t="s">
        <v>212</v>
      </c>
      <c r="B73" s="78"/>
      <c r="C73" s="78"/>
    </row>
    <row r="74" spans="1:3" x14ac:dyDescent="0.25">
      <c r="A74" s="79" t="s">
        <v>213</v>
      </c>
      <c r="B74" s="78"/>
      <c r="C74" s="78"/>
    </row>
    <row r="75" spans="1:3" x14ac:dyDescent="0.25">
      <c r="A75" s="79"/>
      <c r="B75" s="78"/>
      <c r="C75" s="78"/>
    </row>
    <row r="76" spans="1:3" x14ac:dyDescent="0.25">
      <c r="A76" s="79"/>
      <c r="B76" s="78"/>
      <c r="C76" s="78"/>
    </row>
    <row r="77" spans="1:3" x14ac:dyDescent="0.25">
      <c r="A77" s="79"/>
      <c r="B77" s="78"/>
      <c r="C77" s="78"/>
    </row>
    <row r="78" spans="1:3" x14ac:dyDescent="0.25">
      <c r="A78" s="79"/>
      <c r="B78" s="107"/>
      <c r="C78" s="107"/>
    </row>
    <row r="79" spans="1:3" x14ac:dyDescent="0.25">
      <c r="A79" s="79"/>
      <c r="B79" s="78"/>
      <c r="C79" s="78"/>
    </row>
    <row r="80" spans="1:3" x14ac:dyDescent="0.25">
      <c r="A80" s="79"/>
      <c r="B80" s="78"/>
      <c r="C80" s="78"/>
    </row>
  </sheetData>
  <mergeCells count="1">
    <mergeCell ref="A3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workbookViewId="0">
      <selection activeCell="E24" sqref="E24"/>
    </sheetView>
  </sheetViews>
  <sheetFormatPr defaultRowHeight="15.75" x14ac:dyDescent="0.25"/>
  <cols>
    <col min="1" max="1" width="4.25" customWidth="1"/>
    <col min="2" max="2" width="65.25" customWidth="1"/>
    <col min="3" max="3" width="15.5" customWidth="1"/>
    <col min="4" max="4" width="8.875" customWidth="1"/>
    <col min="5" max="5" width="16.125" customWidth="1"/>
  </cols>
  <sheetData>
    <row r="1" spans="1:4" x14ac:dyDescent="0.25">
      <c r="A1" s="82"/>
      <c r="B1" s="82"/>
      <c r="C1" s="83"/>
      <c r="D1" s="19"/>
    </row>
    <row r="2" spans="1:4" x14ac:dyDescent="0.25">
      <c r="A2" s="19"/>
      <c r="B2" s="19"/>
      <c r="C2" s="83"/>
      <c r="D2" s="19"/>
    </row>
    <row r="3" spans="1:4" x14ac:dyDescent="0.25">
      <c r="A3" s="19"/>
      <c r="B3" s="86" t="s">
        <v>41</v>
      </c>
      <c r="C3" s="83"/>
      <c r="D3" s="87">
        <v>42983</v>
      </c>
    </row>
    <row r="4" spans="1:4" x14ac:dyDescent="0.25">
      <c r="A4" s="19"/>
      <c r="B4" s="83"/>
      <c r="C4" s="83"/>
      <c r="D4" s="83" t="s">
        <v>42</v>
      </c>
    </row>
    <row r="5" spans="1:4" x14ac:dyDescent="0.25">
      <c r="A5" s="88"/>
      <c r="B5" s="88"/>
      <c r="C5" s="89"/>
      <c r="D5" s="88"/>
    </row>
    <row r="6" spans="1:4" x14ac:dyDescent="0.25">
      <c r="A6" s="12"/>
      <c r="B6" s="13" t="s">
        <v>0</v>
      </c>
      <c r="C6" s="18" t="s">
        <v>19</v>
      </c>
      <c r="D6" s="18" t="s">
        <v>1</v>
      </c>
    </row>
    <row r="7" spans="1:4" x14ac:dyDescent="0.25">
      <c r="A7" s="12"/>
      <c r="B7" s="13" t="s">
        <v>8</v>
      </c>
      <c r="C7" s="12"/>
      <c r="D7" s="12"/>
    </row>
    <row r="8" spans="1:4" x14ac:dyDescent="0.25">
      <c r="A8" s="39">
        <v>1</v>
      </c>
      <c r="B8" s="22" t="s">
        <v>9</v>
      </c>
      <c r="C8" s="39">
        <v>24</v>
      </c>
      <c r="D8" s="39">
        <f>C8/8</f>
        <v>3</v>
      </c>
    </row>
    <row r="9" spans="1:4" x14ac:dyDescent="0.25">
      <c r="A9" s="39">
        <v>2</v>
      </c>
      <c r="B9" s="22" t="s">
        <v>10</v>
      </c>
      <c r="C9" s="39">
        <v>24</v>
      </c>
      <c r="D9" s="39">
        <f t="shared" ref="D9:D10" si="0">C9/8</f>
        <v>3</v>
      </c>
    </row>
    <row r="10" spans="1:4" x14ac:dyDescent="0.25">
      <c r="A10" s="39">
        <v>3</v>
      </c>
      <c r="B10" s="22" t="s">
        <v>17</v>
      </c>
      <c r="C10" s="39">
        <v>64</v>
      </c>
      <c r="D10" s="39">
        <f t="shared" si="0"/>
        <v>8</v>
      </c>
    </row>
    <row r="11" spans="1:4" x14ac:dyDescent="0.25">
      <c r="A11" s="12"/>
      <c r="B11" s="13" t="s">
        <v>14</v>
      </c>
      <c r="C11" s="13"/>
      <c r="D11" s="13"/>
    </row>
    <row r="12" spans="1:4" x14ac:dyDescent="0.25">
      <c r="A12" s="43"/>
      <c r="B12" s="44" t="s">
        <v>26</v>
      </c>
      <c r="C12" s="43"/>
      <c r="D12" s="43"/>
    </row>
    <row r="13" spans="1:4" x14ac:dyDescent="0.25">
      <c r="A13" s="39">
        <v>1</v>
      </c>
      <c r="B13" s="64" t="s">
        <v>27</v>
      </c>
      <c r="C13" s="40"/>
      <c r="D13" s="39"/>
    </row>
    <row r="14" spans="1:4" x14ac:dyDescent="0.25">
      <c r="A14" s="39">
        <v>2</v>
      </c>
      <c r="B14" s="64" t="s">
        <v>37</v>
      </c>
      <c r="C14" s="39"/>
      <c r="D14" s="39"/>
    </row>
    <row r="15" spans="1:4" x14ac:dyDescent="0.25">
      <c r="A15" s="39">
        <v>3</v>
      </c>
      <c r="B15" s="64" t="s">
        <v>29</v>
      </c>
      <c r="C15" s="39"/>
      <c r="D15" s="39"/>
    </row>
    <row r="16" spans="1:4" x14ac:dyDescent="0.25">
      <c r="A16" s="39">
        <v>4</v>
      </c>
      <c r="B16" s="64" t="s">
        <v>220</v>
      </c>
      <c r="C16" s="39"/>
      <c r="D16" s="39"/>
    </row>
    <row r="17" spans="1:4" x14ac:dyDescent="0.25">
      <c r="A17" s="39">
        <v>5</v>
      </c>
      <c r="B17" s="64" t="s">
        <v>221</v>
      </c>
      <c r="C17" s="39"/>
      <c r="D17" s="39"/>
    </row>
    <row r="18" spans="1:4" x14ac:dyDescent="0.25">
      <c r="A18" s="39">
        <v>6</v>
      </c>
      <c r="B18" s="64" t="s">
        <v>28</v>
      </c>
      <c r="C18" s="39"/>
      <c r="D18" s="39"/>
    </row>
    <row r="19" spans="1:4" x14ac:dyDescent="0.25">
      <c r="A19" s="39">
        <v>7</v>
      </c>
      <c r="B19" s="66" t="s">
        <v>225</v>
      </c>
      <c r="C19" s="39"/>
      <c r="D19" s="39"/>
    </row>
    <row r="20" spans="1:4" x14ac:dyDescent="0.25">
      <c r="A20" s="39">
        <v>8</v>
      </c>
      <c r="B20" s="65" t="s">
        <v>222</v>
      </c>
      <c r="C20" s="39"/>
      <c r="D20" s="39"/>
    </row>
    <row r="21" spans="1:4" x14ac:dyDescent="0.25">
      <c r="A21" s="39"/>
      <c r="B21" s="137" t="s">
        <v>223</v>
      </c>
      <c r="C21" s="40"/>
      <c r="D21" s="39"/>
    </row>
    <row r="22" spans="1:4" x14ac:dyDescent="0.25">
      <c r="A22" s="39"/>
      <c r="B22" s="65" t="s">
        <v>224</v>
      </c>
      <c r="C22" s="40"/>
      <c r="D22" s="39"/>
    </row>
    <row r="23" spans="1:4" x14ac:dyDescent="0.25">
      <c r="A23" s="39"/>
      <c r="B23" s="137" t="s">
        <v>228</v>
      </c>
      <c r="C23" s="40"/>
      <c r="D23" s="39"/>
    </row>
    <row r="24" spans="1:4" x14ac:dyDescent="0.25">
      <c r="A24" s="39"/>
      <c r="B24" s="137" t="s">
        <v>231</v>
      </c>
      <c r="C24" s="40"/>
      <c r="D24" s="39"/>
    </row>
    <row r="25" spans="1:4" x14ac:dyDescent="0.25">
      <c r="A25" s="39"/>
      <c r="B25" s="137" t="s">
        <v>233</v>
      </c>
      <c r="C25" s="40"/>
      <c r="D25" s="39"/>
    </row>
    <row r="26" spans="1:4" x14ac:dyDescent="0.25">
      <c r="A26" s="39"/>
      <c r="B26" s="137" t="s">
        <v>234</v>
      </c>
      <c r="C26" s="40"/>
      <c r="D26" s="39"/>
    </row>
    <row r="27" spans="1:4" x14ac:dyDescent="0.25">
      <c r="A27" s="39"/>
      <c r="B27" s="137" t="s">
        <v>235</v>
      </c>
      <c r="C27" s="40"/>
      <c r="D27" s="39"/>
    </row>
    <row r="28" spans="1:4" x14ac:dyDescent="0.25">
      <c r="A28" s="39"/>
      <c r="B28" s="137" t="s">
        <v>236</v>
      </c>
      <c r="C28" s="40"/>
      <c r="D28" s="39"/>
    </row>
    <row r="29" spans="1:4" x14ac:dyDescent="0.25">
      <c r="A29" s="39"/>
      <c r="B29" s="137" t="s">
        <v>237</v>
      </c>
      <c r="C29" s="40"/>
      <c r="D29" s="39"/>
    </row>
    <row r="30" spans="1:4" x14ac:dyDescent="0.25">
      <c r="A30" s="39"/>
      <c r="B30" s="137" t="s">
        <v>238</v>
      </c>
      <c r="C30" s="40"/>
      <c r="D30" s="39"/>
    </row>
    <row r="31" spans="1:4" x14ac:dyDescent="0.25">
      <c r="A31" s="39">
        <v>9</v>
      </c>
      <c r="B31" s="138" t="s">
        <v>226</v>
      </c>
      <c r="C31" s="40"/>
      <c r="D31" s="39"/>
    </row>
    <row r="32" spans="1:4" x14ac:dyDescent="0.25">
      <c r="A32" s="39">
        <v>10</v>
      </c>
      <c r="B32" s="60" t="s">
        <v>227</v>
      </c>
      <c r="C32" s="39"/>
      <c r="D32" s="39"/>
    </row>
    <row r="33" spans="1:4" x14ac:dyDescent="0.25">
      <c r="A33" s="39"/>
      <c r="B33" s="60" t="s">
        <v>229</v>
      </c>
      <c r="C33" s="39"/>
      <c r="D33" s="39"/>
    </row>
    <row r="34" spans="1:4" x14ac:dyDescent="0.25">
      <c r="A34" s="39">
        <v>11</v>
      </c>
      <c r="B34" s="60" t="s">
        <v>230</v>
      </c>
      <c r="C34" s="39"/>
      <c r="D34" s="39"/>
    </row>
    <row r="35" spans="1:4" x14ac:dyDescent="0.25">
      <c r="A35" s="39"/>
      <c r="B35" s="14" t="s">
        <v>232</v>
      </c>
      <c r="C35" s="39"/>
      <c r="D35" s="39"/>
    </row>
    <row r="36" spans="1:4" x14ac:dyDescent="0.25">
      <c r="A36" s="39"/>
      <c r="B36" s="59" t="s">
        <v>239</v>
      </c>
      <c r="C36" s="39"/>
      <c r="D36" s="39"/>
    </row>
    <row r="37" spans="1:4" x14ac:dyDescent="0.25">
      <c r="A37" s="39"/>
      <c r="B37" s="139" t="s">
        <v>240</v>
      </c>
      <c r="C37" s="39"/>
      <c r="D37" s="39"/>
    </row>
    <row r="38" spans="1:4" x14ac:dyDescent="0.25">
      <c r="A38" s="39"/>
      <c r="B38" s="139" t="s">
        <v>241</v>
      </c>
      <c r="C38" s="39"/>
      <c r="D38" s="39"/>
    </row>
    <row r="39" spans="1:4" x14ac:dyDescent="0.25">
      <c r="A39" s="39"/>
      <c r="B39" s="139" t="s">
        <v>242</v>
      </c>
      <c r="C39" s="39"/>
      <c r="D39" s="39"/>
    </row>
    <row r="40" spans="1:4" x14ac:dyDescent="0.25">
      <c r="A40" s="39"/>
      <c r="B40" s="139" t="s">
        <v>243</v>
      </c>
      <c r="C40" s="39"/>
      <c r="D40" s="39"/>
    </row>
    <row r="41" spans="1:4" x14ac:dyDescent="0.25">
      <c r="A41" s="39"/>
      <c r="B41" s="139" t="s">
        <v>244</v>
      </c>
      <c r="C41" s="39"/>
      <c r="D41" s="39"/>
    </row>
    <row r="42" spans="1:4" x14ac:dyDescent="0.25">
      <c r="A42" s="39"/>
      <c r="B42" s="139" t="s">
        <v>245</v>
      </c>
      <c r="C42" s="39"/>
      <c r="D42" s="39"/>
    </row>
    <row r="43" spans="1:4" x14ac:dyDescent="0.25">
      <c r="A43" s="39"/>
      <c r="B43" s="139" t="s">
        <v>246</v>
      </c>
      <c r="C43" s="39"/>
      <c r="D43" s="39"/>
    </row>
    <row r="44" spans="1:4" x14ac:dyDescent="0.25">
      <c r="A44" s="39"/>
      <c r="B44" s="139" t="s">
        <v>247</v>
      </c>
      <c r="C44" s="39"/>
      <c r="D44" s="39"/>
    </row>
    <row r="45" spans="1:4" x14ac:dyDescent="0.25">
      <c r="A45" s="39"/>
      <c r="B45" s="139" t="s">
        <v>248</v>
      </c>
      <c r="C45" s="39"/>
      <c r="D45" s="39"/>
    </row>
    <row r="46" spans="1:4" x14ac:dyDescent="0.25">
      <c r="A46" s="39"/>
      <c r="B46" s="139" t="s">
        <v>249</v>
      </c>
      <c r="C46" s="39"/>
      <c r="D46" s="39"/>
    </row>
    <row r="47" spans="1:4" x14ac:dyDescent="0.25">
      <c r="A47" s="39"/>
      <c r="B47" s="139" t="s">
        <v>250</v>
      </c>
      <c r="C47" s="39"/>
      <c r="D47" s="39"/>
    </row>
    <row r="48" spans="1:4" x14ac:dyDescent="0.25">
      <c r="A48" s="39"/>
      <c r="B48" s="141" t="s">
        <v>251</v>
      </c>
      <c r="C48" s="39"/>
      <c r="D48" s="39"/>
    </row>
    <row r="49" spans="1:4" x14ac:dyDescent="0.25">
      <c r="A49" s="39"/>
      <c r="B49" s="139" t="s">
        <v>252</v>
      </c>
      <c r="C49" s="39"/>
      <c r="D49" s="39"/>
    </row>
    <row r="50" spans="1:4" x14ac:dyDescent="0.25">
      <c r="A50" s="39"/>
      <c r="B50" s="139" t="s">
        <v>253</v>
      </c>
      <c r="C50" s="39"/>
      <c r="D50" s="39"/>
    </row>
    <row r="51" spans="1:4" x14ac:dyDescent="0.25">
      <c r="A51" s="39"/>
      <c r="B51" s="139" t="s">
        <v>254</v>
      </c>
      <c r="C51" s="39"/>
      <c r="D51" s="39"/>
    </row>
    <row r="52" spans="1:4" x14ac:dyDescent="0.25">
      <c r="A52" s="39"/>
      <c r="B52" s="139" t="s">
        <v>255</v>
      </c>
      <c r="C52" s="39"/>
      <c r="D52" s="39"/>
    </row>
    <row r="53" spans="1:4" x14ac:dyDescent="0.25">
      <c r="A53" s="39"/>
      <c r="B53" s="80" t="s">
        <v>256</v>
      </c>
      <c r="C53" s="39"/>
      <c r="D53" s="39"/>
    </row>
    <row r="54" spans="1:4" x14ac:dyDescent="0.25">
      <c r="A54" s="39"/>
      <c r="B54" s="79" t="s">
        <v>257</v>
      </c>
      <c r="C54" s="39"/>
      <c r="D54" s="39"/>
    </row>
    <row r="55" spans="1:4" x14ac:dyDescent="0.25">
      <c r="A55" s="39"/>
      <c r="B55" s="79" t="s">
        <v>258</v>
      </c>
      <c r="C55" s="39"/>
      <c r="D55" s="39"/>
    </row>
    <row r="56" spans="1:4" x14ac:dyDescent="0.25">
      <c r="A56" s="39"/>
      <c r="B56" s="79" t="s">
        <v>259</v>
      </c>
      <c r="C56" s="39"/>
      <c r="D56" s="39"/>
    </row>
    <row r="57" spans="1:4" x14ac:dyDescent="0.25">
      <c r="A57" s="39"/>
      <c r="B57" s="80" t="s">
        <v>260</v>
      </c>
      <c r="C57" s="39"/>
      <c r="D57" s="39"/>
    </row>
    <row r="58" spans="1:4" x14ac:dyDescent="0.25">
      <c r="A58" s="78"/>
      <c r="B58" s="79" t="s">
        <v>257</v>
      </c>
      <c r="C58" s="78"/>
      <c r="D58" s="78"/>
    </row>
    <row r="59" spans="1:4" x14ac:dyDescent="0.25">
      <c r="A59" s="78"/>
      <c r="B59" s="79" t="s">
        <v>261</v>
      </c>
      <c r="C59" s="78"/>
      <c r="D59" s="78"/>
    </row>
    <row r="60" spans="1:4" x14ac:dyDescent="0.25">
      <c r="A60" s="78"/>
      <c r="B60" s="79" t="s">
        <v>262</v>
      </c>
      <c r="C60" s="78"/>
      <c r="D60" s="78"/>
    </row>
    <row r="61" spans="1:4" x14ac:dyDescent="0.25">
      <c r="A61" s="78"/>
      <c r="B61" s="79" t="s">
        <v>263</v>
      </c>
      <c r="C61" s="78"/>
      <c r="D61" s="78"/>
    </row>
    <row r="62" spans="1:4" x14ac:dyDescent="0.25">
      <c r="A62" s="78"/>
      <c r="B62" s="80" t="s">
        <v>264</v>
      </c>
      <c r="C62" s="78"/>
      <c r="D62" s="78"/>
    </row>
    <row r="63" spans="1:4" x14ac:dyDescent="0.25">
      <c r="A63" s="78"/>
      <c r="B63" s="79" t="s">
        <v>265</v>
      </c>
      <c r="C63" s="78"/>
      <c r="D63" s="78"/>
    </row>
    <row r="64" spans="1:4" x14ac:dyDescent="0.25">
      <c r="A64" s="78"/>
      <c r="B64" s="79" t="s">
        <v>266</v>
      </c>
      <c r="C64" s="78"/>
      <c r="D64" s="78"/>
    </row>
    <row r="65" spans="1:4" x14ac:dyDescent="0.25">
      <c r="A65" s="78"/>
      <c r="B65" s="107" t="s">
        <v>269</v>
      </c>
      <c r="C65" s="78"/>
      <c r="D65" s="78"/>
    </row>
    <row r="66" spans="1:4" x14ac:dyDescent="0.25">
      <c r="A66" s="78"/>
      <c r="B66" s="107" t="s">
        <v>267</v>
      </c>
      <c r="C66" s="78"/>
      <c r="D66" s="78"/>
    </row>
    <row r="67" spans="1:4" x14ac:dyDescent="0.25">
      <c r="A67" s="78"/>
      <c r="B67" s="107" t="s">
        <v>268</v>
      </c>
      <c r="C67" s="78"/>
      <c r="D67" s="78"/>
    </row>
    <row r="68" spans="1:4" x14ac:dyDescent="0.25">
      <c r="A68" s="78"/>
      <c r="B68" s="140" t="s">
        <v>251</v>
      </c>
      <c r="C68" s="78"/>
      <c r="D68" s="78"/>
    </row>
    <row r="69" spans="1:4" x14ac:dyDescent="0.25">
      <c r="A69" s="78"/>
      <c r="B69" s="107" t="s">
        <v>270</v>
      </c>
      <c r="C69" s="78"/>
      <c r="D69" s="78"/>
    </row>
    <row r="70" spans="1:4" x14ac:dyDescent="0.25">
      <c r="A70" s="78"/>
      <c r="B70" s="80"/>
      <c r="C70" s="78"/>
      <c r="D70" s="78"/>
    </row>
    <row r="71" spans="1:4" x14ac:dyDescent="0.25">
      <c r="A71" s="78"/>
      <c r="B71" s="80"/>
      <c r="C71" s="78"/>
      <c r="D71" s="78"/>
    </row>
    <row r="72" spans="1:4" x14ac:dyDescent="0.25">
      <c r="A72" s="78"/>
      <c r="B72" s="79"/>
      <c r="C72" s="78"/>
      <c r="D72" s="78"/>
    </row>
    <row r="73" spans="1:4" x14ac:dyDescent="0.25">
      <c r="A73" s="78"/>
      <c r="B73" s="79"/>
      <c r="C73" s="78"/>
      <c r="D73" s="78"/>
    </row>
    <row r="74" spans="1:4" x14ac:dyDescent="0.25">
      <c r="A74" s="78"/>
      <c r="B74" s="99"/>
      <c r="C74" s="78"/>
      <c r="D74" s="78"/>
    </row>
    <row r="75" spans="1:4" x14ac:dyDescent="0.25">
      <c r="A75" s="78"/>
      <c r="B75" s="99"/>
      <c r="C75" s="78"/>
      <c r="D75" s="78"/>
    </row>
    <row r="76" spans="1:4" x14ac:dyDescent="0.25">
      <c r="A76" s="78"/>
      <c r="B76" s="99"/>
      <c r="C76" s="78"/>
      <c r="D76" s="78"/>
    </row>
    <row r="77" spans="1:4" x14ac:dyDescent="0.25">
      <c r="A77" s="78"/>
      <c r="B77" s="99"/>
      <c r="C77" s="78"/>
      <c r="D77" s="78"/>
    </row>
    <row r="78" spans="1:4" x14ac:dyDescent="0.25">
      <c r="A78" s="107"/>
      <c r="B78" s="105"/>
      <c r="C78" s="107"/>
      <c r="D78" s="107"/>
    </row>
    <row r="79" spans="1:4" x14ac:dyDescent="0.25">
      <c r="A79" s="78"/>
      <c r="B79" s="80"/>
      <c r="C79" s="78"/>
      <c r="D79" s="78"/>
    </row>
    <row r="80" spans="1:4" x14ac:dyDescent="0.25">
      <c r="A80" s="78"/>
      <c r="B80" s="79"/>
      <c r="C80" s="78"/>
      <c r="D80" s="78"/>
    </row>
    <row r="81" spans="1:4" x14ac:dyDescent="0.25">
      <c r="A81" s="78"/>
      <c r="B81" s="79"/>
      <c r="C81" s="78"/>
      <c r="D81" s="78"/>
    </row>
    <row r="82" spans="1:4" x14ac:dyDescent="0.25">
      <c r="A82" s="78"/>
      <c r="B82" s="79"/>
      <c r="C82" s="78"/>
      <c r="D82" s="78"/>
    </row>
    <row r="83" spans="1:4" x14ac:dyDescent="0.25">
      <c r="A83" s="78"/>
      <c r="B83" s="79"/>
      <c r="C83" s="78"/>
      <c r="D83" s="78"/>
    </row>
    <row r="84" spans="1:4" x14ac:dyDescent="0.25">
      <c r="A84" s="78"/>
      <c r="B84" s="79"/>
      <c r="C84" s="78"/>
      <c r="D84" s="78"/>
    </row>
    <row r="85" spans="1:4" x14ac:dyDescent="0.25">
      <c r="A85" s="78"/>
      <c r="B85" s="79"/>
      <c r="C85" s="78"/>
      <c r="D85" s="78"/>
    </row>
    <row r="86" spans="1:4" x14ac:dyDescent="0.25">
      <c r="A86" s="78"/>
      <c r="B86" s="79"/>
      <c r="C86" s="78"/>
      <c r="D86" s="78"/>
    </row>
    <row r="87" spans="1:4" x14ac:dyDescent="0.25">
      <c r="A87" s="78"/>
      <c r="B87" s="79"/>
      <c r="C87" s="78"/>
      <c r="D87" s="78"/>
    </row>
    <row r="88" spans="1:4" x14ac:dyDescent="0.25">
      <c r="A88" s="78"/>
      <c r="B88" s="79"/>
      <c r="C88" s="78"/>
      <c r="D88" s="78"/>
    </row>
    <row r="89" spans="1:4" x14ac:dyDescent="0.25">
      <c r="A89" s="78"/>
      <c r="B89" s="79"/>
      <c r="C89" s="78"/>
      <c r="D89" s="78"/>
    </row>
    <row r="90" spans="1:4" x14ac:dyDescent="0.25">
      <c r="A90" s="78"/>
      <c r="B90" s="79"/>
      <c r="C90" s="78"/>
      <c r="D90" s="78"/>
    </row>
    <row r="91" spans="1:4" x14ac:dyDescent="0.25">
      <c r="A91" s="78"/>
      <c r="B91" s="79"/>
      <c r="C91" s="78"/>
      <c r="D91" s="78"/>
    </row>
    <row r="92" spans="1:4" x14ac:dyDescent="0.25">
      <c r="A92" s="78"/>
      <c r="B92" s="98"/>
      <c r="C92" s="78"/>
      <c r="D92" s="78"/>
    </row>
    <row r="93" spans="1:4" x14ac:dyDescent="0.25">
      <c r="A93" s="78"/>
      <c r="B93" s="99"/>
      <c r="C93" s="78"/>
      <c r="D93" s="78"/>
    </row>
    <row r="94" spans="1:4" x14ac:dyDescent="0.25">
      <c r="A94" s="78"/>
      <c r="B94" s="99"/>
      <c r="C94" s="78"/>
      <c r="D94" s="78"/>
    </row>
    <row r="95" spans="1:4" x14ac:dyDescent="0.25">
      <c r="A95" s="78"/>
      <c r="B95" s="99"/>
      <c r="C95" s="78"/>
      <c r="D95" s="78"/>
    </row>
    <row r="96" spans="1:4" x14ac:dyDescent="0.25">
      <c r="A96" s="78"/>
      <c r="B96" s="99"/>
      <c r="C96" s="78"/>
      <c r="D96" s="78"/>
    </row>
    <row r="97" spans="1:4" x14ac:dyDescent="0.25">
      <c r="A97" s="78"/>
      <c r="B97" s="99"/>
      <c r="C97" s="78"/>
      <c r="D97" s="78"/>
    </row>
    <row r="98" spans="1:4" x14ac:dyDescent="0.25">
      <c r="A98" s="78"/>
      <c r="B98" s="99"/>
      <c r="C98" s="78"/>
      <c r="D98" s="78"/>
    </row>
    <row r="99" spans="1:4" x14ac:dyDescent="0.25">
      <c r="A99" s="78"/>
      <c r="B99" s="99"/>
      <c r="C99" s="78"/>
      <c r="D99" s="78"/>
    </row>
    <row r="100" spans="1:4" x14ac:dyDescent="0.25">
      <c r="A100" s="78"/>
      <c r="B100" s="99"/>
      <c r="C100" s="78"/>
      <c r="D100" s="78"/>
    </row>
    <row r="101" spans="1:4" x14ac:dyDescent="0.25">
      <c r="A101" s="78"/>
      <c r="B101" s="110"/>
      <c r="C101" s="78"/>
      <c r="D101" s="78"/>
    </row>
    <row r="102" spans="1:4" x14ac:dyDescent="0.25">
      <c r="A102" s="78"/>
      <c r="B102" s="111"/>
      <c r="C102" s="78"/>
      <c r="D102" s="78"/>
    </row>
    <row r="103" spans="1:4" x14ac:dyDescent="0.25">
      <c r="A103" s="78"/>
      <c r="B103" s="79"/>
      <c r="C103" s="78"/>
      <c r="D103" s="78"/>
    </row>
    <row r="104" spans="1:4" x14ac:dyDescent="0.25">
      <c r="A104" s="78"/>
      <c r="B104" s="79"/>
      <c r="C104" s="78"/>
      <c r="D104" s="78"/>
    </row>
    <row r="105" spans="1:4" x14ac:dyDescent="0.25">
      <c r="A105" s="78"/>
      <c r="B105" s="80"/>
      <c r="C105" s="78"/>
      <c r="D105" s="78"/>
    </row>
    <row r="106" spans="1:4" x14ac:dyDescent="0.25">
      <c r="A106" s="78"/>
      <c r="B106" s="79"/>
      <c r="C106" s="78"/>
      <c r="D106" s="78"/>
    </row>
    <row r="107" spans="1:4" x14ac:dyDescent="0.25">
      <c r="A107" s="78"/>
      <c r="B107" s="79"/>
      <c r="C107" s="78"/>
      <c r="D107" s="78"/>
    </row>
    <row r="108" spans="1:4" x14ac:dyDescent="0.25">
      <c r="A108" s="78"/>
      <c r="B108" s="79"/>
      <c r="C108" s="78"/>
      <c r="D108" s="78"/>
    </row>
    <row r="109" spans="1:4" x14ac:dyDescent="0.25">
      <c r="A109" s="78"/>
      <c r="B109" s="79"/>
      <c r="C109" s="78"/>
      <c r="D109" s="78"/>
    </row>
    <row r="110" spans="1:4" x14ac:dyDescent="0.25">
      <c r="A110" s="78"/>
      <c r="B110" s="80"/>
      <c r="C110" s="78"/>
      <c r="D110" s="78"/>
    </row>
    <row r="111" spans="1:4" x14ac:dyDescent="0.25">
      <c r="A111" s="78"/>
      <c r="B111" s="79"/>
      <c r="C111" s="78"/>
      <c r="D111" s="78"/>
    </row>
    <row r="112" spans="1:4" x14ac:dyDescent="0.25">
      <c r="A112" s="78"/>
      <c r="B112" s="79"/>
      <c r="C112" s="78"/>
      <c r="D112" s="78"/>
    </row>
    <row r="113" spans="1:4" x14ac:dyDescent="0.25">
      <c r="A113" s="78"/>
      <c r="B113" s="79"/>
      <c r="C113" s="78"/>
      <c r="D113" s="78"/>
    </row>
    <row r="114" spans="1:4" x14ac:dyDescent="0.25">
      <c r="A114" s="78"/>
      <c r="B114" s="79"/>
      <c r="C114" s="78"/>
      <c r="D114" s="78"/>
    </row>
    <row r="115" spans="1:4" x14ac:dyDescent="0.25">
      <c r="A115" s="78"/>
      <c r="B115" s="79"/>
      <c r="C115" s="78"/>
      <c r="D115" s="78"/>
    </row>
    <row r="116" spans="1:4" x14ac:dyDescent="0.25">
      <c r="A116" s="78"/>
      <c r="B116" s="79"/>
      <c r="C116" s="78"/>
      <c r="D116" s="78"/>
    </row>
    <row r="117" spans="1:4" x14ac:dyDescent="0.25">
      <c r="A117" s="78"/>
      <c r="B117" s="79"/>
      <c r="C117" s="78"/>
      <c r="D117" s="78"/>
    </row>
    <row r="118" spans="1:4" x14ac:dyDescent="0.25">
      <c r="A118" s="43"/>
      <c r="B118" s="80"/>
      <c r="C118" s="43"/>
      <c r="D118" s="43"/>
    </row>
    <row r="119" spans="1:4" x14ac:dyDescent="0.25">
      <c r="A119" s="43"/>
      <c r="B119" s="111"/>
      <c r="C119" s="43"/>
      <c r="D119" s="43"/>
    </row>
    <row r="120" spans="1:4" x14ac:dyDescent="0.25">
      <c r="A120" s="39">
        <v>102</v>
      </c>
      <c r="B120" s="79"/>
      <c r="C120" s="39">
        <v>4</v>
      </c>
      <c r="D120" s="39">
        <f t="shared" ref="D120:D137" si="1">C120/8</f>
        <v>0.5</v>
      </c>
    </row>
    <row r="121" spans="1:4" x14ac:dyDescent="0.25">
      <c r="A121" s="39">
        <v>103</v>
      </c>
      <c r="B121" s="79"/>
      <c r="C121" s="39">
        <v>4</v>
      </c>
      <c r="D121" s="39">
        <f t="shared" si="1"/>
        <v>0.5</v>
      </c>
    </row>
    <row r="122" spans="1:4" x14ac:dyDescent="0.25">
      <c r="A122" s="39">
        <v>104</v>
      </c>
      <c r="B122" s="65"/>
      <c r="C122" s="39">
        <v>3</v>
      </c>
      <c r="D122" s="39">
        <f t="shared" si="1"/>
        <v>0.375</v>
      </c>
    </row>
    <row r="123" spans="1:4" x14ac:dyDescent="0.25">
      <c r="A123" s="39">
        <v>105</v>
      </c>
      <c r="B123" s="1"/>
      <c r="C123" s="39">
        <v>3</v>
      </c>
      <c r="D123" s="39">
        <f t="shared" si="1"/>
        <v>0.375</v>
      </c>
    </row>
    <row r="124" spans="1:4" x14ac:dyDescent="0.25">
      <c r="A124" s="39">
        <v>106</v>
      </c>
      <c r="B124" s="1"/>
      <c r="C124" s="39">
        <v>2</v>
      </c>
      <c r="D124" s="39">
        <f t="shared" si="1"/>
        <v>0.25</v>
      </c>
    </row>
    <row r="125" spans="1:4" x14ac:dyDescent="0.25">
      <c r="A125" s="39">
        <v>107</v>
      </c>
      <c r="B125" s="44"/>
      <c r="C125" s="39">
        <v>2</v>
      </c>
      <c r="D125" s="39">
        <f t="shared" si="1"/>
        <v>0.25</v>
      </c>
    </row>
    <row r="126" spans="1:4" x14ac:dyDescent="0.25">
      <c r="A126" s="39">
        <v>108</v>
      </c>
      <c r="B126" s="44" t="s">
        <v>26</v>
      </c>
      <c r="C126" s="39">
        <v>2</v>
      </c>
      <c r="D126" s="39">
        <f t="shared" si="1"/>
        <v>0.25</v>
      </c>
    </row>
    <row r="127" spans="1:4" x14ac:dyDescent="0.25">
      <c r="A127" s="39">
        <v>109</v>
      </c>
      <c r="C127" s="39">
        <v>4</v>
      </c>
      <c r="D127" s="39">
        <f t="shared" si="1"/>
        <v>0.5</v>
      </c>
    </row>
    <row r="128" spans="1:4" x14ac:dyDescent="0.25">
      <c r="A128" s="39">
        <v>110</v>
      </c>
      <c r="C128" s="39">
        <v>6</v>
      </c>
      <c r="D128" s="39">
        <f t="shared" si="1"/>
        <v>0.75</v>
      </c>
    </row>
    <row r="129" spans="1:4" x14ac:dyDescent="0.25">
      <c r="A129" s="39">
        <v>111</v>
      </c>
      <c r="C129" s="39">
        <v>5</v>
      </c>
      <c r="D129" s="39">
        <f t="shared" si="1"/>
        <v>0.625</v>
      </c>
    </row>
    <row r="130" spans="1:4" x14ac:dyDescent="0.25">
      <c r="A130" s="39">
        <v>112</v>
      </c>
      <c r="C130" s="39">
        <v>6</v>
      </c>
      <c r="D130" s="39">
        <f t="shared" si="1"/>
        <v>0.75</v>
      </c>
    </row>
    <row r="131" spans="1:4" x14ac:dyDescent="0.25">
      <c r="A131" s="39">
        <v>113</v>
      </c>
      <c r="C131" s="39">
        <v>6</v>
      </c>
      <c r="D131" s="39">
        <f t="shared" si="1"/>
        <v>0.75</v>
      </c>
    </row>
    <row r="132" spans="1:4" x14ac:dyDescent="0.25">
      <c r="A132" s="13"/>
      <c r="C132" s="13"/>
      <c r="D132" s="39">
        <f t="shared" si="1"/>
        <v>0</v>
      </c>
    </row>
    <row r="133" spans="1:4" x14ac:dyDescent="0.25">
      <c r="A133" s="39">
        <v>114</v>
      </c>
      <c r="C133" s="39">
        <f>SUM(C12:C131)*0.35</f>
        <v>16.45</v>
      </c>
      <c r="D133" s="39">
        <f t="shared" si="1"/>
        <v>2.0562499999999999</v>
      </c>
    </row>
    <row r="134" spans="1:4" x14ac:dyDescent="0.25">
      <c r="A134" s="39">
        <v>115</v>
      </c>
      <c r="C134" s="39">
        <v>8</v>
      </c>
      <c r="D134" s="39">
        <f t="shared" si="1"/>
        <v>1</v>
      </c>
    </row>
    <row r="135" spans="1:4" x14ac:dyDescent="0.25">
      <c r="A135" s="39">
        <v>116</v>
      </c>
      <c r="C135" s="39">
        <v>8</v>
      </c>
      <c r="D135" s="39">
        <f t="shared" si="1"/>
        <v>1</v>
      </c>
    </row>
    <row r="136" spans="1:4" x14ac:dyDescent="0.25">
      <c r="A136" s="39">
        <v>117</v>
      </c>
      <c r="C136" s="39">
        <v>8</v>
      </c>
      <c r="D136" s="39">
        <f t="shared" si="1"/>
        <v>1</v>
      </c>
    </row>
    <row r="137" spans="1:4" x14ac:dyDescent="0.25">
      <c r="A137" s="39">
        <v>118</v>
      </c>
      <c r="C137" s="39">
        <v>8</v>
      </c>
      <c r="D137" s="39">
        <f t="shared" si="1"/>
        <v>1</v>
      </c>
    </row>
    <row r="139" spans="1:4" x14ac:dyDescent="0.25">
      <c r="B139" s="13" t="s">
        <v>21</v>
      </c>
    </row>
    <row r="140" spans="1:4" x14ac:dyDescent="0.25">
      <c r="B140" s="22" t="s">
        <v>5</v>
      </c>
    </row>
    <row r="141" spans="1:4" x14ac:dyDescent="0.25">
      <c r="B141" s="22" t="s">
        <v>15</v>
      </c>
    </row>
    <row r="142" spans="1:4" x14ac:dyDescent="0.25">
      <c r="B142" s="22" t="s">
        <v>23</v>
      </c>
    </row>
    <row r="143" spans="1:4" x14ac:dyDescent="0.25">
      <c r="B143" s="22" t="s">
        <v>16</v>
      </c>
    </row>
    <row r="144" spans="1:4" x14ac:dyDescent="0.25">
      <c r="B144" s="22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abSelected="1" topLeftCell="B7" zoomScale="80" zoomScaleNormal="80" workbookViewId="0">
      <selection activeCell="D105" sqref="B13:D105"/>
    </sheetView>
  </sheetViews>
  <sheetFormatPr defaultRowHeight="15.75" x14ac:dyDescent="0.25"/>
  <cols>
    <col min="2" max="2" width="84.5" customWidth="1"/>
    <col min="3" max="3" width="10.25" customWidth="1"/>
    <col min="4" max="4" width="10.625" customWidth="1"/>
  </cols>
  <sheetData>
    <row r="1" spans="1:4" ht="18.75" x14ac:dyDescent="0.25">
      <c r="A1" s="5"/>
      <c r="B1" s="5"/>
      <c r="C1" s="4"/>
      <c r="D1" s="6"/>
    </row>
    <row r="2" spans="1:4" ht="18.75" x14ac:dyDescent="0.25">
      <c r="A2" s="6"/>
      <c r="B2" s="6"/>
      <c r="C2" s="4"/>
      <c r="D2" s="6"/>
    </row>
    <row r="3" spans="1:4" ht="18.75" x14ac:dyDescent="0.25">
      <c r="A3" s="6"/>
      <c r="B3" s="10" t="s">
        <v>41</v>
      </c>
      <c r="C3" s="4"/>
      <c r="D3" s="25">
        <v>42983</v>
      </c>
    </row>
    <row r="4" spans="1:4" ht="18.75" x14ac:dyDescent="0.25">
      <c r="A4" s="6"/>
      <c r="B4" s="4"/>
      <c r="C4" s="4"/>
      <c r="D4" s="26" t="s">
        <v>42</v>
      </c>
    </row>
    <row r="5" spans="1:4" ht="18.75" x14ac:dyDescent="0.25">
      <c r="A5" s="7"/>
      <c r="B5" s="7"/>
      <c r="C5" s="41"/>
      <c r="D5" s="7"/>
    </row>
    <row r="6" spans="1:4" ht="17.25" x14ac:dyDescent="0.25">
      <c r="A6" s="67"/>
      <c r="B6" s="68" t="s">
        <v>0</v>
      </c>
      <c r="C6" s="69" t="s">
        <v>19</v>
      </c>
      <c r="D6" s="69" t="s">
        <v>1</v>
      </c>
    </row>
    <row r="7" spans="1:4" ht="17.25" x14ac:dyDescent="0.25">
      <c r="A7" s="67"/>
      <c r="B7" s="68" t="s">
        <v>8</v>
      </c>
      <c r="C7" s="67"/>
      <c r="D7" s="67"/>
    </row>
    <row r="8" spans="1:4" ht="17.25" x14ac:dyDescent="0.25">
      <c r="A8" s="70">
        <v>1</v>
      </c>
      <c r="B8" s="71" t="s">
        <v>9</v>
      </c>
      <c r="C8" s="70">
        <v>24</v>
      </c>
      <c r="D8" s="70">
        <f>C8/8</f>
        <v>3</v>
      </c>
    </row>
    <row r="9" spans="1:4" ht="17.25" x14ac:dyDescent="0.25">
      <c r="A9" s="70">
        <v>2</v>
      </c>
      <c r="B9" s="71" t="s">
        <v>10</v>
      </c>
      <c r="C9" s="70">
        <v>24</v>
      </c>
      <c r="D9" s="70">
        <f t="shared" ref="D9:D10" si="0">C9/8</f>
        <v>3</v>
      </c>
    </row>
    <row r="10" spans="1:4" ht="17.25" x14ac:dyDescent="0.25">
      <c r="A10" s="70">
        <v>3</v>
      </c>
      <c r="B10" s="71" t="s">
        <v>17</v>
      </c>
      <c r="C10" s="70">
        <v>64</v>
      </c>
      <c r="D10" s="70">
        <f t="shared" si="0"/>
        <v>8</v>
      </c>
    </row>
    <row r="11" spans="1:4" ht="17.25" x14ac:dyDescent="0.25">
      <c r="A11" s="67"/>
      <c r="B11" s="68" t="s">
        <v>14</v>
      </c>
      <c r="C11" s="68"/>
      <c r="D11" s="68"/>
    </row>
    <row r="12" spans="1:4" ht="17.25" x14ac:dyDescent="0.25">
      <c r="A12" s="73"/>
      <c r="B12" s="74" t="s">
        <v>148</v>
      </c>
      <c r="C12" s="73"/>
      <c r="D12" s="73"/>
    </row>
    <row r="13" spans="1:4" ht="17.25" x14ac:dyDescent="0.25">
      <c r="A13" s="70">
        <v>1</v>
      </c>
      <c r="B13" s="148" t="s">
        <v>285</v>
      </c>
      <c r="C13" s="149"/>
      <c r="D13" s="149"/>
    </row>
    <row r="14" spans="1:4" ht="17.25" x14ac:dyDescent="0.25">
      <c r="A14" s="70">
        <v>2</v>
      </c>
      <c r="B14" s="149" t="s">
        <v>286</v>
      </c>
      <c r="C14" s="150">
        <v>8</v>
      </c>
      <c r="D14" s="150">
        <v>1</v>
      </c>
    </row>
    <row r="15" spans="1:4" ht="18.75" customHeight="1" x14ac:dyDescent="0.3">
      <c r="A15" s="70">
        <v>3</v>
      </c>
      <c r="B15" s="151" t="s">
        <v>287</v>
      </c>
      <c r="C15" s="150"/>
      <c r="D15" s="150"/>
    </row>
    <row r="16" spans="1:4" ht="17.25" x14ac:dyDescent="0.25">
      <c r="A16" s="70">
        <v>4</v>
      </c>
      <c r="B16" s="149" t="s">
        <v>288</v>
      </c>
      <c r="C16" s="150">
        <v>12</v>
      </c>
      <c r="D16" s="150">
        <v>1.5</v>
      </c>
    </row>
    <row r="17" spans="1:4" ht="17.25" x14ac:dyDescent="0.25">
      <c r="A17" s="70">
        <v>5</v>
      </c>
      <c r="B17" s="149" t="s">
        <v>289</v>
      </c>
      <c r="C17" s="150">
        <v>16</v>
      </c>
      <c r="D17" s="150">
        <v>2</v>
      </c>
    </row>
    <row r="18" spans="1:4" ht="16.5" customHeight="1" x14ac:dyDescent="0.3">
      <c r="A18" s="70">
        <v>6</v>
      </c>
      <c r="B18" s="151" t="s">
        <v>290</v>
      </c>
      <c r="C18" s="150"/>
      <c r="D18" s="150"/>
    </row>
    <row r="19" spans="1:4" ht="17.25" x14ac:dyDescent="0.25">
      <c r="A19" s="70">
        <v>7</v>
      </c>
      <c r="B19" s="152" t="s">
        <v>291</v>
      </c>
      <c r="C19" s="150">
        <v>2</v>
      </c>
      <c r="D19" s="150">
        <f>C19/8</f>
        <v>0.25</v>
      </c>
    </row>
    <row r="20" spans="1:4" ht="17.25" x14ac:dyDescent="0.25">
      <c r="A20" s="70">
        <v>8</v>
      </c>
      <c r="B20" s="153" t="s">
        <v>292</v>
      </c>
      <c r="C20" s="150">
        <v>2</v>
      </c>
      <c r="D20" s="150">
        <v>0.25</v>
      </c>
    </row>
    <row r="21" spans="1:4" ht="17.25" x14ac:dyDescent="0.25">
      <c r="A21" s="70"/>
      <c r="B21" s="149" t="s">
        <v>71</v>
      </c>
      <c r="C21" s="150"/>
      <c r="D21" s="150"/>
    </row>
    <row r="22" spans="1:4" ht="17.25" x14ac:dyDescent="0.25">
      <c r="A22" s="70"/>
      <c r="B22" s="149" t="s">
        <v>293</v>
      </c>
      <c r="C22" s="150"/>
      <c r="D22" s="150"/>
    </row>
    <row r="23" spans="1:4" ht="17.25" x14ac:dyDescent="0.25">
      <c r="A23" s="70"/>
      <c r="B23" s="149" t="s">
        <v>62</v>
      </c>
      <c r="C23" s="150"/>
      <c r="D23" s="150"/>
    </row>
    <row r="24" spans="1:4" ht="17.25" x14ac:dyDescent="0.25">
      <c r="A24" s="70"/>
      <c r="B24" s="149" t="s">
        <v>294</v>
      </c>
      <c r="C24" s="150"/>
      <c r="D24" s="150"/>
    </row>
    <row r="25" spans="1:4" ht="17.25" x14ac:dyDescent="0.25">
      <c r="A25" s="70"/>
      <c r="B25" s="154" t="s">
        <v>64</v>
      </c>
      <c r="C25" s="150"/>
      <c r="D25" s="150"/>
    </row>
    <row r="26" spans="1:4" ht="17.25" x14ac:dyDescent="0.25">
      <c r="A26" s="70"/>
      <c r="B26" s="155" t="s">
        <v>295</v>
      </c>
      <c r="C26" s="150">
        <v>2</v>
      </c>
      <c r="D26" s="150">
        <v>0.25</v>
      </c>
    </row>
    <row r="27" spans="1:4" ht="17.25" x14ac:dyDescent="0.25">
      <c r="A27" s="70"/>
      <c r="B27" s="155" t="s">
        <v>124</v>
      </c>
      <c r="C27" s="150">
        <v>4</v>
      </c>
      <c r="D27" s="150">
        <v>0.5</v>
      </c>
    </row>
    <row r="28" spans="1:4" ht="17.25" x14ac:dyDescent="0.25">
      <c r="A28" s="70"/>
      <c r="B28" s="156" t="s">
        <v>296</v>
      </c>
      <c r="C28" s="150"/>
      <c r="D28" s="150"/>
    </row>
    <row r="29" spans="1:4" ht="17.25" x14ac:dyDescent="0.25">
      <c r="A29" s="70"/>
      <c r="B29" s="149" t="s">
        <v>297</v>
      </c>
      <c r="C29" s="150">
        <v>8</v>
      </c>
      <c r="D29" s="150">
        <v>1</v>
      </c>
    </row>
    <row r="30" spans="1:4" ht="17.25" x14ac:dyDescent="0.25">
      <c r="A30" s="70"/>
      <c r="B30" s="156" t="s">
        <v>71</v>
      </c>
      <c r="C30" s="150"/>
      <c r="D30" s="150"/>
    </row>
    <row r="31" spans="1:4" ht="23.25" customHeight="1" x14ac:dyDescent="0.25">
      <c r="A31" s="70">
        <v>9</v>
      </c>
      <c r="B31" s="149" t="s">
        <v>298</v>
      </c>
      <c r="C31" s="150">
        <v>6</v>
      </c>
      <c r="D31" s="150">
        <v>0.75</v>
      </c>
    </row>
    <row r="32" spans="1:4" ht="17.25" x14ac:dyDescent="0.25">
      <c r="A32" s="70">
        <v>10</v>
      </c>
      <c r="B32" s="149" t="s">
        <v>299</v>
      </c>
      <c r="C32" s="150"/>
      <c r="D32" s="150"/>
    </row>
    <row r="33" spans="1:4" ht="17.25" x14ac:dyDescent="0.25">
      <c r="A33" s="70"/>
      <c r="B33" s="149" t="s">
        <v>300</v>
      </c>
      <c r="C33" s="150">
        <v>6</v>
      </c>
      <c r="D33" s="150">
        <f>C33/8</f>
        <v>0.75</v>
      </c>
    </row>
    <row r="34" spans="1:4" ht="17.25" x14ac:dyDescent="0.25">
      <c r="A34" s="70">
        <v>11</v>
      </c>
      <c r="B34" s="156" t="s">
        <v>62</v>
      </c>
      <c r="C34" s="150"/>
      <c r="D34" s="150"/>
    </row>
    <row r="35" spans="1:4" ht="17.25" x14ac:dyDescent="0.25">
      <c r="A35" s="70"/>
      <c r="B35" s="149" t="s">
        <v>301</v>
      </c>
      <c r="C35" s="150">
        <v>6</v>
      </c>
      <c r="D35" s="150">
        <v>0.75</v>
      </c>
    </row>
    <row r="36" spans="1:4" ht="17.25" x14ac:dyDescent="0.25">
      <c r="A36" s="70"/>
      <c r="B36" s="156" t="s">
        <v>294</v>
      </c>
      <c r="C36" s="150"/>
      <c r="D36" s="150"/>
    </row>
    <row r="37" spans="1:4" ht="17.25" x14ac:dyDescent="0.25">
      <c r="A37" s="70"/>
      <c r="B37" s="149" t="s">
        <v>302</v>
      </c>
      <c r="C37" s="150">
        <v>16</v>
      </c>
      <c r="D37" s="150">
        <v>2</v>
      </c>
    </row>
    <row r="38" spans="1:4" ht="18.75" x14ac:dyDescent="0.3">
      <c r="A38" s="70"/>
      <c r="B38" s="151" t="s">
        <v>303</v>
      </c>
      <c r="C38" s="150"/>
      <c r="D38" s="150"/>
    </row>
    <row r="39" spans="1:4" ht="17.25" x14ac:dyDescent="0.25">
      <c r="A39" s="70"/>
      <c r="B39" s="156" t="s">
        <v>88</v>
      </c>
      <c r="C39" s="150">
        <v>16</v>
      </c>
      <c r="D39" s="150">
        <v>2</v>
      </c>
    </row>
    <row r="40" spans="1:4" ht="17.25" x14ac:dyDescent="0.25">
      <c r="A40" s="70"/>
      <c r="B40" s="149" t="s">
        <v>304</v>
      </c>
      <c r="C40" s="150"/>
      <c r="D40" s="150"/>
    </row>
    <row r="41" spans="1:4" ht="17.25" x14ac:dyDescent="0.25">
      <c r="A41" s="70"/>
      <c r="B41" s="149" t="s">
        <v>305</v>
      </c>
      <c r="C41" s="150"/>
      <c r="D41" s="150"/>
    </row>
    <row r="42" spans="1:4" ht="17.25" x14ac:dyDescent="0.25">
      <c r="A42" s="70"/>
      <c r="B42" s="149" t="s">
        <v>306</v>
      </c>
      <c r="C42" s="150"/>
      <c r="D42" s="150"/>
    </row>
    <row r="43" spans="1:4" ht="17.25" x14ac:dyDescent="0.25">
      <c r="A43" s="70"/>
      <c r="B43" s="149" t="s">
        <v>307</v>
      </c>
      <c r="C43" s="150"/>
      <c r="D43" s="150"/>
    </row>
    <row r="44" spans="1:4" ht="17.25" x14ac:dyDescent="0.25">
      <c r="A44" s="70"/>
      <c r="B44" s="157" t="s">
        <v>104</v>
      </c>
      <c r="C44" s="150"/>
      <c r="D44" s="150"/>
    </row>
    <row r="45" spans="1:4" ht="17.25" x14ac:dyDescent="0.25">
      <c r="A45" s="70"/>
      <c r="B45" s="156" t="s">
        <v>308</v>
      </c>
      <c r="C45" s="150">
        <v>16</v>
      </c>
      <c r="D45" s="150">
        <v>2</v>
      </c>
    </row>
    <row r="46" spans="1:4" ht="17.25" x14ac:dyDescent="0.25">
      <c r="A46" s="70"/>
      <c r="B46" s="158" t="s">
        <v>123</v>
      </c>
      <c r="C46" s="150"/>
      <c r="D46" s="150"/>
    </row>
    <row r="47" spans="1:4" ht="17.25" x14ac:dyDescent="0.25">
      <c r="A47" s="70"/>
      <c r="B47" s="149" t="s">
        <v>309</v>
      </c>
      <c r="C47" s="150"/>
      <c r="D47" s="150"/>
    </row>
    <row r="48" spans="1:4" ht="17.25" x14ac:dyDescent="0.25">
      <c r="A48" s="70"/>
      <c r="B48" s="149" t="s">
        <v>310</v>
      </c>
      <c r="C48" s="150"/>
      <c r="D48" s="150"/>
    </row>
    <row r="49" spans="1:4" ht="17.25" x14ac:dyDescent="0.25">
      <c r="A49" s="70"/>
      <c r="B49" s="149" t="s">
        <v>311</v>
      </c>
      <c r="C49" s="150"/>
      <c r="D49" s="150"/>
    </row>
    <row r="50" spans="1:4" ht="17.25" x14ac:dyDescent="0.25">
      <c r="A50" s="70"/>
      <c r="B50" s="152" t="s">
        <v>312</v>
      </c>
      <c r="C50" s="150"/>
      <c r="D50" s="150"/>
    </row>
    <row r="51" spans="1:4" ht="17.25" x14ac:dyDescent="0.25">
      <c r="A51" s="70"/>
      <c r="B51" s="157" t="s">
        <v>313</v>
      </c>
      <c r="C51" s="150"/>
      <c r="D51" s="150"/>
    </row>
    <row r="52" spans="1:4" ht="17.25" x14ac:dyDescent="0.25">
      <c r="A52" s="70"/>
      <c r="B52" s="157" t="s">
        <v>314</v>
      </c>
      <c r="C52" s="150"/>
      <c r="D52" s="150"/>
    </row>
    <row r="53" spans="1:4" ht="17.25" x14ac:dyDescent="0.25">
      <c r="A53" s="70"/>
      <c r="B53" s="157" t="s">
        <v>315</v>
      </c>
      <c r="C53" s="150"/>
      <c r="D53" s="150"/>
    </row>
    <row r="54" spans="1:4" ht="17.25" x14ac:dyDescent="0.25">
      <c r="A54" s="70"/>
      <c r="B54" s="157" t="s">
        <v>316</v>
      </c>
      <c r="C54" s="150"/>
      <c r="D54" s="150"/>
    </row>
    <row r="55" spans="1:4" ht="17.25" x14ac:dyDescent="0.25">
      <c r="A55" s="70"/>
      <c r="B55" s="157" t="s">
        <v>82</v>
      </c>
      <c r="C55" s="150"/>
      <c r="D55" s="150"/>
    </row>
    <row r="56" spans="1:4" ht="17.25" x14ac:dyDescent="0.25">
      <c r="A56" s="70"/>
      <c r="B56" s="157" t="s">
        <v>92</v>
      </c>
      <c r="C56" s="150"/>
      <c r="D56" s="150"/>
    </row>
    <row r="57" spans="1:4" ht="17.25" x14ac:dyDescent="0.25">
      <c r="A57" s="70"/>
      <c r="B57" s="157" t="s">
        <v>93</v>
      </c>
      <c r="C57" s="150"/>
      <c r="D57" s="150"/>
    </row>
    <row r="58" spans="1:4" ht="17.25" x14ac:dyDescent="0.25">
      <c r="A58" s="72"/>
      <c r="B58" s="157" t="s">
        <v>97</v>
      </c>
      <c r="C58" s="150"/>
      <c r="D58" s="150"/>
    </row>
    <row r="59" spans="1:4" ht="17.25" x14ac:dyDescent="0.25">
      <c r="A59" s="72"/>
      <c r="B59" s="157" t="s">
        <v>98</v>
      </c>
      <c r="C59" s="150"/>
      <c r="D59" s="150"/>
    </row>
    <row r="60" spans="1:4" ht="17.25" x14ac:dyDescent="0.25">
      <c r="A60" s="72"/>
      <c r="B60" s="157" t="s">
        <v>100</v>
      </c>
      <c r="C60" s="150"/>
      <c r="D60" s="150"/>
    </row>
    <row r="61" spans="1:4" ht="17.25" x14ac:dyDescent="0.25">
      <c r="A61" s="72"/>
      <c r="B61" s="157" t="s">
        <v>317</v>
      </c>
      <c r="C61" s="150"/>
      <c r="D61" s="150"/>
    </row>
    <row r="62" spans="1:4" ht="17.25" x14ac:dyDescent="0.25">
      <c r="A62" s="72"/>
      <c r="B62" s="157" t="s">
        <v>102</v>
      </c>
      <c r="C62" s="150"/>
      <c r="D62" s="150"/>
    </row>
    <row r="63" spans="1:4" ht="17.25" x14ac:dyDescent="0.25">
      <c r="A63" s="72"/>
      <c r="B63" s="157" t="s">
        <v>318</v>
      </c>
      <c r="C63" s="150"/>
      <c r="D63" s="150"/>
    </row>
    <row r="64" spans="1:4" ht="17.25" x14ac:dyDescent="0.25">
      <c r="A64" s="72"/>
      <c r="B64" s="156" t="s">
        <v>305</v>
      </c>
      <c r="C64" s="150"/>
      <c r="D64" s="150"/>
    </row>
    <row r="65" spans="1:4" ht="17.25" x14ac:dyDescent="0.25">
      <c r="A65" s="72"/>
      <c r="B65" s="157" t="s">
        <v>301</v>
      </c>
      <c r="C65" s="150">
        <v>8</v>
      </c>
      <c r="D65" s="150">
        <v>1</v>
      </c>
    </row>
    <row r="66" spans="1:4" ht="17.25" x14ac:dyDescent="0.25">
      <c r="A66" s="72"/>
      <c r="B66" s="156" t="s">
        <v>306</v>
      </c>
      <c r="C66" s="150"/>
      <c r="D66" s="150"/>
    </row>
    <row r="67" spans="1:4" ht="17.25" x14ac:dyDescent="0.25">
      <c r="A67" s="72"/>
      <c r="B67" s="157" t="s">
        <v>301</v>
      </c>
      <c r="C67" s="150">
        <v>12</v>
      </c>
      <c r="D67" s="150">
        <v>1.5</v>
      </c>
    </row>
    <row r="68" spans="1:4" ht="17.25" x14ac:dyDescent="0.25">
      <c r="A68" s="72"/>
      <c r="B68" s="159" t="s">
        <v>307</v>
      </c>
      <c r="C68" s="150">
        <v>8</v>
      </c>
      <c r="D68" s="150">
        <v>1</v>
      </c>
    </row>
    <row r="69" spans="1:4" ht="17.25" x14ac:dyDescent="0.25">
      <c r="A69" s="72"/>
      <c r="B69" s="157" t="s">
        <v>319</v>
      </c>
      <c r="C69" s="150"/>
      <c r="D69" s="150"/>
    </row>
    <row r="70" spans="1:4" ht="17.25" x14ac:dyDescent="0.25">
      <c r="A70" s="72"/>
      <c r="B70" s="157" t="s">
        <v>95</v>
      </c>
      <c r="C70" s="150"/>
      <c r="D70" s="150"/>
    </row>
    <row r="71" spans="1:4" ht="17.25" x14ac:dyDescent="0.25">
      <c r="A71" s="72"/>
      <c r="B71" s="157" t="s">
        <v>81</v>
      </c>
      <c r="C71" s="150"/>
      <c r="D71" s="150"/>
    </row>
    <row r="72" spans="1:4" ht="17.25" x14ac:dyDescent="0.25">
      <c r="A72" s="72"/>
      <c r="B72" s="160" t="s">
        <v>104</v>
      </c>
      <c r="C72" s="161"/>
      <c r="D72" s="162"/>
    </row>
    <row r="73" spans="1:4" ht="17.25" x14ac:dyDescent="0.25">
      <c r="A73" s="72"/>
      <c r="B73" s="157" t="s">
        <v>301</v>
      </c>
      <c r="C73" s="163"/>
      <c r="D73" s="164"/>
    </row>
    <row r="74" spans="1:4" ht="17.25" x14ac:dyDescent="0.25">
      <c r="A74" s="72"/>
      <c r="B74" s="165" t="s">
        <v>310</v>
      </c>
      <c r="C74" s="150"/>
      <c r="D74" s="150"/>
    </row>
    <row r="75" spans="1:4" ht="17.25" x14ac:dyDescent="0.25">
      <c r="A75" s="72"/>
      <c r="B75" s="157" t="s">
        <v>320</v>
      </c>
      <c r="C75" s="166">
        <v>4</v>
      </c>
      <c r="D75" s="166">
        <v>0.5</v>
      </c>
    </row>
    <row r="76" spans="1:4" ht="17.25" x14ac:dyDescent="0.25">
      <c r="A76" s="72"/>
      <c r="B76" s="156" t="s">
        <v>311</v>
      </c>
      <c r="C76" s="166"/>
      <c r="D76" s="166"/>
    </row>
    <row r="77" spans="1:4" ht="17.25" x14ac:dyDescent="0.25">
      <c r="A77" s="77"/>
      <c r="B77" s="152" t="s">
        <v>321</v>
      </c>
      <c r="C77" s="166">
        <v>16</v>
      </c>
      <c r="D77" s="166">
        <v>2</v>
      </c>
    </row>
    <row r="78" spans="1:4" ht="17.25" x14ac:dyDescent="0.25">
      <c r="A78" s="72"/>
      <c r="B78" s="160" t="s">
        <v>322</v>
      </c>
      <c r="C78" s="166"/>
      <c r="D78" s="166"/>
    </row>
    <row r="79" spans="1:4" ht="17.25" x14ac:dyDescent="0.25">
      <c r="A79" s="72"/>
      <c r="B79" s="157" t="s">
        <v>323</v>
      </c>
      <c r="C79" s="166">
        <v>16</v>
      </c>
      <c r="D79" s="166">
        <v>2</v>
      </c>
    </row>
    <row r="80" spans="1:4" ht="17.25" x14ac:dyDescent="0.25">
      <c r="A80" s="72"/>
      <c r="B80" s="160" t="s">
        <v>324</v>
      </c>
      <c r="C80" s="166"/>
      <c r="D80" s="166"/>
    </row>
    <row r="81" spans="1:4" ht="17.25" x14ac:dyDescent="0.25">
      <c r="A81" s="72"/>
      <c r="B81" s="157" t="s">
        <v>325</v>
      </c>
      <c r="C81" s="150">
        <v>16</v>
      </c>
      <c r="D81" s="150">
        <v>2</v>
      </c>
    </row>
    <row r="82" spans="1:4" ht="17.25" x14ac:dyDescent="0.25">
      <c r="A82" s="72"/>
      <c r="B82" s="160" t="s">
        <v>315</v>
      </c>
      <c r="C82" s="150"/>
      <c r="D82" s="150"/>
    </row>
    <row r="83" spans="1:4" ht="17.25" x14ac:dyDescent="0.25">
      <c r="A83" s="72"/>
      <c r="B83" s="157" t="s">
        <v>326</v>
      </c>
      <c r="C83" s="150">
        <v>8</v>
      </c>
      <c r="D83" s="150">
        <v>1</v>
      </c>
    </row>
    <row r="84" spans="1:4" ht="17.25" x14ac:dyDescent="0.25">
      <c r="A84" s="72"/>
      <c r="B84" s="160" t="s">
        <v>327</v>
      </c>
      <c r="C84" s="150"/>
      <c r="D84" s="150"/>
    </row>
    <row r="85" spans="1:4" ht="17.25" x14ac:dyDescent="0.25">
      <c r="A85" s="72"/>
      <c r="B85" s="157" t="s">
        <v>328</v>
      </c>
      <c r="C85" s="150">
        <v>16</v>
      </c>
      <c r="D85" s="150">
        <v>2</v>
      </c>
    </row>
    <row r="86" spans="1:4" ht="17.25" x14ac:dyDescent="0.25">
      <c r="A86" s="72"/>
      <c r="B86" s="160" t="s">
        <v>329</v>
      </c>
      <c r="C86" s="150"/>
      <c r="D86" s="150"/>
    </row>
    <row r="87" spans="1:4" ht="17.25" x14ac:dyDescent="0.25">
      <c r="A87" s="72"/>
      <c r="B87" s="157" t="s">
        <v>14</v>
      </c>
      <c r="C87" s="150">
        <v>2</v>
      </c>
      <c r="D87" s="150">
        <v>0.25</v>
      </c>
    </row>
    <row r="88" spans="1:4" ht="17.25" x14ac:dyDescent="0.25">
      <c r="A88" s="72"/>
      <c r="B88" s="160" t="s">
        <v>93</v>
      </c>
      <c r="C88" s="150"/>
      <c r="D88" s="150"/>
    </row>
    <row r="89" spans="1:4" ht="17.25" x14ac:dyDescent="0.25">
      <c r="A89" s="72"/>
      <c r="B89" s="157" t="s">
        <v>301</v>
      </c>
      <c r="C89" s="150">
        <v>4</v>
      </c>
      <c r="D89" s="162">
        <v>0.25</v>
      </c>
    </row>
    <row r="90" spans="1:4" ht="17.25" x14ac:dyDescent="0.25">
      <c r="A90" s="72"/>
      <c r="B90" s="160" t="s">
        <v>317</v>
      </c>
      <c r="C90" s="150"/>
      <c r="D90" s="162"/>
    </row>
    <row r="91" spans="1:4" ht="17.25" x14ac:dyDescent="0.25">
      <c r="A91" s="72"/>
      <c r="B91" s="157" t="s">
        <v>330</v>
      </c>
      <c r="C91" s="150">
        <v>2</v>
      </c>
      <c r="D91" s="162">
        <v>0.25</v>
      </c>
    </row>
    <row r="92" spans="1:4" ht="17.25" x14ac:dyDescent="0.25">
      <c r="A92" s="72"/>
      <c r="B92" s="167" t="s">
        <v>318</v>
      </c>
      <c r="C92" s="150"/>
      <c r="D92" s="162"/>
    </row>
    <row r="93" spans="1:4" ht="17.25" x14ac:dyDescent="0.25">
      <c r="A93" s="72"/>
      <c r="B93" s="157" t="s">
        <v>331</v>
      </c>
      <c r="C93" s="150">
        <v>6</v>
      </c>
      <c r="D93" s="150">
        <v>0.75</v>
      </c>
    </row>
    <row r="94" spans="1:4" ht="17.25" x14ac:dyDescent="0.25">
      <c r="A94" s="72"/>
      <c r="B94" s="157" t="s">
        <v>138</v>
      </c>
      <c r="C94" s="150"/>
      <c r="D94" s="150"/>
    </row>
    <row r="95" spans="1:4" ht="17.25" x14ac:dyDescent="0.25">
      <c r="A95" s="72"/>
      <c r="B95" s="160" t="s">
        <v>95</v>
      </c>
      <c r="C95" s="150">
        <v>4</v>
      </c>
      <c r="D95" s="150">
        <v>0.5</v>
      </c>
    </row>
    <row r="96" spans="1:4" ht="17.25" x14ac:dyDescent="0.25">
      <c r="A96" s="72"/>
      <c r="B96" s="157" t="s">
        <v>301</v>
      </c>
      <c r="C96" s="150"/>
      <c r="D96" s="150"/>
    </row>
    <row r="97" spans="1:4" ht="17.25" x14ac:dyDescent="0.25">
      <c r="A97" s="72"/>
      <c r="B97" s="160" t="s">
        <v>81</v>
      </c>
      <c r="C97" s="150">
        <v>4</v>
      </c>
      <c r="D97" s="150">
        <v>0.5</v>
      </c>
    </row>
    <row r="98" spans="1:4" ht="17.25" x14ac:dyDescent="0.25">
      <c r="A98" s="72"/>
      <c r="B98" s="157" t="s">
        <v>301</v>
      </c>
      <c r="C98" s="150"/>
      <c r="D98" s="150"/>
    </row>
    <row r="99" spans="1:4" ht="17.25" x14ac:dyDescent="0.25">
      <c r="A99" s="72"/>
      <c r="B99" s="160" t="s">
        <v>331</v>
      </c>
      <c r="C99" s="150"/>
      <c r="D99" s="150"/>
    </row>
    <row r="100" spans="1:4" ht="17.25" x14ac:dyDescent="0.25">
      <c r="A100" s="72"/>
      <c r="B100" s="157" t="s">
        <v>332</v>
      </c>
      <c r="C100" s="150">
        <v>16</v>
      </c>
      <c r="D100" s="150">
        <v>2</v>
      </c>
    </row>
    <row r="101" spans="1:4" ht="17.25" x14ac:dyDescent="0.25">
      <c r="A101" s="72"/>
      <c r="B101" s="160" t="s">
        <v>138</v>
      </c>
      <c r="C101" s="150"/>
      <c r="D101" s="150"/>
    </row>
    <row r="102" spans="1:4" ht="17.25" x14ac:dyDescent="0.25">
      <c r="A102" s="72"/>
      <c r="B102" s="157" t="s">
        <v>332</v>
      </c>
      <c r="C102" s="150">
        <v>16</v>
      </c>
      <c r="D102" s="150">
        <v>2</v>
      </c>
    </row>
    <row r="103" spans="1:4" ht="17.25" x14ac:dyDescent="0.25">
      <c r="A103" s="72"/>
      <c r="B103" s="160" t="s">
        <v>333</v>
      </c>
      <c r="C103" s="150">
        <v>32</v>
      </c>
      <c r="D103" s="150">
        <v>4</v>
      </c>
    </row>
    <row r="104" spans="1:4" ht="17.25" x14ac:dyDescent="0.25">
      <c r="A104" s="72"/>
      <c r="B104" s="168" t="s">
        <v>334</v>
      </c>
      <c r="C104" s="150">
        <v>144</v>
      </c>
      <c r="D104" s="150">
        <v>18</v>
      </c>
    </row>
    <row r="105" spans="1:4" ht="17.25" x14ac:dyDescent="0.25">
      <c r="A105" s="72"/>
      <c r="B105" s="75"/>
      <c r="C105" s="150" t="s">
        <v>4</v>
      </c>
      <c r="D105" s="150">
        <f>SUM(D13:D104)</f>
        <v>56.5</v>
      </c>
    </row>
    <row r="106" spans="1:4" ht="17.25" x14ac:dyDescent="0.25">
      <c r="A106" s="72"/>
      <c r="B106" s="76" t="s">
        <v>147</v>
      </c>
      <c r="C106" s="72"/>
      <c r="D106" s="72"/>
    </row>
    <row r="107" spans="1:4" x14ac:dyDescent="0.25">
      <c r="A107" s="78"/>
      <c r="B107" s="79"/>
      <c r="C107" s="78"/>
      <c r="D107" s="78"/>
    </row>
    <row r="108" spans="1:4" x14ac:dyDescent="0.25">
      <c r="A108" s="78"/>
      <c r="B108" s="80"/>
      <c r="C108" s="78"/>
      <c r="D108" s="78"/>
    </row>
    <row r="109" spans="1:4" x14ac:dyDescent="0.25">
      <c r="A109" s="78"/>
      <c r="B109" s="81"/>
      <c r="C109" s="78"/>
      <c r="D109" s="78"/>
    </row>
    <row r="110" spans="1:4" x14ac:dyDescent="0.25">
      <c r="A110" s="78"/>
      <c r="B110" s="79"/>
      <c r="C110" s="78"/>
      <c r="D110" s="7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5" sqref="A15"/>
    </sheetView>
  </sheetViews>
  <sheetFormatPr defaultRowHeight="15.75" x14ac:dyDescent="0.25"/>
  <sheetData>
    <row r="1" spans="1:1" x14ac:dyDescent="0.25">
      <c r="A1" t="s">
        <v>271</v>
      </c>
    </row>
    <row r="2" spans="1:1" x14ac:dyDescent="0.25">
      <c r="A2" t="s">
        <v>272</v>
      </c>
    </row>
    <row r="3" spans="1:1" x14ac:dyDescent="0.25">
      <c r="A3" t="s">
        <v>273</v>
      </c>
    </row>
    <row r="4" spans="1:1" x14ac:dyDescent="0.25">
      <c r="A4" t="s">
        <v>274</v>
      </c>
    </row>
    <row r="5" spans="1:1" x14ac:dyDescent="0.25">
      <c r="A5" t="s">
        <v>275</v>
      </c>
    </row>
    <row r="6" spans="1:1" x14ac:dyDescent="0.25">
      <c r="A6" t="s">
        <v>276</v>
      </c>
    </row>
    <row r="7" spans="1:1" x14ac:dyDescent="0.25">
      <c r="A7" t="s">
        <v>277</v>
      </c>
    </row>
    <row r="8" spans="1:1" x14ac:dyDescent="0.25">
      <c r="A8" t="s">
        <v>278</v>
      </c>
    </row>
    <row r="9" spans="1:1" x14ac:dyDescent="0.25">
      <c r="A9" t="s">
        <v>279</v>
      </c>
    </row>
    <row r="10" spans="1:1" x14ac:dyDescent="0.25">
      <c r="A10" t="s">
        <v>280</v>
      </c>
    </row>
    <row r="11" spans="1:1" x14ac:dyDescent="0.25">
      <c r="A11" t="s">
        <v>281</v>
      </c>
    </row>
    <row r="12" spans="1:1" x14ac:dyDescent="0.25">
      <c r="A12" t="s">
        <v>282</v>
      </c>
    </row>
    <row r="13" spans="1:1" x14ac:dyDescent="0.25">
      <c r="A13" t="s">
        <v>283</v>
      </c>
    </row>
    <row r="14" spans="1:1" x14ac:dyDescent="0.25">
      <c r="A14" t="s">
        <v>284</v>
      </c>
    </row>
    <row r="15" spans="1:1" ht="17.25" x14ac:dyDescent="0.25">
      <c r="A15" s="7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connect.ae web design</vt:lpstr>
      <vt:lpstr>Admin </vt:lpstr>
      <vt:lpstr>System Features</vt:lpstr>
      <vt:lpstr>connect.ae mobile design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2017-06-16T11:27:23Z</dcterms:modified>
</cp:coreProperties>
</file>