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HCT\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I6" i="1"/>
  <c r="I4" i="1"/>
  <c r="H6" i="1"/>
  <c r="H4" i="1"/>
  <c r="B5" i="1"/>
  <c r="B67" i="1" s="1"/>
  <c r="C67" i="1" s="1"/>
  <c r="H8" i="1" s="1"/>
  <c r="I8" i="1" s="1"/>
  <c r="C69" i="1"/>
  <c r="C68" i="1"/>
  <c r="C65" i="1"/>
  <c r="C64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9" i="1"/>
  <c r="C60" i="1"/>
  <c r="C61" i="1"/>
  <c r="C62" i="1"/>
  <c r="C63" i="1"/>
  <c r="C9" i="1"/>
  <c r="H7" i="1" l="1"/>
  <c r="I7" i="1" s="1"/>
  <c r="B70" i="1"/>
  <c r="C70" i="1" s="1"/>
  <c r="C4" i="1"/>
  <c r="C5" i="1"/>
  <c r="H5" i="1" s="1"/>
  <c r="C6" i="1"/>
  <c r="C3" i="1"/>
  <c r="G13" i="1" l="1"/>
  <c r="H13" i="1" s="1"/>
  <c r="I5" i="1"/>
  <c r="I9" i="1" s="1"/>
  <c r="G12" i="1" s="1"/>
  <c r="H12" i="1" s="1"/>
</calcChain>
</file>

<file path=xl/sharedStrings.xml><?xml version="1.0" encoding="utf-8"?>
<sst xmlns="http://schemas.openxmlformats.org/spreadsheetml/2006/main" count="86" uniqueCount="81">
  <si>
    <t>Activity Description</t>
  </si>
  <si>
    <t>Hours</t>
  </si>
  <si>
    <t>Days</t>
  </si>
  <si>
    <t>Initiation</t>
  </si>
  <si>
    <t>Development</t>
  </si>
  <si>
    <t>Business Analysss</t>
  </si>
  <si>
    <t>Project Management</t>
  </si>
  <si>
    <t>UI / UX</t>
  </si>
  <si>
    <t>Dashboard administration</t>
  </si>
  <si>
    <t>Activity Management</t>
  </si>
  <si>
    <t>Communication Management</t>
  </si>
  <si>
    <t>Risk Category / Risk Frequency /  Risk Severity</t>
  </si>
  <si>
    <t>Active directory management</t>
  </si>
  <si>
    <t>Practice Area Management (Campus, Project, Location, Assessment practitioner, Assessment date, Ref #)</t>
  </si>
  <si>
    <t>Risk Evaluation</t>
  </si>
  <si>
    <t>Risk Control</t>
  </si>
  <si>
    <t>Risk</t>
  </si>
  <si>
    <t>Remarks</t>
  </si>
  <si>
    <t>Reccurence Schedule Management</t>
  </si>
  <si>
    <t>Hazard Identification</t>
  </si>
  <si>
    <t>Work Area</t>
  </si>
  <si>
    <t>Hazard description</t>
  </si>
  <si>
    <t>Campus, Location, Department Management</t>
  </si>
  <si>
    <t>Hazard Categories</t>
  </si>
  <si>
    <t>Users / User roles (Reporter, EHS Units, EHS Committee,  Health &amp; safety specialist, department heads etc)</t>
  </si>
  <si>
    <t>Effected Audience</t>
  </si>
  <si>
    <t>Audience Types</t>
  </si>
  <si>
    <t>Hazard ill effects</t>
  </si>
  <si>
    <t>incident severity</t>
  </si>
  <si>
    <t>Frequency for re-occurrence</t>
  </si>
  <si>
    <t>Additional risk control measures</t>
  </si>
  <si>
    <t>HCT / OSH procedures</t>
  </si>
  <si>
    <t>Legal requirment register</t>
  </si>
  <si>
    <t>MOC Reference</t>
  </si>
  <si>
    <t>Existing risk control</t>
  </si>
  <si>
    <t>Severity of incident</t>
  </si>
  <si>
    <t>Likelyhood of re-occurrence</t>
  </si>
  <si>
    <t>Residual risk</t>
  </si>
  <si>
    <t>Follow up department / committee/ person</t>
  </si>
  <si>
    <t>Follow up Schedule</t>
  </si>
  <si>
    <t>Application Users</t>
  </si>
  <si>
    <t>Risk Assessment Specific Form – for specific uses (e.g. HCT events, contractors unaware or do not have a risk assessment for a job requiring a work permit etc.)</t>
  </si>
  <si>
    <t>Opportunity Register Form.</t>
  </si>
  <si>
    <t>Assembly point Card</t>
  </si>
  <si>
    <t>Fire Warden Card</t>
  </si>
  <si>
    <t>HCT Risk Assessment Form.</t>
  </si>
  <si>
    <t>Risk Register Form.</t>
  </si>
  <si>
    <r>
      <rPr>
        <sz val="7"/>
        <color rgb="FF0D0D0D"/>
        <rFont val="Times New Roman"/>
        <family val="1"/>
      </rPr>
      <t xml:space="preserve"> </t>
    </r>
    <r>
      <rPr>
        <sz val="11"/>
        <color rgb="FF0D0D0D"/>
        <rFont val="Lato Medium"/>
        <family val="2"/>
      </rPr>
      <t>Annual Drill Plan.</t>
    </r>
  </si>
  <si>
    <t>Emergency Drill Report.</t>
  </si>
  <si>
    <t>Classrooms Evacuation Card</t>
  </si>
  <si>
    <t>Spill Drill report</t>
  </si>
  <si>
    <t>System Funtions</t>
  </si>
  <si>
    <t>Documentation (SRS, Weekly Reports, SFS, MOM etc)</t>
  </si>
  <si>
    <t>Authentication and Authorization</t>
  </si>
  <si>
    <t>Auditing and logging</t>
  </si>
  <si>
    <t>exception handling</t>
  </si>
  <si>
    <t>Scheduled jobs</t>
  </si>
  <si>
    <r>
      <rPr>
        <sz val="7"/>
        <color rgb="FF0D0D0D"/>
        <rFont val="Lato Medium"/>
        <family val="2"/>
      </rPr>
      <t xml:space="preserve"> </t>
    </r>
    <r>
      <rPr>
        <sz val="11"/>
        <color rgb="FF0D0D0D"/>
        <rFont val="Lato Medium"/>
        <family val="2"/>
      </rPr>
      <t>Hazard Walkthrough Form.</t>
    </r>
  </si>
  <si>
    <t>Messaging (emails)</t>
  </si>
  <si>
    <t>In app Communication via emails</t>
  </si>
  <si>
    <t>Incident management forms</t>
  </si>
  <si>
    <t>User Dahboards</t>
  </si>
  <si>
    <t>Active directory integration</t>
  </si>
  <si>
    <t>Login / forgot password / remember password / verfification</t>
  </si>
  <si>
    <t>Workflow (Incident reporting forms, Manual &amp; Auto assign users and groups (escalation when needed) based on category, severity etc., Follow up procedure - issue mitigation and  results, scheduled rechecks based on re-occurrence frequency)</t>
  </si>
  <si>
    <t>QA</t>
  </si>
  <si>
    <t>Test cases, RTM, Test scenarios, Integration tests, Defect reports</t>
  </si>
  <si>
    <t>UAT</t>
  </si>
  <si>
    <t>Deployment</t>
  </si>
  <si>
    <t>Total</t>
  </si>
  <si>
    <t>Resource</t>
  </si>
  <si>
    <t>#</t>
  </si>
  <si>
    <t>BA</t>
  </si>
  <si>
    <t>PM</t>
  </si>
  <si>
    <t>UI/UX</t>
  </si>
  <si>
    <t>Developer</t>
  </si>
  <si>
    <t>Total Effort</t>
  </si>
  <si>
    <t>Delivery</t>
  </si>
  <si>
    <t>Man Days</t>
  </si>
  <si>
    <t>Man Months</t>
  </si>
  <si>
    <t>System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</si>
</sst>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ato Medium"/>
      <family val="2"/>
    </font>
    <font>
      <sz val="11"/>
      <color rgb="FF0D0D0D"/>
      <name val="Symbol"/>
      <family val="1"/>
      <charset val="2"/>
    </font>
    <font>
      <sz val="7"/>
      <color rgb="FF0D0D0D"/>
      <name val="Times New Roman"/>
      <family val="1"/>
    </font>
    <font>
      <sz val="11"/>
      <color rgb="FF0D0D0D"/>
      <name val="Lato Medium"/>
      <family val="2"/>
    </font>
    <font>
      <sz val="11"/>
      <color theme="1"/>
      <name val="Lato Medium"/>
      <family val="2"/>
    </font>
    <font>
      <sz val="7"/>
      <color rgb="FF0D0D0D"/>
      <name val="Lato Medium"/>
      <family val="2"/>
    </font>
    <font>
      <b/>
      <sz val="11"/>
      <color theme="1"/>
      <name val="Lato Medium"/>
      <family val="2"/>
    </font>
    <font>
      <b/>
      <sz val="11"/>
      <color rgb="FF0D0D0D"/>
      <name val="Lato Medium"/>
      <family val="2"/>
    </font>
    <font>
      <b/>
      <sz val="11"/>
      <color rgb="FF000000"/>
      <name val="Lato Medium"/>
      <family val="2"/>
    </font>
    <font>
      <i/>
      <sz val="11"/>
      <color rgb="FF000000"/>
      <name val="Lato Medium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9" fillId="3" borderId="1" xfId="0" applyFont="1" applyFill="1" applyBorder="1"/>
    <xf numFmtId="0" fontId="0" fillId="3" borderId="1" xfId="0" applyFill="1" applyBorder="1" applyAlignment="1">
      <alignment horizontal="center"/>
    </xf>
    <xf numFmtId="0" fontId="7" fillId="0" borderId="1" xfId="0" applyFont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9" fillId="4" borderId="1" xfId="0" applyFont="1" applyFill="1" applyBorder="1"/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2"/>
    </xf>
    <xf numFmtId="0" fontId="0" fillId="4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justify" vertical="center"/>
    </xf>
    <xf numFmtId="0" fontId="10" fillId="4" borderId="1" xfId="0" applyFont="1" applyFill="1" applyBorder="1" applyAlignment="1">
      <alignment horizontal="justify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A65" sqref="A8:A65"/>
    </sheetView>
  </sheetViews>
  <sheetFormatPr defaultRowHeight="15" x14ac:dyDescent="0.25"/>
  <cols>
    <col min="1" max="1" width="89.140625" customWidth="1"/>
    <col min="2" max="3" width="9.140625" style="1"/>
    <col min="6" max="6" width="11.7109375" bestFit="1" customWidth="1"/>
  </cols>
  <sheetData>
    <row r="1" spans="1:9" ht="15.75" x14ac:dyDescent="0.25">
      <c r="A1" s="2" t="s">
        <v>0</v>
      </c>
      <c r="B1" s="3" t="s">
        <v>1</v>
      </c>
      <c r="C1" s="3" t="s">
        <v>2</v>
      </c>
    </row>
    <row r="2" spans="1:9" x14ac:dyDescent="0.25">
      <c r="A2" s="4" t="s">
        <v>3</v>
      </c>
      <c r="B2" s="5"/>
      <c r="C2" s="5"/>
    </row>
    <row r="3" spans="1:9" x14ac:dyDescent="0.25">
      <c r="A3" s="6" t="s">
        <v>5</v>
      </c>
      <c r="B3" s="7">
        <v>32</v>
      </c>
      <c r="C3" s="7">
        <f>B3/8</f>
        <v>4</v>
      </c>
      <c r="F3" t="s">
        <v>70</v>
      </c>
      <c r="G3" t="s">
        <v>71</v>
      </c>
      <c r="H3" t="s">
        <v>2</v>
      </c>
      <c r="I3" t="s">
        <v>69</v>
      </c>
    </row>
    <row r="4" spans="1:9" ht="29.25" x14ac:dyDescent="0.25">
      <c r="A4" s="8" t="s">
        <v>52</v>
      </c>
      <c r="B4" s="7">
        <v>24</v>
      </c>
      <c r="C4" s="7">
        <f t="shared" ref="C4:C6" si="0">B4/8</f>
        <v>3</v>
      </c>
      <c r="F4" t="s">
        <v>72</v>
      </c>
      <c r="G4">
        <v>1</v>
      </c>
      <c r="H4">
        <f>(C3+C4)/G4</f>
        <v>7</v>
      </c>
      <c r="I4">
        <f>G4*H4</f>
        <v>7</v>
      </c>
    </row>
    <row r="5" spans="1:9" x14ac:dyDescent="0.25">
      <c r="A5" s="8" t="s">
        <v>6</v>
      </c>
      <c r="B5" s="7">
        <f>SUM(B9:B65)*0.1</f>
        <v>53.6</v>
      </c>
      <c r="C5" s="7">
        <f t="shared" si="0"/>
        <v>6.7</v>
      </c>
      <c r="F5" t="s">
        <v>73</v>
      </c>
      <c r="G5">
        <v>1</v>
      </c>
      <c r="H5">
        <f>C5/G5</f>
        <v>6.7</v>
      </c>
      <c r="I5">
        <f t="shared" ref="I5:I8" si="1">G5*H5</f>
        <v>6.7</v>
      </c>
    </row>
    <row r="6" spans="1:9" x14ac:dyDescent="0.25">
      <c r="A6" s="6" t="s">
        <v>7</v>
      </c>
      <c r="B6" s="7">
        <v>40</v>
      </c>
      <c r="C6" s="7">
        <f t="shared" si="0"/>
        <v>5</v>
      </c>
      <c r="F6" t="s">
        <v>74</v>
      </c>
      <c r="G6">
        <v>1</v>
      </c>
      <c r="H6">
        <f>C6/G6</f>
        <v>5</v>
      </c>
      <c r="I6">
        <f t="shared" si="1"/>
        <v>5</v>
      </c>
    </row>
    <row r="7" spans="1:9" x14ac:dyDescent="0.25">
      <c r="A7" s="4" t="s">
        <v>4</v>
      </c>
      <c r="B7" s="9"/>
      <c r="C7" s="9"/>
      <c r="F7" t="s">
        <v>75</v>
      </c>
      <c r="G7">
        <v>2</v>
      </c>
      <c r="H7">
        <f>SUM(C9:C65)/G7</f>
        <v>33.5</v>
      </c>
      <c r="I7">
        <f t="shared" si="1"/>
        <v>67</v>
      </c>
    </row>
    <row r="8" spans="1:9" x14ac:dyDescent="0.25">
      <c r="A8" s="10" t="s">
        <v>80</v>
      </c>
      <c r="B8" s="11"/>
      <c r="C8" s="11"/>
      <c r="F8" t="s">
        <v>65</v>
      </c>
      <c r="G8">
        <v>2</v>
      </c>
      <c r="H8">
        <f>SUM(C67:C68)/G8</f>
        <v>19.64</v>
      </c>
      <c r="I8">
        <f t="shared" si="1"/>
        <v>39.28</v>
      </c>
    </row>
    <row r="9" spans="1:9" x14ac:dyDescent="0.25">
      <c r="A9" s="12" t="s">
        <v>8</v>
      </c>
      <c r="B9" s="7">
        <v>16</v>
      </c>
      <c r="C9" s="7">
        <f>B9/8</f>
        <v>2</v>
      </c>
      <c r="F9" t="s">
        <v>69</v>
      </c>
      <c r="H9">
        <f>SUM(H4,H6,H7,H8)</f>
        <v>65.14</v>
      </c>
      <c r="I9">
        <f>SUM(I4:I8)</f>
        <v>124.98</v>
      </c>
    </row>
    <row r="10" spans="1:9" ht="28.5" x14ac:dyDescent="0.25">
      <c r="A10" s="12" t="s">
        <v>24</v>
      </c>
      <c r="B10" s="7">
        <v>16</v>
      </c>
      <c r="C10" s="7">
        <f t="shared" ref="C10:C65" si="2">B10/8</f>
        <v>2</v>
      </c>
    </row>
    <row r="11" spans="1:9" ht="28.5" x14ac:dyDescent="0.25">
      <c r="A11" s="12" t="s">
        <v>13</v>
      </c>
      <c r="B11" s="7">
        <v>8</v>
      </c>
      <c r="C11" s="7">
        <f t="shared" si="2"/>
        <v>1</v>
      </c>
      <c r="G11" t="s">
        <v>78</v>
      </c>
      <c r="H11" t="s">
        <v>79</v>
      </c>
    </row>
    <row r="12" spans="1:9" x14ac:dyDescent="0.25">
      <c r="A12" s="12" t="s">
        <v>18</v>
      </c>
      <c r="B12" s="7">
        <v>6</v>
      </c>
      <c r="C12" s="7">
        <f t="shared" si="2"/>
        <v>0.75</v>
      </c>
      <c r="F12" t="s">
        <v>76</v>
      </c>
      <c r="G12">
        <f>I9</f>
        <v>124.98</v>
      </c>
      <c r="H12">
        <f>G12/20</f>
        <v>6.2490000000000006</v>
      </c>
    </row>
    <row r="13" spans="1:9" x14ac:dyDescent="0.25">
      <c r="A13" s="12" t="s">
        <v>10</v>
      </c>
      <c r="B13" s="7">
        <v>6</v>
      </c>
      <c r="C13" s="7">
        <f t="shared" si="2"/>
        <v>0.75</v>
      </c>
      <c r="F13" t="s">
        <v>77</v>
      </c>
      <c r="G13">
        <f>H9</f>
        <v>65.14</v>
      </c>
      <c r="H13">
        <f>G13/20</f>
        <v>3.2570000000000001</v>
      </c>
    </row>
    <row r="14" spans="1:9" x14ac:dyDescent="0.25">
      <c r="A14" s="12" t="s">
        <v>11</v>
      </c>
      <c r="B14" s="7">
        <v>12</v>
      </c>
      <c r="C14" s="7">
        <f t="shared" si="2"/>
        <v>1.5</v>
      </c>
    </row>
    <row r="15" spans="1:9" x14ac:dyDescent="0.25">
      <c r="A15" s="12" t="s">
        <v>23</v>
      </c>
      <c r="B15" s="7">
        <v>4</v>
      </c>
      <c r="C15" s="7">
        <f t="shared" si="2"/>
        <v>0.5</v>
      </c>
    </row>
    <row r="16" spans="1:9" x14ac:dyDescent="0.25">
      <c r="A16" s="12" t="s">
        <v>22</v>
      </c>
      <c r="B16" s="7">
        <v>12</v>
      </c>
      <c r="C16" s="7">
        <f t="shared" si="2"/>
        <v>1.5</v>
      </c>
    </row>
    <row r="17" spans="1:3" x14ac:dyDescent="0.25">
      <c r="A17" s="12" t="s">
        <v>26</v>
      </c>
      <c r="B17" s="7">
        <v>4</v>
      </c>
      <c r="C17" s="7">
        <f t="shared" si="2"/>
        <v>0.5</v>
      </c>
    </row>
    <row r="18" spans="1:3" x14ac:dyDescent="0.25">
      <c r="A18" s="12" t="s">
        <v>12</v>
      </c>
      <c r="B18" s="7">
        <v>6</v>
      </c>
      <c r="C18" s="7">
        <f t="shared" si="2"/>
        <v>0.75</v>
      </c>
    </row>
    <row r="19" spans="1:3" x14ac:dyDescent="0.25">
      <c r="A19" s="12" t="s">
        <v>9</v>
      </c>
      <c r="B19" s="7"/>
      <c r="C19" s="7">
        <f t="shared" si="2"/>
        <v>0</v>
      </c>
    </row>
    <row r="20" spans="1:3" x14ac:dyDescent="0.25">
      <c r="A20" s="13" t="s">
        <v>19</v>
      </c>
      <c r="B20" s="7">
        <v>16</v>
      </c>
      <c r="C20" s="7">
        <f t="shared" si="2"/>
        <v>2</v>
      </c>
    </row>
    <row r="21" spans="1:3" x14ac:dyDescent="0.25">
      <c r="A21" s="14" t="s">
        <v>20</v>
      </c>
      <c r="B21" s="7"/>
      <c r="C21" s="7">
        <f t="shared" si="2"/>
        <v>0</v>
      </c>
    </row>
    <row r="22" spans="1:3" x14ac:dyDescent="0.25">
      <c r="A22" s="14" t="s">
        <v>21</v>
      </c>
      <c r="B22" s="7"/>
      <c r="C22" s="7">
        <f t="shared" si="2"/>
        <v>0</v>
      </c>
    </row>
    <row r="23" spans="1:3" x14ac:dyDescent="0.25">
      <c r="A23" s="14" t="s">
        <v>25</v>
      </c>
      <c r="B23" s="7"/>
      <c r="C23" s="7">
        <f t="shared" si="2"/>
        <v>0</v>
      </c>
    </row>
    <row r="24" spans="1:3" x14ac:dyDescent="0.25">
      <c r="A24" s="14" t="s">
        <v>27</v>
      </c>
      <c r="B24" s="7"/>
      <c r="C24" s="7">
        <f t="shared" si="2"/>
        <v>0</v>
      </c>
    </row>
    <row r="25" spans="1:3" x14ac:dyDescent="0.25">
      <c r="A25" s="13" t="s">
        <v>14</v>
      </c>
      <c r="B25" s="7">
        <v>16</v>
      </c>
      <c r="C25" s="7">
        <f t="shared" si="2"/>
        <v>2</v>
      </c>
    </row>
    <row r="26" spans="1:3" x14ac:dyDescent="0.25">
      <c r="A26" s="14" t="s">
        <v>34</v>
      </c>
      <c r="B26" s="7"/>
      <c r="C26" s="7">
        <f t="shared" si="2"/>
        <v>0</v>
      </c>
    </row>
    <row r="27" spans="1:3" x14ac:dyDescent="0.25">
      <c r="A27" s="14" t="s">
        <v>28</v>
      </c>
      <c r="B27" s="7"/>
      <c r="C27" s="7">
        <f t="shared" si="2"/>
        <v>0</v>
      </c>
    </row>
    <row r="28" spans="1:3" x14ac:dyDescent="0.25">
      <c r="A28" s="14" t="s">
        <v>29</v>
      </c>
      <c r="B28" s="7"/>
      <c r="C28" s="7">
        <f t="shared" si="2"/>
        <v>0</v>
      </c>
    </row>
    <row r="29" spans="1:3" x14ac:dyDescent="0.25">
      <c r="A29" s="14" t="s">
        <v>16</v>
      </c>
      <c r="B29" s="7"/>
      <c r="C29" s="7">
        <f t="shared" si="2"/>
        <v>0</v>
      </c>
    </row>
    <row r="30" spans="1:3" x14ac:dyDescent="0.25">
      <c r="A30" s="13" t="s">
        <v>15</v>
      </c>
      <c r="B30" s="7">
        <v>16</v>
      </c>
      <c r="C30" s="7">
        <f t="shared" si="2"/>
        <v>2</v>
      </c>
    </row>
    <row r="31" spans="1:3" x14ac:dyDescent="0.25">
      <c r="A31" s="14" t="s">
        <v>30</v>
      </c>
      <c r="B31" s="7"/>
      <c r="C31" s="7">
        <f t="shared" si="2"/>
        <v>0</v>
      </c>
    </row>
    <row r="32" spans="1:3" x14ac:dyDescent="0.25">
      <c r="A32" s="14" t="s">
        <v>31</v>
      </c>
      <c r="B32" s="7"/>
      <c r="C32" s="7">
        <f t="shared" si="2"/>
        <v>0</v>
      </c>
    </row>
    <row r="33" spans="1:3" x14ac:dyDescent="0.25">
      <c r="A33" s="14" t="s">
        <v>32</v>
      </c>
      <c r="B33" s="7"/>
      <c r="C33" s="7">
        <f t="shared" si="2"/>
        <v>0</v>
      </c>
    </row>
    <row r="34" spans="1:3" x14ac:dyDescent="0.25">
      <c r="A34" s="14" t="s">
        <v>33</v>
      </c>
      <c r="B34" s="7"/>
      <c r="C34" s="7">
        <f t="shared" si="2"/>
        <v>0</v>
      </c>
    </row>
    <row r="35" spans="1:3" x14ac:dyDescent="0.25">
      <c r="A35" s="13" t="s">
        <v>14</v>
      </c>
      <c r="B35" s="7">
        <v>16</v>
      </c>
      <c r="C35" s="7">
        <f t="shared" si="2"/>
        <v>2</v>
      </c>
    </row>
    <row r="36" spans="1:3" x14ac:dyDescent="0.25">
      <c r="A36" s="14" t="s">
        <v>35</v>
      </c>
      <c r="B36" s="7"/>
      <c r="C36" s="7">
        <f t="shared" si="2"/>
        <v>0</v>
      </c>
    </row>
    <row r="37" spans="1:3" x14ac:dyDescent="0.25">
      <c r="A37" s="14" t="s">
        <v>36</v>
      </c>
      <c r="B37" s="7"/>
      <c r="C37" s="7">
        <f t="shared" si="2"/>
        <v>0</v>
      </c>
    </row>
    <row r="38" spans="1:3" x14ac:dyDescent="0.25">
      <c r="A38" s="14" t="s">
        <v>37</v>
      </c>
      <c r="B38" s="7"/>
      <c r="C38" s="7">
        <f t="shared" si="2"/>
        <v>0</v>
      </c>
    </row>
    <row r="39" spans="1:3" x14ac:dyDescent="0.25">
      <c r="A39" s="14" t="s">
        <v>38</v>
      </c>
      <c r="B39" s="7"/>
      <c r="C39" s="7">
        <f t="shared" si="2"/>
        <v>0</v>
      </c>
    </row>
    <row r="40" spans="1:3" x14ac:dyDescent="0.25">
      <c r="A40" s="14" t="s">
        <v>39</v>
      </c>
      <c r="B40" s="7"/>
      <c r="C40" s="7">
        <f t="shared" si="2"/>
        <v>0</v>
      </c>
    </row>
    <row r="41" spans="1:3" x14ac:dyDescent="0.25">
      <c r="A41" s="14" t="s">
        <v>17</v>
      </c>
      <c r="B41" s="7"/>
      <c r="C41" s="7">
        <f t="shared" si="2"/>
        <v>0</v>
      </c>
    </row>
    <row r="42" spans="1:3" x14ac:dyDescent="0.25">
      <c r="A42" s="10" t="s">
        <v>40</v>
      </c>
      <c r="B42" s="15"/>
      <c r="C42" s="7">
        <f t="shared" si="2"/>
        <v>0</v>
      </c>
    </row>
    <row r="43" spans="1:3" x14ac:dyDescent="0.25">
      <c r="A43" s="16" t="s">
        <v>60</v>
      </c>
      <c r="B43" s="7"/>
      <c r="C43" s="7">
        <f t="shared" si="2"/>
        <v>0</v>
      </c>
    </row>
    <row r="44" spans="1:3" x14ac:dyDescent="0.25">
      <c r="A44" s="17" t="s">
        <v>47</v>
      </c>
      <c r="B44" s="7">
        <v>20</v>
      </c>
      <c r="C44" s="7">
        <f t="shared" si="2"/>
        <v>2.5</v>
      </c>
    </row>
    <row r="45" spans="1:3" x14ac:dyDescent="0.25">
      <c r="A45" s="18" t="s">
        <v>48</v>
      </c>
      <c r="B45" s="7">
        <v>20</v>
      </c>
      <c r="C45" s="7">
        <f t="shared" si="2"/>
        <v>2.5</v>
      </c>
    </row>
    <row r="46" spans="1:3" x14ac:dyDescent="0.25">
      <c r="A46" s="18" t="s">
        <v>49</v>
      </c>
      <c r="B46" s="7">
        <v>20</v>
      </c>
      <c r="C46" s="7">
        <f t="shared" si="2"/>
        <v>2.5</v>
      </c>
    </row>
    <row r="47" spans="1:3" x14ac:dyDescent="0.25">
      <c r="A47" s="18" t="s">
        <v>43</v>
      </c>
      <c r="B47" s="7">
        <v>20</v>
      </c>
      <c r="C47" s="7">
        <f t="shared" si="2"/>
        <v>2.5</v>
      </c>
    </row>
    <row r="48" spans="1:3" x14ac:dyDescent="0.25">
      <c r="A48" s="18" t="s">
        <v>44</v>
      </c>
      <c r="B48" s="7">
        <v>20</v>
      </c>
      <c r="C48" s="7">
        <f t="shared" si="2"/>
        <v>2.5</v>
      </c>
    </row>
    <row r="49" spans="1:3" x14ac:dyDescent="0.25">
      <c r="A49" s="18" t="s">
        <v>45</v>
      </c>
      <c r="B49" s="7">
        <v>20</v>
      </c>
      <c r="C49" s="7">
        <f t="shared" si="2"/>
        <v>2.5</v>
      </c>
    </row>
    <row r="50" spans="1:3" x14ac:dyDescent="0.25">
      <c r="A50" s="18" t="s">
        <v>46</v>
      </c>
      <c r="B50" s="7">
        <v>20</v>
      </c>
      <c r="C50" s="7">
        <f t="shared" si="2"/>
        <v>2.5</v>
      </c>
    </row>
    <row r="51" spans="1:3" x14ac:dyDescent="0.25">
      <c r="A51" s="18" t="s">
        <v>42</v>
      </c>
      <c r="B51" s="7">
        <v>20</v>
      </c>
      <c r="C51" s="7">
        <f t="shared" si="2"/>
        <v>2.5</v>
      </c>
    </row>
    <row r="52" spans="1:3" x14ac:dyDescent="0.25">
      <c r="A52" s="18" t="s">
        <v>57</v>
      </c>
      <c r="B52" s="7">
        <v>20</v>
      </c>
      <c r="C52" s="7">
        <f t="shared" si="2"/>
        <v>2.5</v>
      </c>
    </row>
    <row r="53" spans="1:3" ht="29.25" x14ac:dyDescent="0.25">
      <c r="A53" s="19" t="s">
        <v>41</v>
      </c>
      <c r="B53" s="7">
        <v>20</v>
      </c>
      <c r="C53" s="7">
        <f t="shared" si="2"/>
        <v>2.5</v>
      </c>
    </row>
    <row r="54" spans="1:3" x14ac:dyDescent="0.25">
      <c r="A54" s="18" t="s">
        <v>50</v>
      </c>
      <c r="B54" s="7">
        <v>20</v>
      </c>
      <c r="C54" s="7">
        <f t="shared" si="2"/>
        <v>2.5</v>
      </c>
    </row>
    <row r="55" spans="1:3" x14ac:dyDescent="0.25">
      <c r="A55" s="20" t="s">
        <v>61</v>
      </c>
      <c r="B55" s="7">
        <v>32</v>
      </c>
      <c r="C55" s="7">
        <f t="shared" si="2"/>
        <v>4</v>
      </c>
    </row>
    <row r="56" spans="1:3" x14ac:dyDescent="0.25">
      <c r="A56" s="21" t="s">
        <v>59</v>
      </c>
      <c r="B56" s="7">
        <v>16</v>
      </c>
      <c r="C56" s="7">
        <f t="shared" si="2"/>
        <v>2</v>
      </c>
    </row>
    <row r="57" spans="1:3" ht="42.75" x14ac:dyDescent="0.25">
      <c r="A57" s="21" t="s">
        <v>64</v>
      </c>
      <c r="B57" s="7">
        <v>64</v>
      </c>
      <c r="C57" s="7">
        <f t="shared" si="2"/>
        <v>8</v>
      </c>
    </row>
    <row r="58" spans="1:3" x14ac:dyDescent="0.25">
      <c r="A58" s="22" t="s">
        <v>51</v>
      </c>
      <c r="B58" s="11"/>
      <c r="C58" s="11"/>
    </row>
    <row r="59" spans="1:3" x14ac:dyDescent="0.25">
      <c r="A59" s="6" t="s">
        <v>53</v>
      </c>
      <c r="B59" s="7">
        <v>8</v>
      </c>
      <c r="C59" s="7">
        <f t="shared" si="2"/>
        <v>1</v>
      </c>
    </row>
    <row r="60" spans="1:3" x14ac:dyDescent="0.25">
      <c r="A60" s="6" t="s">
        <v>54</v>
      </c>
      <c r="B60" s="7">
        <v>8</v>
      </c>
      <c r="C60" s="7">
        <f t="shared" si="2"/>
        <v>1</v>
      </c>
    </row>
    <row r="61" spans="1:3" x14ac:dyDescent="0.25">
      <c r="A61" s="6" t="s">
        <v>55</v>
      </c>
      <c r="B61" s="7">
        <v>8</v>
      </c>
      <c r="C61" s="7">
        <f t="shared" si="2"/>
        <v>1</v>
      </c>
    </row>
    <row r="62" spans="1:3" x14ac:dyDescent="0.25">
      <c r="A62" s="6" t="s">
        <v>58</v>
      </c>
      <c r="B62" s="7">
        <v>6</v>
      </c>
      <c r="C62" s="7">
        <f t="shared" si="2"/>
        <v>0.75</v>
      </c>
    </row>
    <row r="63" spans="1:3" x14ac:dyDescent="0.25">
      <c r="A63" s="6" t="s">
        <v>56</v>
      </c>
      <c r="B63" s="7">
        <v>8</v>
      </c>
      <c r="C63" s="7">
        <f t="shared" si="2"/>
        <v>1</v>
      </c>
    </row>
    <row r="64" spans="1:3" x14ac:dyDescent="0.25">
      <c r="A64" s="6" t="s">
        <v>62</v>
      </c>
      <c r="B64" s="7">
        <v>4</v>
      </c>
      <c r="C64" s="7">
        <f t="shared" si="2"/>
        <v>0.5</v>
      </c>
    </row>
    <row r="65" spans="1:3" x14ac:dyDescent="0.25">
      <c r="A65" s="8" t="s">
        <v>63</v>
      </c>
      <c r="B65" s="7">
        <v>8</v>
      </c>
      <c r="C65" s="7">
        <f t="shared" si="2"/>
        <v>1</v>
      </c>
    </row>
    <row r="66" spans="1:3" x14ac:dyDescent="0.25">
      <c r="A66" s="4" t="s">
        <v>65</v>
      </c>
      <c r="B66" s="4"/>
      <c r="C66" s="4"/>
    </row>
    <row r="67" spans="1:3" x14ac:dyDescent="0.25">
      <c r="A67" s="8" t="s">
        <v>66</v>
      </c>
      <c r="B67" s="7">
        <f>SUM(B3:B65)*0.4</f>
        <v>274.24</v>
      </c>
      <c r="C67" s="7">
        <f>B67/8</f>
        <v>34.28</v>
      </c>
    </row>
    <row r="68" spans="1:3" x14ac:dyDescent="0.25">
      <c r="A68" s="23" t="s">
        <v>67</v>
      </c>
      <c r="B68" s="7">
        <v>40</v>
      </c>
      <c r="C68" s="7">
        <f>B68/8</f>
        <v>5</v>
      </c>
    </row>
    <row r="69" spans="1:3" x14ac:dyDescent="0.25">
      <c r="A69" s="23" t="s">
        <v>68</v>
      </c>
      <c r="B69" s="7">
        <v>12</v>
      </c>
      <c r="C69" s="7">
        <f>B69/8</f>
        <v>1.5</v>
      </c>
    </row>
    <row r="70" spans="1:3" x14ac:dyDescent="0.25">
      <c r="A70" s="24" t="s">
        <v>69</v>
      </c>
      <c r="B70" s="7">
        <f>SUM(B3:B69)</f>
        <v>1011.84</v>
      </c>
      <c r="C70" s="7">
        <f>B70/8</f>
        <v>126.48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2019-11-22T09:53:17Z</dcterms:created>
  <dcterms:modified xsi:type="dcterms:W3CDTF">2019-11-22T11:55:07Z</dcterms:modified>
</cp:coreProperties>
</file>