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v10030\Documents\proposal\LMSAdobeConnect\"/>
    </mc:Choice>
  </mc:AlternateContent>
  <bookViews>
    <workbookView xWindow="0" yWindow="0" windowWidth="20490" windowHeight="7950" tabRatio="500"/>
  </bookViews>
  <sheets>
    <sheet name="LMS-Web" sheetId="4" r:id="rId1"/>
    <sheet name="LMS-Tablet" sheetId="5" r:id="rId2"/>
    <sheet name="LMS-Phone" sheetId="6"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34" i="4" l="1"/>
  <c r="F31" i="4"/>
  <c r="H32" i="4"/>
  <c r="J20" i="4"/>
  <c r="G34" i="4"/>
  <c r="G33" i="4"/>
  <c r="G32" i="4"/>
  <c r="H21" i="4"/>
  <c r="F20" i="4"/>
  <c r="G22" i="4"/>
  <c r="G21" i="4"/>
  <c r="I21" i="4" s="1"/>
  <c r="G20" i="4"/>
  <c r="G10" i="6"/>
  <c r="G9" i="6"/>
  <c r="H9" i="6"/>
  <c r="C92" i="6" s="1"/>
  <c r="F11" i="6" s="1"/>
  <c r="G10" i="5"/>
  <c r="G9" i="5"/>
  <c r="H9" i="5"/>
  <c r="C92" i="5" s="1"/>
  <c r="F11" i="5" s="1"/>
  <c r="F8" i="6"/>
  <c r="G8" i="6" s="1"/>
  <c r="F8" i="5"/>
  <c r="G8" i="5" s="1"/>
  <c r="E37" i="4" l="1"/>
  <c r="I32" i="4"/>
  <c r="F23" i="4"/>
  <c r="G31" i="4"/>
  <c r="G35" i="4" s="1"/>
  <c r="E38" i="4" s="1"/>
  <c r="G11" i="6"/>
  <c r="G12" i="6" s="1"/>
  <c r="E14" i="6"/>
  <c r="E14" i="5"/>
  <c r="G11" i="5"/>
  <c r="G12" i="5" s="1"/>
  <c r="E26" i="4" l="1"/>
  <c r="G23" i="4"/>
  <c r="G24" i="4" s="1"/>
  <c r="E27" i="4" s="1"/>
  <c r="E42" i="4" s="1"/>
  <c r="C95" i="5" l="1"/>
  <c r="C95" i="6"/>
  <c r="G9" i="4"/>
  <c r="G10" i="4"/>
  <c r="G12" i="4"/>
  <c r="C118" i="4"/>
  <c r="H9" i="4"/>
  <c r="F11" i="4"/>
  <c r="G11" i="4" s="1"/>
  <c r="F8" i="4"/>
  <c r="G8" i="4" s="1"/>
  <c r="G13" i="4" l="1"/>
  <c r="I9" i="4"/>
  <c r="E15" i="6"/>
  <c r="I9" i="6"/>
  <c r="E15" i="5"/>
  <c r="I9" i="5"/>
  <c r="E15" i="4" l="1"/>
  <c r="E16" i="4" l="1"/>
</calcChain>
</file>

<file path=xl/sharedStrings.xml><?xml version="1.0" encoding="utf-8"?>
<sst xmlns="http://schemas.openxmlformats.org/spreadsheetml/2006/main" count="386" uniqueCount="150">
  <si>
    <t>Sl. No.</t>
  </si>
  <si>
    <t>Module</t>
  </si>
  <si>
    <t>Man Days</t>
  </si>
  <si>
    <t>Total Effort</t>
  </si>
  <si>
    <t>Complete running prototype</t>
  </si>
  <si>
    <t>No</t>
  </si>
  <si>
    <t>Total</t>
  </si>
  <si>
    <t>QA</t>
  </si>
  <si>
    <t>Designer</t>
  </si>
  <si>
    <t>Total Delivery days</t>
  </si>
  <si>
    <t>Initiation</t>
  </si>
  <si>
    <t>Requirements gathering and documentation (SRS)</t>
  </si>
  <si>
    <t>Functional Specification</t>
  </si>
  <si>
    <t>Testing</t>
  </si>
  <si>
    <t>PM</t>
  </si>
  <si>
    <t>Sr Developer</t>
  </si>
  <si>
    <t>Jr Developer</t>
  </si>
  <si>
    <t>Development</t>
  </si>
  <si>
    <t>UAT</t>
  </si>
  <si>
    <t>Testing &amp; Deployment</t>
  </si>
  <si>
    <t>Deployment</t>
  </si>
  <si>
    <t>Project Management</t>
  </si>
  <si>
    <t>Create Deployable installshield solution</t>
  </si>
  <si>
    <t>Registration</t>
  </si>
  <si>
    <t>Student profile</t>
  </si>
  <si>
    <t>Admin profile</t>
  </si>
  <si>
    <t>Student Workflow</t>
  </si>
  <si>
    <t>Class Selection (Request for class)</t>
  </si>
  <si>
    <t>Submit request</t>
  </si>
  <si>
    <t>Make payment online via payment processor</t>
  </si>
  <si>
    <t xml:space="preserve">Create calender entry and reminders </t>
  </si>
  <si>
    <t>Attend class online (Record class)</t>
  </si>
  <si>
    <t>Access assignment ( Qizz, Attachments)</t>
  </si>
  <si>
    <t>Submit assignment (upload assignments, take quizz etc)</t>
  </si>
  <si>
    <t>Assignment history withy grades</t>
  </si>
  <si>
    <t>CV builder</t>
  </si>
  <si>
    <t>Billing information</t>
  </si>
  <si>
    <t>References</t>
  </si>
  <si>
    <t>Specialization</t>
  </si>
  <si>
    <t>Set availability and calendar</t>
  </si>
  <si>
    <t>Accept Student request</t>
  </si>
  <si>
    <t>Update calendar &amp; create reminders</t>
  </si>
  <si>
    <t>Conduct classes (one on One)</t>
  </si>
  <si>
    <t>Upload assignments or create quizzes</t>
  </si>
  <si>
    <t>Review assigments and assign grade</t>
  </si>
  <si>
    <t>Receive payment</t>
  </si>
  <si>
    <t>Upload CV</t>
  </si>
  <si>
    <t>Add refernces</t>
  </si>
  <si>
    <t>Add billing information</t>
  </si>
  <si>
    <t>Approve Review</t>
  </si>
  <si>
    <t>Cancel Request</t>
  </si>
  <si>
    <t>Request Timeout</t>
  </si>
  <si>
    <t>Request escalation (to admin and then superadmin)</t>
  </si>
  <si>
    <t>Admin (principal) Workflow</t>
  </si>
  <si>
    <t>Manage students</t>
  </si>
  <si>
    <t>Manage Admins (principals)</t>
  </si>
  <si>
    <t>Manage Courses</t>
  </si>
  <si>
    <t>Admin Quickguide (~6 screens)</t>
  </si>
  <si>
    <t>Student Quick Guide (~6 screens)</t>
  </si>
  <si>
    <t>Upload Course content</t>
  </si>
  <si>
    <t>Upload Course Video</t>
  </si>
  <si>
    <t>Receive Course certificates</t>
  </si>
  <si>
    <t>Links to external sites for reference material</t>
  </si>
  <si>
    <t>Answer student questions or doubts</t>
  </si>
  <si>
    <t>Dashboard (My Students, Messages, Preferences, edit profile, Calendar and course schedule, Rating)</t>
  </si>
  <si>
    <t>Post site wide messages or to individuals</t>
  </si>
  <si>
    <t>Parent Workflow</t>
  </si>
  <si>
    <t xml:space="preserve">Super Admin </t>
  </si>
  <si>
    <t>register Student</t>
  </si>
  <si>
    <t>Review grades</t>
  </si>
  <si>
    <t>View student calendar</t>
  </si>
  <si>
    <t>View student course schedule</t>
  </si>
  <si>
    <t>System Features</t>
  </si>
  <si>
    <t>Authentication  and authorization</t>
  </si>
  <si>
    <t>Payment processing</t>
  </si>
  <si>
    <t>File management</t>
  </si>
  <si>
    <t>Roles and permissions</t>
  </si>
  <si>
    <t>Password salting</t>
  </si>
  <si>
    <t>Password policy</t>
  </si>
  <si>
    <t>Logging and auditing with notifications</t>
  </si>
  <si>
    <t>Email authentication and management</t>
  </si>
  <si>
    <t>SMS authentication (mobile devices)</t>
  </si>
  <si>
    <t>Cron Jobs for scheduling</t>
  </si>
  <si>
    <t>Reports and Analytics</t>
  </si>
  <si>
    <t>Student demographics</t>
  </si>
  <si>
    <t>Inactive users</t>
  </si>
  <si>
    <t>Student Activity Summary (Most Active Students)</t>
  </si>
  <si>
    <t>Revenue Generation</t>
  </si>
  <si>
    <t>Revenue by student</t>
  </si>
  <si>
    <t>Export or email reports</t>
  </si>
  <si>
    <t xml:space="preserve">Available courses and staffing </t>
  </si>
  <si>
    <t>Available courses and student enrollment</t>
  </si>
  <si>
    <t>File utilization by student and instructor</t>
  </si>
  <si>
    <t>instructor Profile</t>
  </si>
  <si>
    <t>Dashboard (My courses, My grades, Favourite instructors, Messages, Preferences, edit profile, Calendar and course schedule)</t>
  </si>
  <si>
    <t>instructor Selection (request for instructor)</t>
  </si>
  <si>
    <t>instructor ratings (Comments and stars)</t>
  </si>
  <si>
    <t>Send specific information to instructor</t>
  </si>
  <si>
    <t>Request clarification or post questions to instructor</t>
  </si>
  <si>
    <t>Rate instructor &amp; add instructor as favourite</t>
  </si>
  <si>
    <t>instructors Quick Guide (~6 screens)</t>
  </si>
  <si>
    <t>Access and manage student, instructor calenders.</t>
  </si>
  <si>
    <t>Reassign instructors</t>
  </si>
  <si>
    <t>Reschedule instructor and student classes</t>
  </si>
  <si>
    <t>resolve instructor student issues</t>
  </si>
  <si>
    <t>Manage instructors</t>
  </si>
  <si>
    <t>re-associate instructors to courses</t>
  </si>
  <si>
    <t>Dashboard (Active Students,  Active instructors, Active courses, edit profile, Messages-pending reviews, Latest ratings)</t>
  </si>
  <si>
    <t>View Messages from Admin, superadmin, instructor</t>
  </si>
  <si>
    <t>Revenue by instructors</t>
  </si>
  <si>
    <t>Login statistics (by students and instructors)</t>
  </si>
  <si>
    <t>Activity stats summary (logins, total course time spent)</t>
  </si>
  <si>
    <t>Past due assignments</t>
  </si>
  <si>
    <t>Course utilization report</t>
  </si>
  <si>
    <t>Student-teacher reassignments</t>
  </si>
  <si>
    <t>Teacher review</t>
  </si>
  <si>
    <t>Instructor Workflow</t>
  </si>
  <si>
    <t>Assumptions</t>
  </si>
  <si>
    <t>April 24 2017</t>
  </si>
  <si>
    <t>Monday</t>
  </si>
  <si>
    <t>Blacklist instructors</t>
  </si>
  <si>
    <t>Student grades Compared to Course Average (Compared to Course Average)</t>
  </si>
  <si>
    <t>Demographic report</t>
  </si>
  <si>
    <t>Incomplete student teacher sessions</t>
  </si>
  <si>
    <t>need clarity</t>
  </si>
  <si>
    <t>register paent</t>
  </si>
  <si>
    <t>Live streaming is not considered</t>
  </si>
  <si>
    <t>Estimated with android default design, Custom design will take more effort</t>
  </si>
  <si>
    <t>Reports and Analytics will be taken care in web part</t>
  </si>
  <si>
    <t>Both mobile and tablet are in same design</t>
  </si>
  <si>
    <t>Access assignment ( Attachments)</t>
  </si>
  <si>
    <t>Mobile API  Development</t>
  </si>
  <si>
    <t>Finalising and purchase of HTML Theme &amp; Images (~20 - ~30 Screens)</t>
  </si>
  <si>
    <t>Out of Scope</t>
  </si>
  <si>
    <t>Estimate Assumptions:</t>
  </si>
  <si>
    <t>1. Adobe connect integration
2. Payment processing for Teacher
3. Quiz assignmets for students by teacher
4. Documentation &amp; Project planning</t>
  </si>
  <si>
    <t>LMS - Tablet</t>
  </si>
  <si>
    <t>Tablet Development</t>
  </si>
  <si>
    <t>LMS Web</t>
  </si>
  <si>
    <t>LMS - Phone</t>
  </si>
  <si>
    <t>LMS-Phone</t>
  </si>
  <si>
    <t>Phone Development</t>
  </si>
  <si>
    <t>Quizz management*</t>
  </si>
  <si>
    <t xml:space="preserve">X2
</t>
  </si>
  <si>
    <t>(IOS+Android)</t>
  </si>
  <si>
    <t>Cumulative Total</t>
  </si>
  <si>
    <t>Delivery Days</t>
  </si>
  <si>
    <t>Effort</t>
  </si>
  <si>
    <t>S</t>
  </si>
  <si>
    <t>1. Recording will be a column for the report (student , Teacher &amp; Admin), not included in filter.
2. Tutorial - static content
3. Request (teacher) workflow escalation period is hardcoded in DB
4. " Wait for the review different admin to receive the fees" in the admin worflow - Need clarification
5. Technology not considered
6. customer will procure templates, SSL certificates &amp; Payement processor
7. UI development is 2-4 hrs per screen
8. Effort for deployment  not considered
9. Reporting and analytics for mobile devices will be imported from the web
10. Both mobile and tablet have similar design
11. Estimated with default Android and IOS design, Custom design will take more effort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</si>
</sst>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sz val="11"/>
      <color rgb="FF0D0D0D"/>
      <name val="Open Sans Light"/>
      <family val="2"/>
    </font>
    <font>
      <b/>
      <sz val="12"/>
      <color rgb="FF0D0D0D"/>
      <name val="Cambria"/>
      <family val="1"/>
      <scheme val="major"/>
    </font>
    <font>
      <sz val="12"/>
      <color rgb="FF0D0D0D"/>
      <name val="Cambria"/>
      <family val="1"/>
      <scheme val="major"/>
    </font>
    <font>
      <b/>
      <sz val="9"/>
      <name val="Arial"/>
      <family val="2"/>
    </font>
    <font>
      <sz val="9"/>
      <name val="Arial"/>
      <family val="2"/>
    </font>
    <font>
      <b/>
      <sz val="12"/>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bgColor indexed="64"/>
      </patternFill>
    </fill>
    <fill>
      <patternFill patternType="solid">
        <fgColor theme="3" tint="0.79998168889431442"/>
        <bgColor indexed="64"/>
      </patternFill>
    </fill>
    <fill>
      <patternFill patternType="solid">
        <fgColor theme="6" tint="0.39997558519241921"/>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top/>
      <bottom/>
      <diagonal/>
    </border>
    <border>
      <left style="thin">
        <color theme="0" tint="-0.34998626667073579"/>
      </left>
      <right/>
      <top/>
      <bottom style="thin">
        <color indexed="64"/>
      </bottom>
      <diagonal/>
    </border>
    <border>
      <left/>
      <right/>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theme="0" tint="-0.34998626667073579"/>
      </left>
      <right/>
      <top/>
      <bottom style="thin">
        <color theme="0" tint="-0.34998626667073579"/>
      </bottom>
      <diagonal/>
    </border>
    <border>
      <left style="thin">
        <color indexed="64"/>
      </left>
      <right style="thin">
        <color theme="0" tint="-0.34998626667073579"/>
      </right>
      <top style="thin">
        <color theme="0" tint="-0.34998626667073579"/>
      </top>
      <bottom/>
      <diagonal/>
    </border>
    <border>
      <left style="thin">
        <color indexed="64"/>
      </left>
      <right style="thin">
        <color theme="0" tint="-0.34998626667073579"/>
      </right>
      <top/>
      <bottom style="thin">
        <color theme="0" tint="-0.34998626667073579"/>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2">
    <xf numFmtId="0" fontId="0" fillId="0" borderId="0" xfId="0"/>
    <xf numFmtId="0" fontId="0" fillId="2" borderId="1" xfId="0" applyFont="1" applyFill="1" applyBorder="1"/>
    <xf numFmtId="0" fontId="0" fillId="2" borderId="1" xfId="0" applyFont="1" applyFill="1" applyBorder="1" applyAlignment="1">
      <alignment horizontal="center"/>
    </xf>
    <xf numFmtId="0" fontId="0" fillId="2" borderId="1" xfId="0" applyFont="1" applyFill="1" applyBorder="1" applyAlignment="1">
      <alignment horizontal="right" vertical="center"/>
    </xf>
    <xf numFmtId="0" fontId="4" fillId="2" borderId="0" xfId="0" applyFont="1" applyFill="1" applyBorder="1" applyAlignment="1">
      <alignment horizontal="center"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2" borderId="8" xfId="0" applyFont="1" applyFill="1" applyBorder="1" applyAlignment="1">
      <alignment horizontal="center"/>
    </xf>
    <xf numFmtId="0" fontId="3" fillId="0" borderId="0" xfId="0" applyFont="1" applyFill="1" applyAlignment="1">
      <alignment vertical="center"/>
    </xf>
    <xf numFmtId="0" fontId="0" fillId="0" borderId="0" xfId="0" applyFont="1" applyAlignment="1">
      <alignment vertical="center"/>
    </xf>
    <xf numFmtId="0" fontId="4" fillId="2" borderId="0" xfId="0" applyFont="1" applyFill="1" applyBorder="1" applyAlignment="1">
      <alignment horizontal="right" vertical="center"/>
    </xf>
    <xf numFmtId="0" fontId="0" fillId="0" borderId="0" xfId="0" applyFont="1" applyAlignment="1">
      <alignment horizontal="left" vertical="center" indent="3"/>
    </xf>
    <xf numFmtId="0" fontId="0" fillId="2" borderId="2" xfId="0" applyFont="1" applyFill="1" applyBorder="1" applyAlignment="1">
      <alignment horizontal="center" vertical="center"/>
    </xf>
    <xf numFmtId="0" fontId="0" fillId="2" borderId="2" xfId="0" applyFont="1" applyFill="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3" borderId="2" xfId="0" applyFont="1" applyFill="1" applyBorder="1" applyAlignment="1">
      <alignment vertical="center"/>
    </xf>
    <xf numFmtId="0" fontId="6" fillId="0" borderId="2" xfId="0" applyFont="1" applyBorder="1" applyAlignment="1">
      <alignment vertical="center"/>
    </xf>
    <xf numFmtId="0" fontId="7" fillId="0" borderId="2" xfId="0" applyFont="1" applyFill="1" applyBorder="1" applyAlignment="1">
      <alignment vertical="center"/>
    </xf>
    <xf numFmtId="0" fontId="7" fillId="0" borderId="2" xfId="0" applyFont="1" applyBorder="1" applyAlignment="1">
      <alignment vertical="center"/>
    </xf>
    <xf numFmtId="0" fontId="6" fillId="4" borderId="2" xfId="0" applyFont="1" applyFill="1" applyBorder="1" applyAlignment="1">
      <alignment vertical="center"/>
    </xf>
    <xf numFmtId="0" fontId="7" fillId="4" borderId="2" xfId="0" applyFont="1" applyFill="1" applyBorder="1" applyAlignment="1">
      <alignment vertical="center"/>
    </xf>
    <xf numFmtId="0" fontId="0" fillId="2" borderId="2" xfId="0" applyFont="1" applyFill="1" applyBorder="1" applyAlignment="1">
      <alignment horizontal="left" vertical="center" indent="2"/>
    </xf>
    <xf numFmtId="0" fontId="0" fillId="0" borderId="0" xfId="0" applyFont="1" applyAlignment="1">
      <alignment horizontal="left" vertical="center" indent="2"/>
    </xf>
    <xf numFmtId="0" fontId="3" fillId="0" borderId="0" xfId="0" applyFont="1" applyFill="1" applyAlignment="1">
      <alignment horizontal="left" vertical="center" indent="2"/>
    </xf>
    <xf numFmtId="0" fontId="3" fillId="0" borderId="0" xfId="0" applyFont="1" applyAlignment="1">
      <alignment vertical="center"/>
    </xf>
    <xf numFmtId="0" fontId="3" fillId="3" borderId="9" xfId="0" applyFont="1" applyFill="1" applyBorder="1" applyAlignment="1">
      <alignment horizontal="center" vertical="center"/>
    </xf>
    <xf numFmtId="0" fontId="3" fillId="2" borderId="0" xfId="0" applyFont="1" applyFill="1" applyBorder="1" applyAlignment="1">
      <alignment vertical="center"/>
    </xf>
    <xf numFmtId="0" fontId="0" fillId="2" borderId="0" xfId="0" applyFont="1" applyFill="1" applyBorder="1" applyAlignment="1">
      <alignment vertical="center"/>
    </xf>
    <xf numFmtId="0" fontId="6" fillId="4" borderId="10" xfId="0" applyFont="1" applyFill="1" applyBorder="1" applyAlignment="1">
      <alignment vertical="center"/>
    </xf>
    <xf numFmtId="0" fontId="6" fillId="0" borderId="10" xfId="0" applyFont="1" applyBorder="1" applyAlignment="1">
      <alignment vertical="center"/>
    </xf>
    <xf numFmtId="0" fontId="7" fillId="0" borderId="10" xfId="0" applyFont="1" applyBorder="1" applyAlignment="1">
      <alignment vertical="center"/>
    </xf>
    <xf numFmtId="0" fontId="3" fillId="2" borderId="2" xfId="0" applyFont="1" applyFill="1" applyBorder="1" applyAlignment="1">
      <alignment horizontal="center" vertical="center"/>
    </xf>
    <xf numFmtId="0" fontId="8" fillId="0" borderId="0" xfId="0" quotePrefix="1" applyFont="1" applyFill="1" applyAlignment="1">
      <alignment horizontal="left" vertical="center"/>
    </xf>
    <xf numFmtId="0" fontId="9" fillId="0" borderId="0" xfId="0" applyFont="1" applyAlignment="1">
      <alignment horizontal="left" vertical="center" indent="6"/>
    </xf>
    <xf numFmtId="0" fontId="0" fillId="2" borderId="2" xfId="0" applyFont="1" applyFill="1" applyBorder="1" applyAlignment="1">
      <alignment horizontal="left" vertical="center" indent="1"/>
    </xf>
    <xf numFmtId="0" fontId="4" fillId="5" borderId="2" xfId="0" applyFont="1" applyFill="1" applyBorder="1" applyAlignment="1">
      <alignment horizontal="left" vertical="center"/>
    </xf>
    <xf numFmtId="0" fontId="3" fillId="2" borderId="2" xfId="0" applyFont="1" applyFill="1" applyBorder="1" applyAlignment="1">
      <alignment horizontal="left" vertical="center"/>
    </xf>
    <xf numFmtId="0" fontId="3" fillId="0" borderId="11" xfId="0" applyFont="1" applyFill="1" applyBorder="1" applyAlignment="1">
      <alignment vertical="center"/>
    </xf>
    <xf numFmtId="0" fontId="3" fillId="0" borderId="0" xfId="0" quotePrefix="1" applyFont="1" applyFill="1" applyAlignment="1">
      <alignment vertical="center"/>
    </xf>
    <xf numFmtId="0" fontId="0" fillId="2" borderId="12" xfId="0" applyFont="1" applyFill="1" applyBorder="1" applyAlignment="1">
      <alignment horizontal="left" vertical="center" indent="1"/>
    </xf>
    <xf numFmtId="0" fontId="0" fillId="2" borderId="2" xfId="0" applyFont="1" applyFill="1" applyBorder="1" applyAlignment="1">
      <alignment horizontal="left" vertical="center" wrapText="1" indent="1"/>
    </xf>
    <xf numFmtId="0" fontId="11" fillId="2" borderId="0" xfId="0" applyFont="1" applyFill="1" applyAlignment="1">
      <alignment horizontal="left" vertical="center" indent="1"/>
    </xf>
    <xf numFmtId="0" fontId="0" fillId="2" borderId="0" xfId="0" applyFont="1" applyFill="1" applyBorder="1" applyAlignment="1">
      <alignment horizontal="center"/>
    </xf>
    <xf numFmtId="14"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3" fillId="0" borderId="13" xfId="0" applyFont="1" applyBorder="1" applyAlignment="1">
      <alignment vertical="center"/>
    </xf>
    <xf numFmtId="0" fontId="0" fillId="2" borderId="14" xfId="0" applyFont="1" applyFill="1" applyBorder="1"/>
    <xf numFmtId="0" fontId="0" fillId="2" borderId="15" xfId="0" applyFont="1" applyFill="1" applyBorder="1" applyAlignment="1">
      <alignment horizontal="right" vertical="center"/>
    </xf>
    <xf numFmtId="0" fontId="0" fillId="2" borderId="2" xfId="0" applyFont="1" applyFill="1" applyBorder="1" applyAlignment="1">
      <alignment horizontal="right" vertical="center"/>
    </xf>
    <xf numFmtId="0" fontId="3" fillId="0" borderId="11" xfId="0" applyFont="1" applyFill="1" applyBorder="1" applyAlignment="1">
      <alignment horizontal="center" vertical="center"/>
    </xf>
    <xf numFmtId="0" fontId="3" fillId="0" borderId="0" xfId="0" applyFont="1" applyFill="1" applyAlignment="1">
      <alignment horizontal="center" vertical="center"/>
    </xf>
    <xf numFmtId="0" fontId="13" fillId="0" borderId="18" xfId="0" applyFont="1" applyFill="1" applyBorder="1" applyAlignment="1">
      <alignment wrapText="1"/>
    </xf>
    <xf numFmtId="0" fontId="13" fillId="0" borderId="16" xfId="0" applyFont="1" applyFill="1" applyBorder="1" applyAlignment="1">
      <alignment wrapText="1"/>
    </xf>
    <xf numFmtId="0" fontId="13" fillId="0" borderId="7" xfId="0" applyFont="1" applyFill="1" applyBorder="1" applyAlignment="1">
      <alignment wrapText="1"/>
    </xf>
    <xf numFmtId="0" fontId="13" fillId="0" borderId="19" xfId="0" applyFont="1" applyFill="1" applyBorder="1" applyAlignment="1">
      <alignment wrapText="1"/>
    </xf>
    <xf numFmtId="0" fontId="0" fillId="2" borderId="15" xfId="0" applyFont="1" applyFill="1" applyBorder="1"/>
    <xf numFmtId="0" fontId="13" fillId="0" borderId="0" xfId="0" applyFont="1" applyFill="1" applyBorder="1" applyAlignment="1">
      <alignment wrapText="1"/>
    </xf>
    <xf numFmtId="0" fontId="13" fillId="0" borderId="17" xfId="0" applyFont="1" applyFill="1" applyBorder="1" applyAlignment="1">
      <alignment vertical="top" wrapText="1"/>
    </xf>
    <xf numFmtId="0" fontId="13" fillId="0" borderId="18" xfId="0" applyFont="1" applyFill="1" applyBorder="1" applyAlignment="1">
      <alignment vertical="top" wrapText="1"/>
    </xf>
    <xf numFmtId="0" fontId="13" fillId="0" borderId="16" xfId="0" applyFont="1" applyFill="1" applyBorder="1" applyAlignment="1">
      <alignment vertical="top" wrapText="1"/>
    </xf>
    <xf numFmtId="0" fontId="13" fillId="0" borderId="13" xfId="0" applyFont="1" applyFill="1" applyBorder="1" applyAlignment="1">
      <alignment vertical="top" wrapText="1"/>
    </xf>
    <xf numFmtId="0" fontId="13" fillId="0" borderId="7" xfId="0" applyFont="1" applyFill="1" applyBorder="1" applyAlignment="1">
      <alignment vertical="top" wrapText="1"/>
    </xf>
    <xf numFmtId="0" fontId="13" fillId="0" borderId="19" xfId="0" applyFont="1" applyFill="1" applyBorder="1" applyAlignment="1">
      <alignment vertical="top" wrapText="1"/>
    </xf>
    <xf numFmtId="0" fontId="0" fillId="2" borderId="20" xfId="0" applyFont="1" applyFill="1" applyBorder="1"/>
    <xf numFmtId="0" fontId="13" fillId="0" borderId="2" xfId="0" applyFont="1" applyFill="1" applyBorder="1" applyAlignment="1">
      <alignment wrapText="1"/>
    </xf>
    <xf numFmtId="0" fontId="0" fillId="2" borderId="21" xfId="0" applyFont="1" applyFill="1" applyBorder="1" applyAlignment="1">
      <alignment horizontal="center" vertical="center"/>
    </xf>
    <xf numFmtId="0" fontId="0" fillId="2" borderId="22" xfId="0" applyFont="1" applyFill="1" applyBorder="1" applyAlignment="1">
      <alignment horizontal="center" vertical="center"/>
    </xf>
    <xf numFmtId="0" fontId="3" fillId="7" borderId="2" xfId="0" applyFont="1" applyFill="1" applyBorder="1" applyAlignment="1">
      <alignment vertical="center"/>
    </xf>
    <xf numFmtId="0" fontId="0" fillId="7" borderId="2" xfId="0" applyFont="1" applyFill="1" applyBorder="1" applyAlignment="1">
      <alignment horizontal="center" vertical="center"/>
    </xf>
    <xf numFmtId="0" fontId="3" fillId="7" borderId="2" xfId="0" applyFont="1" applyFill="1" applyBorder="1" applyAlignment="1">
      <alignment horizontal="left" vertical="center"/>
    </xf>
    <xf numFmtId="0" fontId="3" fillId="2" borderId="1" xfId="0" applyFont="1" applyFill="1" applyBorder="1"/>
    <xf numFmtId="0" fontId="10" fillId="7" borderId="0" xfId="0" applyFont="1" applyFill="1" applyAlignment="1">
      <alignment horizontal="left" vertical="center"/>
    </xf>
    <xf numFmtId="0" fontId="0" fillId="2" borderId="2" xfId="0" applyFont="1" applyFill="1" applyBorder="1" applyAlignment="1">
      <alignment horizontal="center" vertical="center"/>
    </xf>
    <xf numFmtId="0" fontId="3" fillId="7" borderId="2" xfId="0" applyFont="1" applyFill="1" applyBorder="1" applyAlignment="1">
      <alignment horizontal="center" vertical="center"/>
    </xf>
    <xf numFmtId="0" fontId="0" fillId="7" borderId="0" xfId="0" applyFont="1" applyFill="1" applyBorder="1" applyAlignment="1">
      <alignment horizontal="center" vertical="center"/>
    </xf>
    <xf numFmtId="0" fontId="3" fillId="7" borderId="2" xfId="0" applyFont="1" applyFill="1" applyBorder="1" applyAlignment="1">
      <alignment horizontal="left" vertical="center" indent="1"/>
    </xf>
    <xf numFmtId="0" fontId="12" fillId="7" borderId="2" xfId="0" applyFont="1" applyFill="1" applyBorder="1" applyAlignment="1">
      <alignment horizontal="left" vertical="top"/>
    </xf>
    <xf numFmtId="0" fontId="13" fillId="7" borderId="2" xfId="0" applyFont="1" applyFill="1" applyBorder="1" applyAlignment="1">
      <alignment vertical="top"/>
    </xf>
    <xf numFmtId="0" fontId="3" fillId="6" borderId="0" xfId="0" applyFont="1" applyFill="1" applyAlignment="1">
      <alignment vertical="center"/>
    </xf>
    <xf numFmtId="0" fontId="0" fillId="6" borderId="0" xfId="0" applyFont="1" applyFill="1" applyAlignment="1">
      <alignment vertical="center"/>
    </xf>
    <xf numFmtId="0" fontId="8" fillId="0" borderId="0" xfId="0" quotePrefix="1" applyFont="1" applyFill="1" applyAlignment="1">
      <alignment horizontal="center" vertical="center"/>
    </xf>
    <xf numFmtId="0" fontId="14" fillId="0" borderId="11" xfId="0" applyFont="1" applyFill="1" applyBorder="1" applyAlignment="1">
      <alignment horizontal="center" vertical="center"/>
    </xf>
    <xf numFmtId="0" fontId="14" fillId="0" borderId="0" xfId="0" applyFont="1" applyFill="1" applyAlignment="1">
      <alignment horizontal="center" vertical="center"/>
    </xf>
    <xf numFmtId="0" fontId="14" fillId="0" borderId="0" xfId="0" applyFont="1" applyFill="1" applyAlignment="1">
      <alignment vertical="center"/>
    </xf>
    <xf numFmtId="0" fontId="3" fillId="0" borderId="0" xfId="0" applyFont="1" applyAlignment="1">
      <alignment horizontal="left" vertical="center"/>
    </xf>
    <xf numFmtId="0" fontId="11" fillId="7" borderId="0" xfId="0" applyFont="1" applyFill="1" applyAlignment="1">
      <alignment horizontal="center" vertical="center"/>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2317760</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40481</xdr:colOff>
      <xdr:row>0</xdr:row>
      <xdr:rowOff>0</xdr:rowOff>
    </xdr:from>
    <xdr:to>
      <xdr:col>1</xdr:col>
      <xdr:colOff>2929741</xdr:colOff>
      <xdr:row>3</xdr:row>
      <xdr:rowOff>128588</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481" y="0"/>
          <a:ext cx="2889260" cy="7286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tabSelected="1" topLeftCell="A112" zoomScale="90" zoomScaleNormal="90" workbookViewId="0">
      <selection activeCell="D125" sqref="D125"/>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6"/>
      <c r="B1" s="6"/>
      <c r="C1" s="8"/>
      <c r="D1" s="43"/>
      <c r="E1" s="12"/>
      <c r="F1" s="12"/>
      <c r="G1" s="39"/>
      <c r="H1"/>
    </row>
    <row r="2" spans="1:10" ht="15.75" customHeight="1" x14ac:dyDescent="0.25">
      <c r="A2" s="8"/>
      <c r="B2" s="8"/>
      <c r="C2" s="8"/>
      <c r="D2" s="43"/>
      <c r="E2" s="12"/>
      <c r="F2" s="12"/>
      <c r="G2" s="39"/>
      <c r="H2"/>
    </row>
    <row r="3" spans="1:10" ht="15.75" customHeight="1" x14ac:dyDescent="0.25">
      <c r="A3" s="8"/>
      <c r="B3" s="14" t="s">
        <v>138</v>
      </c>
      <c r="C3" s="49" t="s">
        <v>118</v>
      </c>
      <c r="D3" s="43"/>
      <c r="E3" s="12"/>
      <c r="F3" s="12"/>
      <c r="G3" s="39"/>
      <c r="H3"/>
    </row>
    <row r="4" spans="1:10" ht="15.75" customHeight="1" x14ac:dyDescent="0.25">
      <c r="A4" s="8"/>
      <c r="B4" s="4"/>
      <c r="C4" s="50" t="s">
        <v>119</v>
      </c>
      <c r="D4" s="43"/>
      <c r="E4" s="12"/>
      <c r="F4" s="12"/>
      <c r="G4" s="12"/>
      <c r="H4" s="12"/>
      <c r="I4" s="12"/>
      <c r="J4" s="12"/>
    </row>
    <row r="5" spans="1:10" ht="15.75" customHeight="1" x14ac:dyDescent="0.25">
      <c r="A5" s="10"/>
      <c r="B5" s="10"/>
      <c r="C5" s="10"/>
      <c r="D5" s="43"/>
      <c r="E5" s="12"/>
      <c r="F5" s="12"/>
      <c r="G5" s="12"/>
      <c r="H5" s="12"/>
      <c r="I5" s="12"/>
      <c r="J5" s="12"/>
    </row>
    <row r="6" spans="1:10" s="12" customFormat="1" ht="18" customHeight="1" x14ac:dyDescent="0.25">
      <c r="A6" s="18"/>
      <c r="B6" s="19" t="s">
        <v>1</v>
      </c>
      <c r="C6" s="31" t="s">
        <v>2</v>
      </c>
      <c r="D6" s="51" t="s">
        <v>138</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v>0</v>
      </c>
      <c r="D8" s="35" t="s">
        <v>8</v>
      </c>
      <c r="E8" s="22">
        <v>1</v>
      </c>
      <c r="F8" s="23">
        <f>(C12)</f>
        <v>15</v>
      </c>
      <c r="G8" s="23">
        <f>(F8*E8)</f>
        <v>15</v>
      </c>
    </row>
    <row r="9" spans="1:10" s="12" customFormat="1" ht="18" customHeight="1" x14ac:dyDescent="0.25">
      <c r="A9" s="16">
        <v>2</v>
      </c>
      <c r="B9" s="17" t="s">
        <v>12</v>
      </c>
      <c r="C9" s="16">
        <v>0</v>
      </c>
      <c r="D9" s="35" t="s">
        <v>15</v>
      </c>
      <c r="E9" s="22">
        <v>1</v>
      </c>
      <c r="F9" s="23">
        <v>15</v>
      </c>
      <c r="G9" s="23">
        <f t="shared" ref="G9:G12" si="0">(F9*E9)</f>
        <v>15</v>
      </c>
      <c r="H9" s="87">
        <f>SUM(C14:C112)</f>
        <v>92</v>
      </c>
      <c r="I9" s="88">
        <f>SUM(G9:G10)</f>
        <v>93</v>
      </c>
    </row>
    <row r="10" spans="1:10" s="12" customFormat="1" ht="18" customHeight="1" x14ac:dyDescent="0.25">
      <c r="A10" s="16">
        <v>3</v>
      </c>
      <c r="B10" s="17" t="s">
        <v>21</v>
      </c>
      <c r="C10" s="16">
        <v>0</v>
      </c>
      <c r="D10" s="35" t="s">
        <v>16</v>
      </c>
      <c r="E10" s="22">
        <v>2</v>
      </c>
      <c r="F10" s="23">
        <v>39</v>
      </c>
      <c r="G10" s="23">
        <f t="shared" si="0"/>
        <v>78</v>
      </c>
      <c r="H10" s="87"/>
      <c r="I10" s="88"/>
    </row>
    <row r="11" spans="1:10" s="13" customFormat="1" ht="18" customHeight="1" x14ac:dyDescent="0.25">
      <c r="A11" s="16">
        <v>4</v>
      </c>
      <c r="B11" s="17" t="s">
        <v>132</v>
      </c>
      <c r="C11" s="16">
        <v>0</v>
      </c>
      <c r="D11" s="35" t="s">
        <v>14</v>
      </c>
      <c r="E11" s="22">
        <v>1</v>
      </c>
      <c r="F11" s="13">
        <f>SUM(C8:C10)</f>
        <v>0</v>
      </c>
      <c r="G11" s="23">
        <f t="shared" si="0"/>
        <v>0</v>
      </c>
      <c r="H11" s="87"/>
      <c r="I11" s="88"/>
      <c r="J11" s="12"/>
    </row>
    <row r="12" spans="1:10" s="13" customFormat="1" ht="18" customHeight="1" x14ac:dyDescent="0.25">
      <c r="A12" s="16">
        <v>5</v>
      </c>
      <c r="B12" s="17" t="s">
        <v>4</v>
      </c>
      <c r="C12" s="16">
        <v>15</v>
      </c>
      <c r="D12" s="35" t="s">
        <v>7</v>
      </c>
      <c r="E12" s="22">
        <v>2</v>
      </c>
      <c r="F12" s="23">
        <v>20</v>
      </c>
      <c r="G12" s="23">
        <f t="shared" si="0"/>
        <v>40</v>
      </c>
      <c r="H12" s="12"/>
      <c r="I12" s="12"/>
      <c r="J12" s="12"/>
    </row>
    <row r="13" spans="1:10" s="13" customFormat="1" ht="18" customHeight="1" x14ac:dyDescent="0.25">
      <c r="A13" s="18"/>
      <c r="B13" s="21" t="s">
        <v>17</v>
      </c>
      <c r="C13" s="21"/>
      <c r="D13" s="36" t="s">
        <v>6</v>
      </c>
      <c r="E13" s="22"/>
      <c r="F13" s="22"/>
      <c r="G13" s="23">
        <f>SUM(G8:G12)</f>
        <v>148</v>
      </c>
      <c r="H13" s="12"/>
      <c r="I13" s="12"/>
      <c r="J13" s="12"/>
    </row>
    <row r="14" spans="1:10" s="13" customFormat="1" ht="18" customHeight="1" x14ac:dyDescent="0.25">
      <c r="A14" s="73"/>
      <c r="B14" s="73" t="s">
        <v>23</v>
      </c>
      <c r="C14" s="79">
        <v>2</v>
      </c>
      <c r="F14" s="12"/>
      <c r="G14" s="12"/>
      <c r="H14" s="12"/>
      <c r="I14" s="12"/>
      <c r="J14" s="12"/>
    </row>
    <row r="15" spans="1:10" s="13" customFormat="1" ht="18" customHeight="1" x14ac:dyDescent="0.25">
      <c r="A15" s="16">
        <v>6</v>
      </c>
      <c r="B15" s="40" t="s">
        <v>24</v>
      </c>
      <c r="C15" s="16"/>
      <c r="D15" s="84" t="s">
        <v>9</v>
      </c>
      <c r="E15" s="85">
        <f>SUM(F12,G11,F10,F8)</f>
        <v>74</v>
      </c>
      <c r="F15" s="38"/>
      <c r="G15" s="29"/>
      <c r="H15" s="12"/>
      <c r="I15" s="12"/>
      <c r="J15" s="12"/>
    </row>
    <row r="16" spans="1:10" s="13" customFormat="1" ht="18" customHeight="1" x14ac:dyDescent="0.25">
      <c r="A16" s="16">
        <v>7</v>
      </c>
      <c r="B16" s="40" t="s">
        <v>93</v>
      </c>
      <c r="C16" s="16"/>
      <c r="D16" s="84" t="s">
        <v>3</v>
      </c>
      <c r="E16" s="85">
        <f>G13</f>
        <v>148</v>
      </c>
      <c r="F16" s="12"/>
      <c r="G16" s="12"/>
      <c r="H16" s="12"/>
      <c r="I16" s="12"/>
      <c r="J16" s="12"/>
    </row>
    <row r="17" spans="1:10" s="13" customFormat="1" ht="18" customHeight="1" x14ac:dyDescent="0.25">
      <c r="A17" s="16">
        <v>8</v>
      </c>
      <c r="B17" s="40" t="s">
        <v>25</v>
      </c>
      <c r="C17" s="16"/>
      <c r="D17" s="30"/>
      <c r="E17" s="33"/>
      <c r="F17" s="32"/>
      <c r="G17" s="32"/>
      <c r="H17" s="12"/>
      <c r="I17" s="12"/>
      <c r="J17" s="12"/>
    </row>
    <row r="18" spans="1:10" s="13" customFormat="1" ht="18" customHeight="1" x14ac:dyDescent="0.25">
      <c r="A18" s="74"/>
      <c r="B18" s="75" t="s">
        <v>26</v>
      </c>
      <c r="C18" s="79">
        <v>10</v>
      </c>
      <c r="D18" s="51" t="s">
        <v>137</v>
      </c>
      <c r="F18" s="12"/>
      <c r="G18" s="12"/>
      <c r="H18" s="12"/>
      <c r="I18" s="12"/>
      <c r="J18" s="12"/>
    </row>
    <row r="19" spans="1:10" s="13" customFormat="1" ht="18" customHeight="1" x14ac:dyDescent="0.25">
      <c r="A19" s="16">
        <v>9</v>
      </c>
      <c r="B19" s="40" t="s">
        <v>58</v>
      </c>
      <c r="C19" s="16"/>
      <c r="D19" s="34"/>
      <c r="E19" s="25" t="s">
        <v>5</v>
      </c>
      <c r="F19" s="26" t="s">
        <v>2</v>
      </c>
      <c r="G19" s="26" t="s">
        <v>3</v>
      </c>
      <c r="H19" s="12"/>
      <c r="I19" s="12"/>
      <c r="J19" s="12"/>
    </row>
    <row r="20" spans="1:10" s="13" customFormat="1" ht="29.25" customHeight="1" x14ac:dyDescent="0.25">
      <c r="A20" s="16">
        <v>10</v>
      </c>
      <c r="B20" s="46" t="s">
        <v>94</v>
      </c>
      <c r="C20" s="16"/>
      <c r="D20" s="35" t="s">
        <v>8</v>
      </c>
      <c r="E20" s="22">
        <v>1</v>
      </c>
      <c r="F20" s="23">
        <f>('LMS-Tablet'!C11)</f>
        <v>14</v>
      </c>
      <c r="G20" s="23">
        <f>(F20*E20)</f>
        <v>14</v>
      </c>
      <c r="H20" s="89"/>
      <c r="I20" s="89"/>
      <c r="J20" s="89">
        <f>'LMS-Phone'!I5</f>
        <v>0</v>
      </c>
    </row>
    <row r="21" spans="1:10" s="13" customFormat="1" ht="19.5" customHeight="1" x14ac:dyDescent="0.25">
      <c r="A21" s="16">
        <v>11</v>
      </c>
      <c r="B21" s="40" t="s">
        <v>27</v>
      </c>
      <c r="C21" s="16"/>
      <c r="D21" s="35" t="s">
        <v>15</v>
      </c>
      <c r="E21" s="22">
        <v>1</v>
      </c>
      <c r="F21" s="23">
        <v>8</v>
      </c>
      <c r="G21" s="23">
        <f>E21*F21</f>
        <v>8</v>
      </c>
      <c r="H21" s="87">
        <f>SUM('LMS-Tablet'!C13:'LMS-Tablet'!C89)</f>
        <v>25.125</v>
      </c>
      <c r="I21" s="88">
        <f>SUM(G21:G22)</f>
        <v>25</v>
      </c>
      <c r="J21" s="89"/>
    </row>
    <row r="22" spans="1:10" s="13" customFormat="1" ht="18" customHeight="1" x14ac:dyDescent="0.25">
      <c r="A22" s="16">
        <v>12</v>
      </c>
      <c r="B22" s="40" t="s">
        <v>95</v>
      </c>
      <c r="C22" s="16"/>
      <c r="D22" s="35" t="s">
        <v>16</v>
      </c>
      <c r="E22" s="22">
        <v>1</v>
      </c>
      <c r="F22" s="23">
        <v>17</v>
      </c>
      <c r="G22" s="23">
        <f>E22*F22</f>
        <v>17</v>
      </c>
      <c r="H22" s="87"/>
      <c r="I22" s="88"/>
      <c r="J22" s="89"/>
    </row>
    <row r="23" spans="1:10" s="13" customFormat="1" ht="18" customHeight="1" x14ac:dyDescent="0.25">
      <c r="A23" s="16">
        <v>13</v>
      </c>
      <c r="B23" s="40" t="s">
        <v>96</v>
      </c>
      <c r="C23" s="16"/>
      <c r="D23" s="35" t="s">
        <v>7</v>
      </c>
      <c r="E23" s="22">
        <v>2</v>
      </c>
      <c r="F23" s="23">
        <f>'LMS-Tablet'!C92/2</f>
        <v>5.0250000000000004</v>
      </c>
      <c r="G23" s="23">
        <f>E23*F23</f>
        <v>10.050000000000001</v>
      </c>
      <c r="H23" s="12"/>
      <c r="I23" s="12"/>
      <c r="J23" s="12"/>
    </row>
    <row r="24" spans="1:10" s="13" customFormat="1" ht="18" customHeight="1" x14ac:dyDescent="0.25">
      <c r="A24" s="16">
        <v>14</v>
      </c>
      <c r="B24" s="40" t="s">
        <v>28</v>
      </c>
      <c r="C24" s="16"/>
      <c r="D24" s="36" t="s">
        <v>6</v>
      </c>
      <c r="E24" s="22"/>
      <c r="F24" s="24"/>
      <c r="G24" s="24">
        <f>SUM(G20:G23)</f>
        <v>49.05</v>
      </c>
      <c r="H24" s="12"/>
      <c r="I24" s="12"/>
      <c r="J24" s="12"/>
    </row>
    <row r="25" spans="1:10" s="13" customFormat="1" ht="18" customHeight="1" x14ac:dyDescent="0.25">
      <c r="A25" s="16">
        <v>15</v>
      </c>
      <c r="B25" s="40" t="s">
        <v>51</v>
      </c>
      <c r="C25" s="16"/>
      <c r="F25" s="12"/>
      <c r="G25" s="12"/>
      <c r="H25" s="12"/>
      <c r="I25" s="12"/>
      <c r="J25" s="12"/>
    </row>
    <row r="26" spans="1:10" s="13" customFormat="1" ht="18" customHeight="1" x14ac:dyDescent="0.25">
      <c r="A26" s="16">
        <v>16</v>
      </c>
      <c r="B26" s="40" t="s">
        <v>52</v>
      </c>
      <c r="C26" s="16"/>
      <c r="D26" s="84" t="s">
        <v>9</v>
      </c>
      <c r="E26" s="84">
        <f>SUM(F23,F22,F20)</f>
        <v>36.024999999999999</v>
      </c>
      <c r="F26" s="86" t="s">
        <v>143</v>
      </c>
      <c r="G26" s="56" t="s">
        <v>144</v>
      </c>
      <c r="H26" s="12"/>
      <c r="I26" s="12"/>
      <c r="J26" s="12"/>
    </row>
    <row r="27" spans="1:10" s="13" customFormat="1" ht="18" customHeight="1" x14ac:dyDescent="0.25">
      <c r="A27" s="16">
        <v>17</v>
      </c>
      <c r="B27" s="40" t="s">
        <v>29</v>
      </c>
      <c r="C27" s="16"/>
      <c r="D27" s="84" t="s">
        <v>3</v>
      </c>
      <c r="E27" s="84">
        <f>G24</f>
        <v>49.05</v>
      </c>
      <c r="F27" s="86"/>
      <c r="G27" s="56"/>
      <c r="H27" s="12"/>
      <c r="I27" s="12"/>
      <c r="J27" s="12"/>
    </row>
    <row r="28" spans="1:10" s="13" customFormat="1" ht="18" customHeight="1" x14ac:dyDescent="0.25">
      <c r="A28" s="16">
        <v>18</v>
      </c>
      <c r="B28" s="40" t="s">
        <v>30</v>
      </c>
      <c r="C28" s="16"/>
      <c r="D28" s="12"/>
      <c r="E28" s="12"/>
      <c r="F28" s="12"/>
      <c r="G28" s="12"/>
      <c r="H28" s="12"/>
      <c r="I28" s="12"/>
      <c r="J28" s="12"/>
    </row>
    <row r="29" spans="1:10" s="13" customFormat="1" ht="18" customHeight="1" x14ac:dyDescent="0.25">
      <c r="A29" s="16">
        <v>19</v>
      </c>
      <c r="B29" s="40" t="s">
        <v>97</v>
      </c>
      <c r="C29" s="16"/>
      <c r="D29" s="51" t="s">
        <v>141</v>
      </c>
      <c r="F29" s="12"/>
      <c r="G29" s="12"/>
      <c r="H29" s="12"/>
      <c r="I29" s="12"/>
      <c r="J29" s="12"/>
    </row>
    <row r="30" spans="1:10" s="13" customFormat="1" ht="18" customHeight="1" x14ac:dyDescent="0.25">
      <c r="A30" s="16">
        <v>20</v>
      </c>
      <c r="B30" s="40" t="s">
        <v>31</v>
      </c>
      <c r="C30" s="16"/>
      <c r="D30" s="34"/>
      <c r="E30" s="25" t="s">
        <v>5</v>
      </c>
      <c r="F30" s="26" t="s">
        <v>2</v>
      </c>
      <c r="G30" s="26" t="s">
        <v>3</v>
      </c>
      <c r="H30" s="12"/>
      <c r="I30" s="12"/>
      <c r="J30" s="12"/>
    </row>
    <row r="31" spans="1:10" s="13" customFormat="1" ht="18" customHeight="1" x14ac:dyDescent="0.25">
      <c r="A31" s="16">
        <v>21</v>
      </c>
      <c r="B31" s="40" t="s">
        <v>98</v>
      </c>
      <c r="C31" s="16"/>
      <c r="D31" s="35" t="s">
        <v>8</v>
      </c>
      <c r="E31" s="22">
        <v>1</v>
      </c>
      <c r="F31" s="23">
        <f>'LMS-Phone'!C11</f>
        <v>14</v>
      </c>
      <c r="G31" s="23">
        <f>(F31*E31)</f>
        <v>14</v>
      </c>
      <c r="H31" s="12"/>
      <c r="I31" s="12"/>
      <c r="J31" s="12"/>
    </row>
    <row r="32" spans="1:10" s="13" customFormat="1" ht="18" customHeight="1" x14ac:dyDescent="0.25">
      <c r="A32" s="16">
        <v>22</v>
      </c>
      <c r="B32" s="40" t="s">
        <v>99</v>
      </c>
      <c r="C32" s="16"/>
      <c r="D32" s="35" t="s">
        <v>15</v>
      </c>
      <c r="E32" s="22">
        <v>1</v>
      </c>
      <c r="F32" s="23">
        <v>15</v>
      </c>
      <c r="G32" s="23">
        <f>E32*F32</f>
        <v>15</v>
      </c>
      <c r="H32" s="87">
        <f>SUM('LMS-Phone'!C13:'LMS-Phone'!C89)</f>
        <v>53.75</v>
      </c>
      <c r="I32" s="88">
        <f>SUM(G32:G33)</f>
        <v>54</v>
      </c>
      <c r="J32" s="12"/>
    </row>
    <row r="33" spans="1:10" s="13" customFormat="1" ht="18" customHeight="1" x14ac:dyDescent="0.25">
      <c r="A33" s="16">
        <v>23</v>
      </c>
      <c r="B33" s="40" t="s">
        <v>130</v>
      </c>
      <c r="C33" s="16"/>
      <c r="D33" s="35" t="s">
        <v>16</v>
      </c>
      <c r="E33" s="22">
        <v>1</v>
      </c>
      <c r="F33" s="23">
        <v>39</v>
      </c>
      <c r="G33" s="23">
        <f>E33*F33</f>
        <v>39</v>
      </c>
      <c r="H33" s="87"/>
      <c r="I33" s="88"/>
      <c r="J33" s="12"/>
    </row>
    <row r="34" spans="1:10" s="13" customFormat="1" ht="18" customHeight="1" x14ac:dyDescent="0.25">
      <c r="A34" s="16">
        <v>24</v>
      </c>
      <c r="B34" s="40" t="s">
        <v>33</v>
      </c>
      <c r="C34" s="16"/>
      <c r="D34" s="35" t="s">
        <v>7</v>
      </c>
      <c r="E34" s="22">
        <v>2</v>
      </c>
      <c r="F34" s="23">
        <f>'LMS-Phone'!C92/2</f>
        <v>10.75</v>
      </c>
      <c r="G34" s="23">
        <f>E34*F34</f>
        <v>21.5</v>
      </c>
      <c r="H34" s="12"/>
      <c r="I34" s="12"/>
      <c r="J34" s="12"/>
    </row>
    <row r="35" spans="1:10" s="13" customFormat="1" ht="18" customHeight="1" x14ac:dyDescent="0.25">
      <c r="A35" s="16">
        <v>25</v>
      </c>
      <c r="B35" s="40" t="s">
        <v>34</v>
      </c>
      <c r="C35" s="16"/>
      <c r="D35" s="36" t="s">
        <v>6</v>
      </c>
      <c r="E35" s="22"/>
      <c r="F35" s="24"/>
      <c r="G35" s="24">
        <f>SUM(G31:G34)</f>
        <v>89.5</v>
      </c>
      <c r="H35" s="12"/>
      <c r="I35" s="12"/>
      <c r="J35" s="12"/>
    </row>
    <row r="36" spans="1:10" s="13" customFormat="1" ht="18" customHeight="1" x14ac:dyDescent="0.25">
      <c r="A36" s="16">
        <v>26</v>
      </c>
      <c r="B36" s="40" t="s">
        <v>61</v>
      </c>
      <c r="C36" s="16"/>
      <c r="F36" s="12"/>
      <c r="G36" s="12"/>
      <c r="H36" s="12"/>
      <c r="I36" s="12"/>
      <c r="J36" s="12"/>
    </row>
    <row r="37" spans="1:10" s="13" customFormat="1" ht="18" customHeight="1" x14ac:dyDescent="0.25">
      <c r="A37" s="74"/>
      <c r="B37" s="75" t="s">
        <v>116</v>
      </c>
      <c r="C37" s="79">
        <v>22</v>
      </c>
      <c r="D37" s="84" t="s">
        <v>9</v>
      </c>
      <c r="E37" s="85">
        <f>SUM(F34,F33,F31)</f>
        <v>63.75</v>
      </c>
      <c r="F37" s="86" t="s">
        <v>143</v>
      </c>
      <c r="G37" s="56" t="s">
        <v>144</v>
      </c>
      <c r="H37" s="12"/>
      <c r="I37" s="12"/>
      <c r="J37" s="12"/>
    </row>
    <row r="38" spans="1:10" s="13" customFormat="1" ht="18" customHeight="1" x14ac:dyDescent="0.25">
      <c r="A38" s="16">
        <v>27</v>
      </c>
      <c r="B38" s="40" t="s">
        <v>100</v>
      </c>
      <c r="C38" s="16"/>
      <c r="D38" s="84" t="s">
        <v>3</v>
      </c>
      <c r="E38" s="85">
        <f>G35</f>
        <v>89.5</v>
      </c>
      <c r="F38" s="86"/>
      <c r="G38" s="56"/>
      <c r="H38" s="12"/>
      <c r="I38" s="12"/>
      <c r="J38" s="12"/>
    </row>
    <row r="39" spans="1:10" s="13" customFormat="1" ht="31.5" customHeight="1" x14ac:dyDescent="0.25">
      <c r="A39" s="16">
        <v>28</v>
      </c>
      <c r="B39" s="46" t="s">
        <v>64</v>
      </c>
      <c r="C39" s="16"/>
      <c r="D39" s="28"/>
      <c r="E39" s="28"/>
      <c r="F39" s="28"/>
      <c r="G39" s="28"/>
      <c r="H39" s="12"/>
      <c r="I39" s="12"/>
      <c r="J39" s="12"/>
    </row>
    <row r="40" spans="1:10" s="13" customFormat="1" ht="24.75" customHeight="1" x14ac:dyDescent="0.25">
      <c r="A40" s="16">
        <v>29</v>
      </c>
      <c r="B40" s="40" t="s">
        <v>35</v>
      </c>
      <c r="C40" s="16"/>
      <c r="D40" s="90" t="s">
        <v>145</v>
      </c>
      <c r="F40" s="44"/>
      <c r="G40" s="12"/>
      <c r="H40" s="12"/>
      <c r="I40" s="12"/>
      <c r="J40" s="12"/>
    </row>
    <row r="41" spans="1:10" s="13" customFormat="1" ht="18" customHeight="1" x14ac:dyDescent="0.25">
      <c r="A41" s="16">
        <v>30</v>
      </c>
      <c r="B41" s="40" t="s">
        <v>36</v>
      </c>
      <c r="C41" s="16"/>
      <c r="D41" s="30" t="s">
        <v>146</v>
      </c>
      <c r="E41" s="13">
        <v>80</v>
      </c>
      <c r="F41" s="12"/>
      <c r="G41" s="12"/>
      <c r="H41" s="12"/>
      <c r="I41" s="12"/>
      <c r="J41" s="12"/>
    </row>
    <row r="42" spans="1:10" s="13" customFormat="1" ht="18" customHeight="1" x14ac:dyDescent="0.25">
      <c r="A42" s="16">
        <v>31</v>
      </c>
      <c r="B42" s="40" t="s">
        <v>37</v>
      </c>
      <c r="C42" s="16"/>
      <c r="D42" s="30" t="s">
        <v>147</v>
      </c>
      <c r="E42" s="13">
        <f>SUM(E38*2,E27*2,E16)</f>
        <v>425.1</v>
      </c>
      <c r="F42" s="12"/>
      <c r="G42" s="12"/>
      <c r="H42" s="12"/>
      <c r="I42" s="12"/>
      <c r="J42" s="12"/>
    </row>
    <row r="43" spans="1:10" s="13" customFormat="1" ht="18" customHeight="1" x14ac:dyDescent="0.25">
      <c r="A43" s="16">
        <v>32</v>
      </c>
      <c r="B43" s="45" t="s">
        <v>38</v>
      </c>
      <c r="C43" s="16"/>
      <c r="F43" s="12"/>
      <c r="G43" s="12"/>
      <c r="H43" s="12"/>
      <c r="I43" s="12"/>
      <c r="J43" s="12"/>
    </row>
    <row r="44" spans="1:10" s="28" customFormat="1" ht="18" customHeight="1" x14ac:dyDescent="0.25">
      <c r="A44" s="16">
        <v>33</v>
      </c>
      <c r="B44" s="40" t="s">
        <v>39</v>
      </c>
      <c r="C44" s="16"/>
      <c r="D44" s="13"/>
      <c r="E44" s="13"/>
      <c r="F44" s="1"/>
      <c r="G44" s="1"/>
      <c r="H44" s="29"/>
      <c r="I44" s="29"/>
      <c r="J44" s="29"/>
    </row>
    <row r="45" spans="1:10" s="13" customFormat="1" ht="18" customHeight="1" x14ac:dyDescent="0.25">
      <c r="A45" s="16">
        <v>34</v>
      </c>
      <c r="B45" s="40" t="s">
        <v>59</v>
      </c>
      <c r="C45" s="16"/>
      <c r="F45" s="1"/>
      <c r="G45" s="1"/>
      <c r="H45" s="12"/>
      <c r="I45" s="12"/>
      <c r="J45" s="12"/>
    </row>
    <row r="46" spans="1:10" s="13" customFormat="1" ht="18" customHeight="1" x14ac:dyDescent="0.25">
      <c r="A46" s="16">
        <v>35</v>
      </c>
      <c r="B46" s="40" t="s">
        <v>62</v>
      </c>
      <c r="C46" s="16"/>
      <c r="F46" s="1"/>
      <c r="G46" s="1"/>
      <c r="H46" s="12"/>
      <c r="I46" s="12"/>
      <c r="J46" s="12"/>
    </row>
    <row r="47" spans="1:10" s="13" customFormat="1" ht="18" customHeight="1" x14ac:dyDescent="0.25">
      <c r="A47" s="16">
        <v>36</v>
      </c>
      <c r="B47" s="40" t="s">
        <v>40</v>
      </c>
      <c r="C47" s="16"/>
      <c r="F47" s="1"/>
      <c r="G47" s="1"/>
      <c r="H47" s="12"/>
      <c r="I47" s="12"/>
      <c r="J47" s="12"/>
    </row>
    <row r="48" spans="1:10" s="13" customFormat="1" ht="18" customHeight="1" x14ac:dyDescent="0.25">
      <c r="A48" s="16">
        <v>37</v>
      </c>
      <c r="B48" s="40" t="s">
        <v>50</v>
      </c>
      <c r="C48" s="16"/>
      <c r="D48" s="15"/>
      <c r="E48" s="15"/>
      <c r="F48" s="1"/>
      <c r="G48" s="1"/>
      <c r="H48" s="12"/>
      <c r="I48" s="12"/>
      <c r="J48" s="12"/>
    </row>
    <row r="49" spans="1:10" s="13" customFormat="1" ht="18" customHeight="1" x14ac:dyDescent="0.25">
      <c r="A49" s="16">
        <v>38</v>
      </c>
      <c r="B49" s="40" t="s">
        <v>41</v>
      </c>
      <c r="C49" s="16"/>
      <c r="F49" s="1"/>
      <c r="G49" s="1"/>
      <c r="H49" s="12"/>
      <c r="I49" s="12"/>
      <c r="J49" s="12"/>
    </row>
    <row r="50" spans="1:10" s="13" customFormat="1" ht="18" customHeight="1" x14ac:dyDescent="0.25">
      <c r="A50" s="16">
        <v>39</v>
      </c>
      <c r="B50" s="40" t="s">
        <v>42</v>
      </c>
      <c r="C50" s="16"/>
      <c r="F50" s="1"/>
      <c r="G50" s="1"/>
      <c r="H50" s="12"/>
      <c r="I50" s="12"/>
      <c r="J50" s="12"/>
    </row>
    <row r="51" spans="1:10" s="13" customFormat="1" ht="18" customHeight="1" x14ac:dyDescent="0.25">
      <c r="A51" s="16">
        <v>40</v>
      </c>
      <c r="B51" s="40" t="s">
        <v>63</v>
      </c>
      <c r="C51" s="16"/>
      <c r="F51" s="1"/>
      <c r="G51" s="1"/>
      <c r="H51" s="1"/>
      <c r="I51" s="1"/>
      <c r="J51" s="1"/>
    </row>
    <row r="52" spans="1:10" s="13" customFormat="1" x14ac:dyDescent="0.25">
      <c r="A52" s="16">
        <v>41</v>
      </c>
      <c r="B52" s="40" t="s">
        <v>43</v>
      </c>
      <c r="C52" s="16"/>
      <c r="D52"/>
      <c r="E52" s="1"/>
      <c r="F52" s="1"/>
      <c r="G52" s="1"/>
      <c r="H52" s="1"/>
      <c r="I52" s="1"/>
      <c r="J52" s="1"/>
    </row>
    <row r="53" spans="1:10" s="13" customFormat="1" ht="18" customHeight="1" x14ac:dyDescent="0.25">
      <c r="A53" s="16">
        <v>42</v>
      </c>
      <c r="B53" s="40" t="s">
        <v>44</v>
      </c>
      <c r="C53" s="16"/>
      <c r="D53"/>
      <c r="E53" s="1"/>
      <c r="F53" s="1"/>
      <c r="G53" s="1"/>
      <c r="H53" s="1"/>
      <c r="I53" s="1"/>
      <c r="J53" s="1"/>
    </row>
    <row r="54" spans="1:10" s="15" customFormat="1" ht="18" customHeight="1" x14ac:dyDescent="0.25">
      <c r="A54" s="16">
        <v>43</v>
      </c>
      <c r="B54" s="40" t="s">
        <v>45</v>
      </c>
      <c r="C54" s="16"/>
      <c r="D54"/>
      <c r="E54" s="1"/>
      <c r="F54" s="1"/>
      <c r="G54" s="1"/>
      <c r="H54" s="1"/>
      <c r="I54" s="1"/>
      <c r="J54" s="1"/>
    </row>
    <row r="55" spans="1:10" s="13" customFormat="1" ht="18" customHeight="1" x14ac:dyDescent="0.25">
      <c r="A55" s="74"/>
      <c r="B55" s="75" t="s">
        <v>53</v>
      </c>
      <c r="C55" s="79">
        <v>8</v>
      </c>
      <c r="D55"/>
      <c r="E55" s="1"/>
      <c r="F55" s="1"/>
      <c r="G55" s="1"/>
      <c r="H55" s="1"/>
      <c r="I55" s="1"/>
      <c r="J55" s="1"/>
    </row>
    <row r="56" spans="1:10" s="13" customFormat="1" ht="18" customHeight="1" x14ac:dyDescent="0.25">
      <c r="A56" s="16">
        <v>44</v>
      </c>
      <c r="B56" s="40" t="s">
        <v>57</v>
      </c>
      <c r="C56" s="16"/>
      <c r="D56"/>
      <c r="E56" s="1"/>
      <c r="F56" s="1"/>
      <c r="G56" s="1"/>
      <c r="H56" s="1"/>
      <c r="I56" s="1"/>
      <c r="J56" s="1"/>
    </row>
    <row r="57" spans="1:10" s="13" customFormat="1" ht="18" customHeight="1" x14ac:dyDescent="0.25">
      <c r="A57" s="16">
        <v>45</v>
      </c>
      <c r="B57" s="40" t="s">
        <v>46</v>
      </c>
      <c r="C57" s="16"/>
      <c r="D57"/>
      <c r="E57" s="1"/>
      <c r="F57" s="1"/>
      <c r="G57" s="1"/>
      <c r="H57" s="1"/>
      <c r="I57" s="1"/>
      <c r="J57" s="1"/>
    </row>
    <row r="58" spans="1:10" x14ac:dyDescent="0.25">
      <c r="A58" s="16">
        <v>46</v>
      </c>
      <c r="B58" s="40" t="s">
        <v>47</v>
      </c>
      <c r="C58" s="16"/>
      <c r="D58"/>
    </row>
    <row r="59" spans="1:10" ht="22.5" customHeight="1" x14ac:dyDescent="0.25">
      <c r="A59" s="16">
        <v>47</v>
      </c>
      <c r="B59" s="40" t="s">
        <v>48</v>
      </c>
      <c r="C59" s="16"/>
      <c r="D59"/>
    </row>
    <row r="60" spans="1:10" x14ac:dyDescent="0.25">
      <c r="A60" s="16">
        <v>48</v>
      </c>
      <c r="B60" s="40" t="s">
        <v>101</v>
      </c>
      <c r="C60" s="16"/>
      <c r="D60"/>
    </row>
    <row r="61" spans="1:10" x14ac:dyDescent="0.25">
      <c r="A61" s="16">
        <v>49</v>
      </c>
      <c r="B61" s="40" t="s">
        <v>102</v>
      </c>
      <c r="C61" s="16"/>
      <c r="D61"/>
    </row>
    <row r="62" spans="1:10" x14ac:dyDescent="0.25">
      <c r="A62" s="16">
        <v>50</v>
      </c>
      <c r="B62" s="40" t="s">
        <v>103</v>
      </c>
      <c r="C62" s="16"/>
      <c r="D62"/>
    </row>
    <row r="63" spans="1:10" x14ac:dyDescent="0.25">
      <c r="A63" s="16">
        <v>51</v>
      </c>
      <c r="B63" s="40" t="s">
        <v>49</v>
      </c>
      <c r="C63" s="16"/>
      <c r="D63"/>
    </row>
    <row r="64" spans="1:10" x14ac:dyDescent="0.25">
      <c r="A64" s="16">
        <v>52</v>
      </c>
      <c r="B64" s="40" t="s">
        <v>104</v>
      </c>
      <c r="C64" s="16"/>
      <c r="D64"/>
    </row>
    <row r="65" spans="1:3" x14ac:dyDescent="0.25">
      <c r="A65" s="79"/>
      <c r="B65" s="75" t="s">
        <v>67</v>
      </c>
      <c r="C65" s="79">
        <v>8</v>
      </c>
    </row>
    <row r="66" spans="1:3" x14ac:dyDescent="0.25">
      <c r="A66" s="16">
        <v>53</v>
      </c>
      <c r="B66" s="40" t="s">
        <v>54</v>
      </c>
      <c r="C66" s="16"/>
    </row>
    <row r="67" spans="1:3" x14ac:dyDescent="0.25">
      <c r="A67" s="16">
        <v>54</v>
      </c>
      <c r="B67" s="40" t="s">
        <v>105</v>
      </c>
      <c r="C67" s="16"/>
    </row>
    <row r="68" spans="1:3" x14ac:dyDescent="0.25">
      <c r="A68" s="16">
        <v>55</v>
      </c>
      <c r="B68" s="40" t="s">
        <v>55</v>
      </c>
      <c r="C68" s="16"/>
    </row>
    <row r="69" spans="1:3" x14ac:dyDescent="0.25">
      <c r="A69" s="16">
        <v>56</v>
      </c>
      <c r="B69" s="40" t="s">
        <v>56</v>
      </c>
      <c r="C69" s="16"/>
    </row>
    <row r="70" spans="1:3" x14ac:dyDescent="0.25">
      <c r="A70" s="16">
        <v>57</v>
      </c>
      <c r="B70" s="40" t="s">
        <v>106</v>
      </c>
      <c r="C70" s="16"/>
    </row>
    <row r="71" spans="1:3" ht="31.5" x14ac:dyDescent="0.25">
      <c r="A71" s="16">
        <v>58</v>
      </c>
      <c r="B71" s="46" t="s">
        <v>107</v>
      </c>
      <c r="C71" s="16"/>
    </row>
    <row r="72" spans="1:3" x14ac:dyDescent="0.25">
      <c r="A72" s="16">
        <v>59</v>
      </c>
      <c r="B72" s="46" t="s">
        <v>65</v>
      </c>
      <c r="C72" s="16"/>
    </row>
    <row r="73" spans="1:3" x14ac:dyDescent="0.25">
      <c r="A73" s="16">
        <v>60</v>
      </c>
      <c r="B73" s="46" t="s">
        <v>120</v>
      </c>
      <c r="C73" s="16"/>
    </row>
    <row r="74" spans="1:3" x14ac:dyDescent="0.25">
      <c r="A74" s="16">
        <v>61</v>
      </c>
      <c r="B74" s="40" t="s">
        <v>142</v>
      </c>
      <c r="C74" s="16"/>
    </row>
    <row r="75" spans="1:3" x14ac:dyDescent="0.25">
      <c r="A75" s="79"/>
      <c r="B75" s="75" t="s">
        <v>66</v>
      </c>
      <c r="C75" s="79">
        <v>6</v>
      </c>
    </row>
    <row r="76" spans="1:3" x14ac:dyDescent="0.25">
      <c r="A76" s="16">
        <v>62</v>
      </c>
      <c r="B76" s="40" t="s">
        <v>68</v>
      </c>
      <c r="C76" s="16"/>
    </row>
    <row r="77" spans="1:3" x14ac:dyDescent="0.25">
      <c r="A77" s="16">
        <v>63</v>
      </c>
      <c r="B77" s="40" t="s">
        <v>69</v>
      </c>
      <c r="C77" s="16"/>
    </row>
    <row r="78" spans="1:3" x14ac:dyDescent="0.25">
      <c r="A78" s="16">
        <v>64</v>
      </c>
      <c r="B78" s="40" t="s">
        <v>71</v>
      </c>
      <c r="C78" s="16"/>
    </row>
    <row r="79" spans="1:3" x14ac:dyDescent="0.25">
      <c r="A79" s="16">
        <v>65</v>
      </c>
      <c r="B79" s="40" t="s">
        <v>108</v>
      </c>
      <c r="C79" s="16"/>
    </row>
    <row r="80" spans="1:3" x14ac:dyDescent="0.25">
      <c r="A80" s="16">
        <v>66</v>
      </c>
      <c r="B80" s="40" t="s">
        <v>70</v>
      </c>
      <c r="C80" s="1"/>
    </row>
    <row r="81" spans="1:3" x14ac:dyDescent="0.25">
      <c r="A81" s="79"/>
      <c r="B81" s="75" t="s">
        <v>72</v>
      </c>
      <c r="C81" s="79">
        <v>12</v>
      </c>
    </row>
    <row r="82" spans="1:3" x14ac:dyDescent="0.25">
      <c r="A82" s="16">
        <v>67</v>
      </c>
      <c r="B82" s="47" t="s">
        <v>73</v>
      </c>
      <c r="C82" s="16"/>
    </row>
    <row r="83" spans="1:3" x14ac:dyDescent="0.25">
      <c r="A83" s="16">
        <v>68</v>
      </c>
      <c r="B83" s="40" t="s">
        <v>79</v>
      </c>
      <c r="C83" s="16"/>
    </row>
    <row r="84" spans="1:3" x14ac:dyDescent="0.25">
      <c r="A84" s="16">
        <v>69</v>
      </c>
      <c r="B84" s="40" t="s">
        <v>74</v>
      </c>
      <c r="C84" s="16"/>
    </row>
    <row r="85" spans="1:3" x14ac:dyDescent="0.25">
      <c r="A85" s="16">
        <v>70</v>
      </c>
      <c r="B85" s="40" t="s">
        <v>75</v>
      </c>
      <c r="C85" s="16"/>
    </row>
    <row r="86" spans="1:3" x14ac:dyDescent="0.25">
      <c r="A86" s="16">
        <v>71</v>
      </c>
      <c r="B86" s="40" t="s">
        <v>76</v>
      </c>
      <c r="C86" s="16"/>
    </row>
    <row r="87" spans="1:3" x14ac:dyDescent="0.25">
      <c r="A87" s="16">
        <v>72</v>
      </c>
      <c r="B87" s="40" t="s">
        <v>77</v>
      </c>
      <c r="C87" s="16"/>
    </row>
    <row r="88" spans="1:3" x14ac:dyDescent="0.25">
      <c r="A88" s="16">
        <v>73</v>
      </c>
      <c r="B88" s="40" t="s">
        <v>80</v>
      </c>
      <c r="C88" s="16"/>
    </row>
    <row r="89" spans="1:3" x14ac:dyDescent="0.25">
      <c r="A89" s="16">
        <v>74</v>
      </c>
      <c r="B89" s="40" t="s">
        <v>81</v>
      </c>
      <c r="C89" s="16"/>
    </row>
    <row r="90" spans="1:3" x14ac:dyDescent="0.25">
      <c r="A90" s="16">
        <v>75</v>
      </c>
      <c r="B90" s="40" t="s">
        <v>78</v>
      </c>
      <c r="C90" s="16"/>
    </row>
    <row r="91" spans="1:3" x14ac:dyDescent="0.25">
      <c r="A91" s="16">
        <v>76</v>
      </c>
      <c r="B91" s="40" t="s">
        <v>82</v>
      </c>
      <c r="C91" s="16"/>
    </row>
    <row r="92" spans="1:3" x14ac:dyDescent="0.25">
      <c r="A92" s="16">
        <v>77</v>
      </c>
      <c r="B92" s="40" t="s">
        <v>89</v>
      </c>
      <c r="C92" s="16"/>
    </row>
    <row r="93" spans="1:3" x14ac:dyDescent="0.25">
      <c r="A93" s="79"/>
      <c r="B93" s="77" t="s">
        <v>83</v>
      </c>
      <c r="C93" s="79">
        <v>10</v>
      </c>
    </row>
    <row r="94" spans="1:3" x14ac:dyDescent="0.25">
      <c r="A94" s="16">
        <v>78</v>
      </c>
      <c r="B94" s="40" t="s">
        <v>84</v>
      </c>
      <c r="C94" s="16"/>
    </row>
    <row r="95" spans="1:3" x14ac:dyDescent="0.25">
      <c r="A95" s="16">
        <v>79</v>
      </c>
      <c r="B95" s="40" t="s">
        <v>85</v>
      </c>
      <c r="C95" s="16"/>
    </row>
    <row r="96" spans="1:3" x14ac:dyDescent="0.25">
      <c r="A96" s="16">
        <v>80</v>
      </c>
      <c r="B96" s="40" t="s">
        <v>86</v>
      </c>
      <c r="C96" s="16"/>
    </row>
    <row r="97" spans="1:3" x14ac:dyDescent="0.25">
      <c r="A97" s="16">
        <v>81</v>
      </c>
      <c r="B97" s="40" t="s">
        <v>121</v>
      </c>
      <c r="C97" s="16"/>
    </row>
    <row r="98" spans="1:3" x14ac:dyDescent="0.25">
      <c r="A98" s="16">
        <v>82</v>
      </c>
      <c r="B98" s="40" t="s">
        <v>87</v>
      </c>
      <c r="C98" s="16"/>
    </row>
    <row r="99" spans="1:3" x14ac:dyDescent="0.25">
      <c r="A99" s="16">
        <v>83</v>
      </c>
      <c r="B99" s="40" t="s">
        <v>122</v>
      </c>
      <c r="C99" s="16"/>
    </row>
    <row r="100" spans="1:3" x14ac:dyDescent="0.25">
      <c r="A100" s="16">
        <v>84</v>
      </c>
      <c r="B100" s="40" t="s">
        <v>88</v>
      </c>
      <c r="C100" s="16"/>
    </row>
    <row r="101" spans="1:3" x14ac:dyDescent="0.25">
      <c r="A101" s="16">
        <v>85</v>
      </c>
      <c r="B101" s="40" t="s">
        <v>109</v>
      </c>
      <c r="C101" s="16"/>
    </row>
    <row r="102" spans="1:3" x14ac:dyDescent="0.25">
      <c r="A102" s="16">
        <v>86</v>
      </c>
      <c r="B102" s="40" t="s">
        <v>110</v>
      </c>
      <c r="C102" s="16"/>
    </row>
    <row r="103" spans="1:3" x14ac:dyDescent="0.25">
      <c r="A103" s="16">
        <v>87</v>
      </c>
      <c r="B103" s="40" t="s">
        <v>91</v>
      </c>
      <c r="C103" s="16"/>
    </row>
    <row r="104" spans="1:3" x14ac:dyDescent="0.25">
      <c r="A104" s="16">
        <v>88</v>
      </c>
      <c r="B104" s="40" t="s">
        <v>90</v>
      </c>
      <c r="C104" s="16"/>
    </row>
    <row r="105" spans="1:3" x14ac:dyDescent="0.25">
      <c r="A105" s="16">
        <v>89</v>
      </c>
      <c r="B105" s="40" t="s">
        <v>92</v>
      </c>
      <c r="C105" s="16"/>
    </row>
    <row r="106" spans="1:3" x14ac:dyDescent="0.25">
      <c r="A106" s="16">
        <v>90</v>
      </c>
      <c r="B106" s="40" t="s">
        <v>111</v>
      </c>
      <c r="C106" s="16"/>
    </row>
    <row r="107" spans="1:3" x14ac:dyDescent="0.25">
      <c r="A107" s="16">
        <v>91</v>
      </c>
      <c r="B107" s="40" t="s">
        <v>112</v>
      </c>
      <c r="C107" s="16"/>
    </row>
    <row r="108" spans="1:3" x14ac:dyDescent="0.25">
      <c r="A108" s="16">
        <v>92</v>
      </c>
      <c r="B108" s="40" t="s">
        <v>113</v>
      </c>
      <c r="C108" s="16"/>
    </row>
    <row r="109" spans="1:3" x14ac:dyDescent="0.25">
      <c r="A109" s="16">
        <v>93</v>
      </c>
      <c r="B109" s="40" t="s">
        <v>123</v>
      </c>
      <c r="C109" s="16"/>
    </row>
    <row r="110" spans="1:3" x14ac:dyDescent="0.25">
      <c r="A110" s="16">
        <v>94</v>
      </c>
      <c r="B110" s="40" t="s">
        <v>114</v>
      </c>
      <c r="C110" s="16"/>
    </row>
    <row r="111" spans="1:3" x14ac:dyDescent="0.25">
      <c r="A111" s="16">
        <v>95</v>
      </c>
      <c r="B111" s="40" t="s">
        <v>115</v>
      </c>
      <c r="C111" s="16"/>
    </row>
    <row r="112" spans="1:3" x14ac:dyDescent="0.25">
      <c r="A112" s="80">
        <v>96</v>
      </c>
      <c r="B112" s="81" t="s">
        <v>131</v>
      </c>
      <c r="C112" s="74">
        <v>14</v>
      </c>
    </row>
    <row r="113" spans="1:16" x14ac:dyDescent="0.25">
      <c r="A113" s="48">
        <v>97</v>
      </c>
      <c r="B113" s="42" t="s">
        <v>22</v>
      </c>
      <c r="C113" s="16"/>
    </row>
    <row r="114" spans="1:16" ht="18.75" x14ac:dyDescent="0.25">
      <c r="A114" s="41"/>
      <c r="B114" s="41" t="s">
        <v>19</v>
      </c>
      <c r="C114" s="41"/>
      <c r="D114" s="52"/>
    </row>
    <row r="115" spans="1:16" x14ac:dyDescent="0.25">
      <c r="A115" s="48"/>
      <c r="B115" s="27" t="s">
        <v>13</v>
      </c>
      <c r="C115" s="16">
        <v>40</v>
      </c>
      <c r="D115" s="52"/>
    </row>
    <row r="116" spans="1:16" x14ac:dyDescent="0.25">
      <c r="A116" s="48"/>
      <c r="B116" s="27" t="s">
        <v>18</v>
      </c>
      <c r="C116" s="54"/>
      <c r="D116" s="52"/>
    </row>
    <row r="117" spans="1:16" x14ac:dyDescent="0.25">
      <c r="A117" s="48"/>
      <c r="B117" s="27" t="s">
        <v>20</v>
      </c>
      <c r="C117" s="54"/>
      <c r="D117" s="52"/>
    </row>
    <row r="118" spans="1:16" x14ac:dyDescent="0.25">
      <c r="A118" s="20"/>
      <c r="B118" s="20" t="s">
        <v>3</v>
      </c>
      <c r="C118" s="18">
        <f>SUM(C8:C116)</f>
        <v>147</v>
      </c>
      <c r="D118" s="52"/>
    </row>
    <row r="119" spans="1:16" x14ac:dyDescent="0.25">
      <c r="A119" s="11"/>
      <c r="B119" s="82" t="s">
        <v>134</v>
      </c>
      <c r="C119" s="63" t="s">
        <v>149</v>
      </c>
      <c r="D119" s="64"/>
      <c r="E119" s="64"/>
      <c r="F119" s="64"/>
      <c r="G119" s="64"/>
      <c r="H119" s="64"/>
      <c r="I119" s="64"/>
      <c r="J119" s="64"/>
      <c r="K119" s="64"/>
      <c r="L119" s="64"/>
      <c r="M119" s="64"/>
      <c r="N119" s="64"/>
      <c r="O119" s="64"/>
      <c r="P119" s="65"/>
    </row>
    <row r="120" spans="1:16" ht="116.25" customHeight="1" x14ac:dyDescent="0.25">
      <c r="A120" s="11"/>
      <c r="B120" s="83"/>
      <c r="C120" s="66"/>
      <c r="D120" s="67"/>
      <c r="E120" s="67"/>
      <c r="F120" s="67"/>
      <c r="G120" s="67"/>
      <c r="H120" s="67"/>
      <c r="I120" s="67"/>
      <c r="J120" s="67"/>
      <c r="K120" s="67"/>
      <c r="L120" s="67"/>
      <c r="M120" s="67"/>
      <c r="N120" s="67"/>
      <c r="O120" s="67"/>
      <c r="P120" s="68"/>
    </row>
    <row r="121" spans="1:16" x14ac:dyDescent="0.25">
      <c r="B121" s="61"/>
    </row>
    <row r="122" spans="1:16" ht="15.75" customHeight="1" x14ac:dyDescent="0.25">
      <c r="A122" s="11"/>
      <c r="B122" s="82" t="s">
        <v>133</v>
      </c>
      <c r="C122" s="70" t="s">
        <v>135</v>
      </c>
      <c r="D122" s="70"/>
      <c r="E122" s="70"/>
      <c r="F122" s="70"/>
      <c r="G122" s="70"/>
      <c r="H122" s="70"/>
      <c r="I122" s="70"/>
      <c r="J122" s="70"/>
      <c r="K122" s="70"/>
      <c r="L122" s="52"/>
    </row>
    <row r="123" spans="1:16" ht="35.25" customHeight="1" x14ac:dyDescent="0.25">
      <c r="A123" s="11"/>
      <c r="B123" s="82"/>
      <c r="C123" s="70"/>
      <c r="D123" s="70"/>
      <c r="E123" s="70"/>
      <c r="F123" s="70"/>
      <c r="G123" s="70"/>
      <c r="H123" s="70"/>
      <c r="I123" s="70"/>
      <c r="J123" s="70"/>
      <c r="K123" s="70"/>
      <c r="L123" s="52"/>
    </row>
    <row r="124" spans="1:16" x14ac:dyDescent="0.25">
      <c r="B124" s="69"/>
      <c r="C124" s="62"/>
      <c r="D124" s="62"/>
      <c r="E124" s="62"/>
      <c r="F124" s="62"/>
      <c r="G124" s="62"/>
      <c r="H124" s="62"/>
      <c r="I124" s="62"/>
      <c r="J124" s="62"/>
      <c r="K124" s="62"/>
      <c r="L124" s="52"/>
    </row>
    <row r="125" spans="1:16" x14ac:dyDescent="0.25">
      <c r="C125" s="53"/>
      <c r="D125" s="61"/>
      <c r="E125" s="61"/>
      <c r="F125" s="61"/>
      <c r="G125" s="61"/>
      <c r="H125" s="61"/>
      <c r="I125" s="61"/>
      <c r="J125" s="61"/>
      <c r="K125" s="61"/>
    </row>
    <row r="128" spans="1:16" ht="11.25" customHeight="1" x14ac:dyDescent="0.25"/>
    <row r="129" spans="12:16" hidden="1" x14ac:dyDescent="0.25"/>
    <row r="130" spans="12:16" ht="15.75" customHeight="1" x14ac:dyDescent="0.25">
      <c r="L130" s="57"/>
      <c r="M130" s="57"/>
      <c r="N130" s="57"/>
      <c r="O130" s="57"/>
      <c r="P130" s="58"/>
    </row>
    <row r="131" spans="12:16" ht="36.75" customHeight="1" x14ac:dyDescent="0.25">
      <c r="L131" s="59"/>
      <c r="M131" s="59"/>
      <c r="N131" s="59"/>
      <c r="O131" s="59"/>
      <c r="P131" s="60"/>
    </row>
  </sheetData>
  <mergeCells count="14">
    <mergeCell ref="C122:K123"/>
    <mergeCell ref="B122:B123"/>
    <mergeCell ref="H21:H22"/>
    <mergeCell ref="I21:I22"/>
    <mergeCell ref="H32:H33"/>
    <mergeCell ref="F37:F38"/>
    <mergeCell ref="F26:F27"/>
    <mergeCell ref="G26:G27"/>
    <mergeCell ref="G37:G38"/>
    <mergeCell ref="H9:H11"/>
    <mergeCell ref="I9:I11"/>
    <mergeCell ref="I32:I33"/>
    <mergeCell ref="B119:B120"/>
    <mergeCell ref="C119:P12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80" workbookViewId="0">
      <selection activeCell="B101" sqref="B101"/>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5"/>
      <c r="B1" s="6"/>
      <c r="C1" s="8"/>
      <c r="D1" s="43"/>
      <c r="E1" s="12"/>
      <c r="F1" s="12"/>
      <c r="G1" s="39"/>
      <c r="H1"/>
    </row>
    <row r="2" spans="1:10" ht="15.75" customHeight="1" x14ac:dyDescent="0.25">
      <c r="A2" s="7"/>
      <c r="B2" s="8"/>
      <c r="C2" s="8"/>
      <c r="D2" s="43"/>
      <c r="E2" s="12"/>
      <c r="F2" s="12"/>
      <c r="G2" s="39"/>
      <c r="H2"/>
    </row>
    <row r="3" spans="1:10" ht="15.75" customHeight="1" x14ac:dyDescent="0.25">
      <c r="A3" s="7"/>
      <c r="B3" s="14" t="s">
        <v>136</v>
      </c>
      <c r="C3" s="49" t="s">
        <v>118</v>
      </c>
      <c r="D3" s="43"/>
      <c r="E3" s="12"/>
      <c r="F3" s="12"/>
      <c r="G3" s="39"/>
      <c r="H3"/>
    </row>
    <row r="4" spans="1:10" ht="15.75" customHeight="1" x14ac:dyDescent="0.25">
      <c r="A4" s="7"/>
      <c r="B4" s="4"/>
      <c r="C4" s="50" t="s">
        <v>119</v>
      </c>
      <c r="D4" s="43"/>
      <c r="E4" s="12"/>
      <c r="F4" s="12"/>
      <c r="G4" s="12"/>
      <c r="H4" s="12"/>
      <c r="I4" s="12"/>
      <c r="J4" s="12"/>
    </row>
    <row r="5" spans="1:10" ht="15.75" customHeight="1" x14ac:dyDescent="0.25">
      <c r="A5" s="9"/>
      <c r="B5" s="10"/>
      <c r="C5" s="10"/>
      <c r="D5" s="43"/>
      <c r="E5" s="12"/>
      <c r="F5" s="12"/>
      <c r="G5" s="12"/>
      <c r="H5" s="12"/>
      <c r="I5" s="12"/>
      <c r="J5" s="12"/>
    </row>
    <row r="6" spans="1:10" s="12" customFormat="1" ht="18" customHeight="1" x14ac:dyDescent="0.25">
      <c r="A6" s="18" t="s">
        <v>0</v>
      </c>
      <c r="B6" s="19" t="s">
        <v>1</v>
      </c>
      <c r="C6" s="31" t="s">
        <v>2</v>
      </c>
      <c r="D6" s="51" t="s">
        <v>137</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c r="D8" s="35" t="s">
        <v>8</v>
      </c>
      <c r="E8" s="22">
        <v>1</v>
      </c>
      <c r="F8" s="23">
        <f>(C11)</f>
        <v>14</v>
      </c>
      <c r="G8" s="23">
        <f>(F8*E8)</f>
        <v>14</v>
      </c>
    </row>
    <row r="9" spans="1:10" s="12" customFormat="1" ht="18" customHeight="1" x14ac:dyDescent="0.25">
      <c r="A9" s="16">
        <v>2</v>
      </c>
      <c r="B9" s="17" t="s">
        <v>12</v>
      </c>
      <c r="C9" s="16"/>
      <c r="D9" s="35" t="s">
        <v>15</v>
      </c>
      <c r="E9" s="22">
        <v>1</v>
      </c>
      <c r="F9" s="23">
        <v>8</v>
      </c>
      <c r="G9" s="23">
        <f>E9*F9</f>
        <v>8</v>
      </c>
      <c r="H9" s="55">
        <f>SUM(C13:C89)</f>
        <v>25.125</v>
      </c>
      <c r="I9" s="56">
        <f>SUM(G9:G10)</f>
        <v>25</v>
      </c>
    </row>
    <row r="10" spans="1:10" s="12" customFormat="1" ht="18" customHeight="1" x14ac:dyDescent="0.25">
      <c r="A10" s="16">
        <v>3</v>
      </c>
      <c r="B10" s="17" t="s">
        <v>21</v>
      </c>
      <c r="C10" s="16"/>
      <c r="D10" s="35" t="s">
        <v>16</v>
      </c>
      <c r="E10" s="22">
        <v>1</v>
      </c>
      <c r="F10" s="23">
        <v>17</v>
      </c>
      <c r="G10" s="23">
        <f>E10*F10</f>
        <v>17</v>
      </c>
      <c r="H10" s="55"/>
      <c r="I10" s="56"/>
    </row>
    <row r="11" spans="1:10" s="13" customFormat="1" ht="18" customHeight="1" x14ac:dyDescent="0.25">
      <c r="A11" s="16">
        <v>4</v>
      </c>
      <c r="B11" s="17" t="s">
        <v>4</v>
      </c>
      <c r="C11" s="16">
        <v>14</v>
      </c>
      <c r="D11" s="35" t="s">
        <v>7</v>
      </c>
      <c r="E11" s="22">
        <v>2</v>
      </c>
      <c r="F11" s="23">
        <f>C92/2</f>
        <v>5.0250000000000004</v>
      </c>
      <c r="G11" s="23">
        <f>E11*F11</f>
        <v>10.050000000000001</v>
      </c>
      <c r="H11" s="12"/>
      <c r="I11" s="12"/>
      <c r="J11" s="12"/>
    </row>
    <row r="12" spans="1:10" s="13" customFormat="1" ht="18" customHeight="1" x14ac:dyDescent="0.25">
      <c r="A12" s="18"/>
      <c r="B12" s="21" t="s">
        <v>17</v>
      </c>
      <c r="C12" s="21"/>
      <c r="D12" s="36" t="s">
        <v>6</v>
      </c>
      <c r="E12" s="22"/>
      <c r="F12" s="24"/>
      <c r="G12" s="24">
        <f>SUM(G8:G11)</f>
        <v>49.05</v>
      </c>
      <c r="H12" s="12"/>
      <c r="I12" s="12"/>
      <c r="J12" s="12"/>
    </row>
    <row r="13" spans="1:10" s="13" customFormat="1" ht="18" customHeight="1" x14ac:dyDescent="0.25">
      <c r="A13" s="73"/>
      <c r="B13" s="73" t="s">
        <v>23</v>
      </c>
      <c r="C13" s="74"/>
      <c r="F13" s="12"/>
      <c r="G13" s="12"/>
      <c r="H13" s="12"/>
      <c r="I13" s="12"/>
      <c r="J13" s="12"/>
    </row>
    <row r="14" spans="1:10" s="13" customFormat="1" ht="18" customHeight="1" x14ac:dyDescent="0.25">
      <c r="A14" s="16">
        <v>5</v>
      </c>
      <c r="B14" s="40" t="s">
        <v>24</v>
      </c>
      <c r="C14" s="16">
        <v>0.5</v>
      </c>
      <c r="D14" s="13" t="s">
        <v>9</v>
      </c>
      <c r="E14" s="13">
        <f>SUM(F11,F10,F8)</f>
        <v>36.024999999999999</v>
      </c>
      <c r="F14" s="38"/>
      <c r="G14" s="29"/>
      <c r="H14" s="12"/>
      <c r="I14" s="12"/>
      <c r="J14" s="12"/>
    </row>
    <row r="15" spans="1:10" s="13" customFormat="1" ht="18" customHeight="1" x14ac:dyDescent="0.25">
      <c r="A15" s="16">
        <v>6</v>
      </c>
      <c r="B15" s="40" t="s">
        <v>93</v>
      </c>
      <c r="C15" s="16">
        <v>0.5</v>
      </c>
      <c r="D15" s="13" t="s">
        <v>3</v>
      </c>
      <c r="E15" s="13">
        <f>G12</f>
        <v>49.05</v>
      </c>
      <c r="F15" s="12"/>
      <c r="G15" s="12"/>
      <c r="H15" s="12"/>
      <c r="I15" s="12"/>
      <c r="J15" s="12"/>
    </row>
    <row r="16" spans="1:10" s="13" customFormat="1" ht="18" customHeight="1" x14ac:dyDescent="0.25">
      <c r="A16" s="16">
        <v>7</v>
      </c>
      <c r="B16" s="40" t="s">
        <v>25</v>
      </c>
      <c r="C16" s="16">
        <v>0.5</v>
      </c>
      <c r="D16" s="30"/>
      <c r="E16" s="33"/>
      <c r="F16" s="32"/>
      <c r="G16" s="32"/>
      <c r="H16" s="12"/>
      <c r="I16" s="12"/>
      <c r="J16" s="12"/>
    </row>
    <row r="17" spans="1:10" s="13" customFormat="1" ht="18" customHeight="1" x14ac:dyDescent="0.25">
      <c r="A17" s="75"/>
      <c r="B17" s="75" t="s">
        <v>26</v>
      </c>
      <c r="C17" s="74"/>
      <c r="D17" s="1"/>
      <c r="E17" s="1"/>
      <c r="F17" s="1"/>
      <c r="G17" s="1"/>
      <c r="H17" s="1"/>
      <c r="I17" s="12"/>
      <c r="J17" s="12"/>
    </row>
    <row r="18" spans="1:10" s="13" customFormat="1" ht="18" customHeight="1" x14ac:dyDescent="0.25">
      <c r="A18" s="16">
        <v>8</v>
      </c>
      <c r="B18" s="40" t="s">
        <v>58</v>
      </c>
      <c r="C18" s="16">
        <v>1</v>
      </c>
      <c r="D18" s="1"/>
      <c r="E18" s="1"/>
      <c r="F18" s="1"/>
      <c r="G18" s="1"/>
      <c r="H18" s="1"/>
      <c r="I18" s="12"/>
      <c r="J18" s="12"/>
    </row>
    <row r="19" spans="1:10" s="13" customFormat="1" ht="29.25" customHeight="1" x14ac:dyDescent="0.25">
      <c r="A19" s="16">
        <v>9</v>
      </c>
      <c r="B19" s="46" t="s">
        <v>94</v>
      </c>
      <c r="C19" s="16">
        <v>0.5</v>
      </c>
      <c r="D19" s="1"/>
      <c r="E19" s="1"/>
      <c r="F19" s="1"/>
      <c r="G19" s="1"/>
      <c r="H19" s="1"/>
      <c r="I19" s="56"/>
      <c r="J19" s="12"/>
    </row>
    <row r="20" spans="1:10" s="13" customFormat="1" ht="19.5" customHeight="1" x14ac:dyDescent="0.25">
      <c r="A20" s="16">
        <v>10</v>
      </c>
      <c r="B20" s="40" t="s">
        <v>27</v>
      </c>
      <c r="C20" s="16">
        <v>0.5</v>
      </c>
      <c r="D20" s="1"/>
      <c r="E20" s="1"/>
      <c r="F20" s="1"/>
      <c r="G20" s="1"/>
      <c r="H20" s="1"/>
      <c r="I20" s="56"/>
      <c r="J20" s="12"/>
    </row>
    <row r="21" spans="1:10" s="13" customFormat="1" ht="18" customHeight="1" x14ac:dyDescent="0.25">
      <c r="A21" s="16">
        <v>11</v>
      </c>
      <c r="B21" s="40" t="s">
        <v>95</v>
      </c>
      <c r="C21" s="16">
        <v>0.5</v>
      </c>
      <c r="D21" s="1"/>
      <c r="E21" s="1"/>
      <c r="F21" s="1"/>
      <c r="G21" s="1"/>
      <c r="H21" s="1"/>
      <c r="I21" s="12"/>
      <c r="J21" s="12"/>
    </row>
    <row r="22" spans="1:10" s="13" customFormat="1" ht="18" customHeight="1" x14ac:dyDescent="0.25">
      <c r="A22" s="16">
        <v>12</v>
      </c>
      <c r="B22" s="40" t="s">
        <v>96</v>
      </c>
      <c r="C22" s="16">
        <v>0.25</v>
      </c>
      <c r="D22" s="1"/>
      <c r="E22" s="1"/>
      <c r="F22" s="1"/>
      <c r="G22" s="1"/>
      <c r="H22" s="1"/>
      <c r="I22" s="12"/>
      <c r="J22" s="12"/>
    </row>
    <row r="23" spans="1:10" s="13" customFormat="1" ht="18" customHeight="1" x14ac:dyDescent="0.25">
      <c r="A23" s="16">
        <v>13</v>
      </c>
      <c r="B23" s="40" t="s">
        <v>28</v>
      </c>
      <c r="C23" s="16">
        <v>0.125</v>
      </c>
      <c r="D23" s="1"/>
      <c r="E23" s="1"/>
      <c r="F23" s="1"/>
      <c r="G23" s="1"/>
      <c r="H23" s="1"/>
      <c r="I23" s="12"/>
      <c r="J23" s="12"/>
    </row>
    <row r="24" spans="1:10" s="13" customFormat="1" ht="18" customHeight="1" x14ac:dyDescent="0.25">
      <c r="A24" s="16">
        <v>14</v>
      </c>
      <c r="B24" s="40" t="s">
        <v>51</v>
      </c>
      <c r="C24" s="16">
        <v>0.5</v>
      </c>
      <c r="D24" s="1"/>
      <c r="E24" s="1"/>
      <c r="F24" s="1"/>
      <c r="G24" s="1"/>
      <c r="H24" s="1"/>
      <c r="I24" s="12"/>
      <c r="J24" s="12"/>
    </row>
    <row r="25" spans="1:10" s="13" customFormat="1" ht="18" customHeight="1" x14ac:dyDescent="0.25">
      <c r="A25" s="16">
        <v>15</v>
      </c>
      <c r="B25" s="40" t="s">
        <v>52</v>
      </c>
      <c r="C25" s="16"/>
      <c r="D25" s="1"/>
      <c r="E25" s="1"/>
      <c r="F25" s="1"/>
      <c r="G25" s="1"/>
      <c r="H25" s="1"/>
      <c r="I25" s="12"/>
      <c r="J25" s="12"/>
    </row>
    <row r="26" spans="1:10" s="13" customFormat="1" ht="18" customHeight="1" x14ac:dyDescent="0.25">
      <c r="A26" s="16">
        <v>16</v>
      </c>
      <c r="B26" s="40" t="s">
        <v>29</v>
      </c>
      <c r="C26" s="16">
        <v>1</v>
      </c>
      <c r="D26" s="1"/>
      <c r="E26" s="1"/>
      <c r="F26" s="1"/>
      <c r="G26" s="1"/>
      <c r="H26" s="1"/>
      <c r="I26" s="12"/>
      <c r="J26" s="12"/>
    </row>
    <row r="27" spans="1:10" s="13" customFormat="1" ht="18" customHeight="1" x14ac:dyDescent="0.25">
      <c r="A27" s="16">
        <v>17</v>
      </c>
      <c r="B27" s="40" t="s">
        <v>30</v>
      </c>
      <c r="C27" s="16">
        <v>1</v>
      </c>
      <c r="D27" s="1"/>
      <c r="E27" s="1"/>
      <c r="F27" s="1"/>
      <c r="G27" s="1"/>
      <c r="H27" s="1"/>
      <c r="I27" s="12"/>
      <c r="J27" s="12"/>
    </row>
    <row r="28" spans="1:10" s="13" customFormat="1" ht="18" customHeight="1" x14ac:dyDescent="0.25">
      <c r="A28" s="16">
        <v>18</v>
      </c>
      <c r="B28" s="40" t="s">
        <v>97</v>
      </c>
      <c r="C28" s="16">
        <v>0.5</v>
      </c>
      <c r="D28" s="1"/>
      <c r="E28" s="1"/>
      <c r="F28" s="1"/>
      <c r="G28" s="1"/>
      <c r="H28" s="1"/>
      <c r="I28" s="12"/>
      <c r="J28" s="12"/>
    </row>
    <row r="29" spans="1:10" s="13" customFormat="1" ht="18" customHeight="1" x14ac:dyDescent="0.25">
      <c r="A29" s="16">
        <v>19</v>
      </c>
      <c r="B29" s="40" t="s">
        <v>31</v>
      </c>
      <c r="C29" s="16"/>
      <c r="D29" s="1"/>
      <c r="E29" s="1"/>
      <c r="F29" s="1"/>
      <c r="G29" s="1"/>
      <c r="H29" s="1"/>
      <c r="I29" s="12"/>
      <c r="J29" s="12"/>
    </row>
    <row r="30" spans="1:10" s="13" customFormat="1" ht="18" customHeight="1" x14ac:dyDescent="0.25">
      <c r="A30" s="16">
        <v>20</v>
      </c>
      <c r="B30" s="40" t="s">
        <v>98</v>
      </c>
      <c r="C30" s="16">
        <v>0.25</v>
      </c>
      <c r="D30" s="1"/>
      <c r="E30" s="1"/>
      <c r="F30" s="1"/>
      <c r="G30" s="1"/>
      <c r="H30" s="1"/>
      <c r="I30" s="12"/>
      <c r="J30" s="12"/>
    </row>
    <row r="31" spans="1:10" s="13" customFormat="1" ht="18" customHeight="1" x14ac:dyDescent="0.25">
      <c r="A31" s="16">
        <v>21</v>
      </c>
      <c r="B31" s="40" t="s">
        <v>99</v>
      </c>
      <c r="C31" s="16">
        <v>0.25</v>
      </c>
      <c r="D31" s="1"/>
      <c r="E31" s="1"/>
      <c r="F31" s="1"/>
      <c r="G31" s="1"/>
      <c r="H31" s="1"/>
      <c r="I31" s="56"/>
      <c r="J31" s="12"/>
    </row>
    <row r="32" spans="1:10" s="13" customFormat="1" ht="18" customHeight="1" x14ac:dyDescent="0.25">
      <c r="A32" s="16">
        <v>22</v>
      </c>
      <c r="B32" s="40" t="s">
        <v>32</v>
      </c>
      <c r="C32" s="16">
        <v>0.5</v>
      </c>
      <c r="D32" s="1"/>
      <c r="E32" s="1"/>
      <c r="F32" s="1"/>
      <c r="G32" s="1"/>
      <c r="H32" s="1"/>
      <c r="I32" s="56"/>
      <c r="J32" s="12"/>
    </row>
    <row r="33" spans="1:10" s="13" customFormat="1" ht="18" customHeight="1" x14ac:dyDescent="0.25">
      <c r="A33" s="16">
        <v>23</v>
      </c>
      <c r="B33" s="40" t="s">
        <v>33</v>
      </c>
      <c r="C33" s="16">
        <v>0.5</v>
      </c>
      <c r="D33" s="1"/>
      <c r="E33" s="1"/>
      <c r="F33" s="1"/>
      <c r="G33" s="1"/>
      <c r="H33" s="1"/>
      <c r="I33" s="12"/>
      <c r="J33" s="12"/>
    </row>
    <row r="34" spans="1:10" s="13" customFormat="1" ht="18" customHeight="1" x14ac:dyDescent="0.25">
      <c r="A34" s="16">
        <v>24</v>
      </c>
      <c r="B34" s="40" t="s">
        <v>34</v>
      </c>
      <c r="C34" s="16">
        <v>0.75</v>
      </c>
      <c r="D34" s="1"/>
      <c r="E34" s="1"/>
      <c r="F34" s="1"/>
      <c r="G34" s="1"/>
      <c r="H34" s="1"/>
      <c r="I34" s="12"/>
      <c r="J34" s="12"/>
    </row>
    <row r="35" spans="1:10" s="13" customFormat="1" ht="18" customHeight="1" x14ac:dyDescent="0.25">
      <c r="A35" s="16">
        <v>25</v>
      </c>
      <c r="B35" s="40" t="s">
        <v>61</v>
      </c>
      <c r="C35" s="16">
        <v>1</v>
      </c>
      <c r="D35" s="1"/>
      <c r="E35" s="1"/>
      <c r="F35" s="1"/>
      <c r="G35" s="1"/>
      <c r="H35" s="1"/>
      <c r="I35" s="12"/>
      <c r="J35" s="12"/>
    </row>
    <row r="36" spans="1:10" s="13" customFormat="1" ht="18" customHeight="1" x14ac:dyDescent="0.25">
      <c r="A36" s="75"/>
      <c r="B36" s="75" t="s">
        <v>116</v>
      </c>
      <c r="C36" s="74"/>
      <c r="D36" s="1"/>
      <c r="E36" s="1"/>
      <c r="F36" s="1"/>
      <c r="G36" s="1"/>
      <c r="H36" s="1"/>
      <c r="I36" s="12"/>
      <c r="J36" s="12"/>
    </row>
    <row r="37" spans="1:10" s="13" customFormat="1" ht="18" customHeight="1" x14ac:dyDescent="0.25">
      <c r="A37" s="16">
        <v>27</v>
      </c>
      <c r="B37" s="40" t="s">
        <v>100</v>
      </c>
      <c r="C37" s="16">
        <v>1</v>
      </c>
      <c r="D37" s="1"/>
      <c r="E37" s="1"/>
      <c r="F37" s="1"/>
      <c r="G37" s="1"/>
      <c r="H37" s="1"/>
      <c r="I37" s="12"/>
      <c r="J37" s="12"/>
    </row>
    <row r="38" spans="1:10" s="13" customFormat="1" ht="31.5" customHeight="1" x14ac:dyDescent="0.25">
      <c r="A38" s="16">
        <v>28</v>
      </c>
      <c r="B38" s="46" t="s">
        <v>64</v>
      </c>
      <c r="C38" s="16">
        <v>0.5</v>
      </c>
      <c r="D38" s="1"/>
      <c r="E38" s="1"/>
      <c r="F38" s="1"/>
      <c r="G38" s="1"/>
      <c r="H38" s="1"/>
      <c r="I38" s="12"/>
      <c r="J38" s="12"/>
    </row>
    <row r="39" spans="1:10" s="13" customFormat="1" ht="24.75" customHeight="1" x14ac:dyDescent="0.25">
      <c r="A39" s="16">
        <v>29</v>
      </c>
      <c r="B39" s="40" t="s">
        <v>35</v>
      </c>
      <c r="C39" s="16">
        <v>1</v>
      </c>
      <c r="D39" s="1"/>
      <c r="E39" s="1"/>
      <c r="F39" s="1"/>
      <c r="G39" s="1"/>
      <c r="H39" s="1"/>
      <c r="I39" s="12"/>
      <c r="J39" s="12"/>
    </row>
    <row r="40" spans="1:10" s="13" customFormat="1" ht="18" customHeight="1" x14ac:dyDescent="0.25">
      <c r="A40" s="16">
        <v>30</v>
      </c>
      <c r="B40" s="40" t="s">
        <v>36</v>
      </c>
      <c r="C40" s="16">
        <v>1</v>
      </c>
      <c r="D40" s="1"/>
      <c r="E40" s="1"/>
      <c r="F40" s="1"/>
      <c r="G40" s="1"/>
      <c r="H40" s="1"/>
      <c r="I40" s="12"/>
      <c r="J40" s="12"/>
    </row>
    <row r="41" spans="1:10" s="13" customFormat="1" ht="18" customHeight="1" x14ac:dyDescent="0.25">
      <c r="A41" s="16">
        <v>31</v>
      </c>
      <c r="B41" s="40" t="s">
        <v>37</v>
      </c>
      <c r="C41" s="16"/>
      <c r="D41" s="1"/>
      <c r="E41" s="1"/>
      <c r="F41" s="1"/>
      <c r="G41" s="1"/>
      <c r="H41" s="1"/>
      <c r="I41" s="12"/>
      <c r="J41" s="12"/>
    </row>
    <row r="42" spans="1:10" s="13" customFormat="1" ht="18" customHeight="1" x14ac:dyDescent="0.25">
      <c r="A42" s="16">
        <v>32</v>
      </c>
      <c r="B42" s="45" t="s">
        <v>38</v>
      </c>
      <c r="C42" s="16"/>
      <c r="F42" s="12"/>
      <c r="G42" s="12"/>
      <c r="H42" s="12"/>
      <c r="I42" s="12"/>
      <c r="J42" s="12"/>
    </row>
    <row r="43" spans="1:10" s="28" customFormat="1" ht="18" customHeight="1" x14ac:dyDescent="0.25">
      <c r="A43" s="16">
        <v>33</v>
      </c>
      <c r="B43" s="40" t="s">
        <v>39</v>
      </c>
      <c r="C43" s="16">
        <v>0.5</v>
      </c>
      <c r="D43" s="13"/>
      <c r="E43" s="13"/>
      <c r="F43" s="1"/>
      <c r="G43" s="1"/>
      <c r="H43" s="29"/>
      <c r="I43" s="29"/>
      <c r="J43" s="29"/>
    </row>
    <row r="44" spans="1:10" s="13" customFormat="1" ht="18" customHeight="1" x14ac:dyDescent="0.25">
      <c r="A44" s="16">
        <v>34</v>
      </c>
      <c r="B44" s="40" t="s">
        <v>59</v>
      </c>
      <c r="C44" s="16">
        <v>0.5</v>
      </c>
      <c r="F44" s="1"/>
      <c r="G44" s="1"/>
      <c r="H44" s="12"/>
      <c r="I44" s="12"/>
      <c r="J44" s="12"/>
    </row>
    <row r="45" spans="1:10" s="13" customFormat="1" ht="18" customHeight="1" x14ac:dyDescent="0.25">
      <c r="A45" s="16">
        <v>35</v>
      </c>
      <c r="B45" s="40" t="s">
        <v>62</v>
      </c>
      <c r="C45" s="16">
        <v>0.25</v>
      </c>
      <c r="F45" s="1"/>
      <c r="G45" s="1"/>
      <c r="H45" s="12"/>
      <c r="I45" s="12"/>
      <c r="J45" s="12"/>
    </row>
    <row r="46" spans="1:10" s="13" customFormat="1" ht="18" customHeight="1" x14ac:dyDescent="0.25">
      <c r="A46" s="16">
        <v>36</v>
      </c>
      <c r="B46" s="40" t="s">
        <v>60</v>
      </c>
      <c r="C46" s="16">
        <v>0.5</v>
      </c>
      <c r="F46" s="1"/>
      <c r="G46" s="1"/>
      <c r="H46" s="12"/>
      <c r="I46" s="12"/>
      <c r="J46" s="12"/>
    </row>
    <row r="47" spans="1:10" s="13" customFormat="1" ht="18" customHeight="1" x14ac:dyDescent="0.25">
      <c r="A47" s="16">
        <v>37</v>
      </c>
      <c r="B47" s="40" t="s">
        <v>40</v>
      </c>
      <c r="C47" s="16">
        <v>0.25</v>
      </c>
      <c r="F47" s="1"/>
      <c r="G47" s="1"/>
      <c r="H47" s="12"/>
      <c r="I47" s="12"/>
      <c r="J47" s="12"/>
    </row>
    <row r="48" spans="1:10" s="13" customFormat="1" ht="18" customHeight="1" x14ac:dyDescent="0.25">
      <c r="A48" s="16">
        <v>38</v>
      </c>
      <c r="B48" s="40" t="s">
        <v>50</v>
      </c>
      <c r="C48" s="16">
        <v>0.125</v>
      </c>
      <c r="D48" s="15"/>
      <c r="E48" s="15"/>
      <c r="F48" s="1"/>
      <c r="G48" s="1"/>
      <c r="H48" s="12"/>
      <c r="I48" s="12"/>
      <c r="J48" s="12"/>
    </row>
    <row r="49" spans="1:10" s="13" customFormat="1" ht="18" customHeight="1" x14ac:dyDescent="0.25">
      <c r="A49" s="16">
        <v>39</v>
      </c>
      <c r="B49" s="40" t="s">
        <v>41</v>
      </c>
      <c r="C49" s="16">
        <v>0.5</v>
      </c>
      <c r="F49" s="1"/>
      <c r="G49" s="1"/>
      <c r="H49" s="12"/>
      <c r="I49" s="12"/>
      <c r="J49" s="12"/>
    </row>
    <row r="50" spans="1:10" s="13" customFormat="1" ht="18" customHeight="1" x14ac:dyDescent="0.25">
      <c r="A50" s="16">
        <v>40</v>
      </c>
      <c r="B50" s="40" t="s">
        <v>42</v>
      </c>
      <c r="C50" s="16"/>
      <c r="F50" s="1"/>
      <c r="G50" s="1"/>
      <c r="H50" s="12"/>
      <c r="I50" s="12"/>
      <c r="J50" s="12"/>
    </row>
    <row r="51" spans="1:10" s="13" customFormat="1" ht="18" customHeight="1" x14ac:dyDescent="0.25">
      <c r="A51" s="16">
        <v>41</v>
      </c>
      <c r="B51" s="40" t="s">
        <v>63</v>
      </c>
      <c r="C51" s="16">
        <v>0.5</v>
      </c>
      <c r="F51" s="1"/>
      <c r="G51" s="1"/>
      <c r="H51" s="1"/>
      <c r="I51" s="1"/>
      <c r="J51" s="1"/>
    </row>
    <row r="52" spans="1:10" s="13" customFormat="1" x14ac:dyDescent="0.25">
      <c r="A52" s="16">
        <v>42</v>
      </c>
      <c r="B52" s="40" t="s">
        <v>43</v>
      </c>
      <c r="C52" s="16">
        <v>0.5</v>
      </c>
      <c r="D52"/>
      <c r="E52" s="1"/>
      <c r="F52" s="1"/>
      <c r="G52" s="1"/>
      <c r="H52" s="1"/>
      <c r="I52" s="1"/>
      <c r="J52" s="1"/>
    </row>
    <row r="53" spans="1:10" s="13" customFormat="1" ht="18" customHeight="1" x14ac:dyDescent="0.25">
      <c r="A53" s="16">
        <v>43</v>
      </c>
      <c r="B53" s="40" t="s">
        <v>44</v>
      </c>
      <c r="C53" s="16">
        <v>0.75</v>
      </c>
      <c r="D53"/>
      <c r="E53" s="1"/>
      <c r="F53" s="1"/>
      <c r="G53" s="1"/>
      <c r="H53" s="1"/>
      <c r="I53" s="1"/>
      <c r="J53" s="1"/>
    </row>
    <row r="54" spans="1:10" s="15" customFormat="1" ht="18" customHeight="1" x14ac:dyDescent="0.25">
      <c r="A54" s="16">
        <v>44</v>
      </c>
      <c r="B54" s="40" t="s">
        <v>45</v>
      </c>
      <c r="C54" s="16"/>
      <c r="D54"/>
      <c r="E54" s="1"/>
      <c r="F54" s="1"/>
      <c r="G54" s="1"/>
      <c r="H54" s="1"/>
      <c r="I54" s="1"/>
      <c r="J54" s="1"/>
    </row>
    <row r="55" spans="1:10" s="13" customFormat="1" ht="18" customHeight="1" x14ac:dyDescent="0.25">
      <c r="A55" s="75"/>
      <c r="B55" s="75" t="s">
        <v>53</v>
      </c>
      <c r="C55" s="74"/>
      <c r="D55"/>
      <c r="E55" s="1"/>
      <c r="F55" s="1"/>
      <c r="G55" s="1"/>
      <c r="H55" s="1"/>
      <c r="I55" s="1"/>
      <c r="J55" s="1"/>
    </row>
    <row r="56" spans="1:10" s="13" customFormat="1" ht="18" customHeight="1" x14ac:dyDescent="0.25">
      <c r="A56" s="16">
        <v>45</v>
      </c>
      <c r="B56" s="40" t="s">
        <v>57</v>
      </c>
      <c r="C56" s="16">
        <v>1</v>
      </c>
      <c r="D56"/>
      <c r="E56" s="1"/>
      <c r="F56" s="1"/>
      <c r="G56" s="1"/>
      <c r="H56" s="1"/>
      <c r="I56" s="1"/>
      <c r="J56" s="1"/>
    </row>
    <row r="57" spans="1:10" s="13" customFormat="1" ht="18" customHeight="1" x14ac:dyDescent="0.25">
      <c r="A57" s="16">
        <v>46</v>
      </c>
      <c r="B57" s="40" t="s">
        <v>46</v>
      </c>
      <c r="C57" s="16">
        <v>0.375</v>
      </c>
      <c r="D57"/>
      <c r="E57" s="1"/>
      <c r="F57" s="1"/>
      <c r="G57" s="1"/>
      <c r="H57" s="1"/>
      <c r="I57" s="1"/>
      <c r="J57" s="1"/>
    </row>
    <row r="58" spans="1:10" x14ac:dyDescent="0.25">
      <c r="A58" s="16">
        <v>47</v>
      </c>
      <c r="B58" s="40" t="s">
        <v>47</v>
      </c>
      <c r="C58" s="16"/>
      <c r="D58"/>
    </row>
    <row r="59" spans="1:10" ht="22.5" customHeight="1" x14ac:dyDescent="0.25">
      <c r="A59" s="16">
        <v>48</v>
      </c>
      <c r="B59" s="40" t="s">
        <v>48</v>
      </c>
      <c r="C59" s="16"/>
      <c r="D59"/>
    </row>
    <row r="60" spans="1:10" x14ac:dyDescent="0.25">
      <c r="A60" s="16">
        <v>49</v>
      </c>
      <c r="B60" s="40" t="s">
        <v>101</v>
      </c>
      <c r="C60" s="16">
        <v>1</v>
      </c>
      <c r="D60"/>
    </row>
    <row r="61" spans="1:10" x14ac:dyDescent="0.25">
      <c r="A61" s="16">
        <v>50</v>
      </c>
      <c r="B61" s="40" t="s">
        <v>102</v>
      </c>
      <c r="C61" s="16">
        <v>0.25</v>
      </c>
      <c r="D61"/>
    </row>
    <row r="62" spans="1:10" x14ac:dyDescent="0.25">
      <c r="A62" s="16">
        <v>51</v>
      </c>
      <c r="B62" s="40" t="s">
        <v>103</v>
      </c>
      <c r="C62" s="16">
        <v>0.25</v>
      </c>
      <c r="D62"/>
    </row>
    <row r="63" spans="1:10" x14ac:dyDescent="0.25">
      <c r="A63" s="16">
        <v>52</v>
      </c>
      <c r="B63" s="40" t="s">
        <v>49</v>
      </c>
      <c r="C63" s="16">
        <v>0.125</v>
      </c>
      <c r="D63"/>
    </row>
    <row r="64" spans="1:10" x14ac:dyDescent="0.25">
      <c r="A64" s="16">
        <v>53</v>
      </c>
      <c r="B64" s="40" t="s">
        <v>104</v>
      </c>
      <c r="C64" s="16">
        <v>1</v>
      </c>
      <c r="D64"/>
    </row>
    <row r="65" spans="1:3" x14ac:dyDescent="0.25">
      <c r="A65" s="75"/>
      <c r="B65" s="75" t="s">
        <v>66</v>
      </c>
      <c r="C65" s="75"/>
    </row>
    <row r="66" spans="1:3" x14ac:dyDescent="0.25">
      <c r="A66" s="2">
        <v>54</v>
      </c>
      <c r="B66" s="40" t="s">
        <v>68</v>
      </c>
      <c r="C66" s="16">
        <v>0.5</v>
      </c>
    </row>
    <row r="67" spans="1:3" x14ac:dyDescent="0.25">
      <c r="A67" s="2">
        <v>55</v>
      </c>
      <c r="B67" s="40" t="s">
        <v>69</v>
      </c>
      <c r="C67" s="16">
        <v>0.5</v>
      </c>
    </row>
    <row r="68" spans="1:3" x14ac:dyDescent="0.25">
      <c r="A68" s="2">
        <v>56</v>
      </c>
      <c r="B68" s="40" t="s">
        <v>71</v>
      </c>
      <c r="C68" s="16">
        <v>0.5</v>
      </c>
    </row>
    <row r="69" spans="1:3" x14ac:dyDescent="0.25">
      <c r="A69" s="2">
        <v>57</v>
      </c>
      <c r="B69" s="40" t="s">
        <v>108</v>
      </c>
      <c r="C69" s="16">
        <v>0.5</v>
      </c>
    </row>
    <row r="70" spans="1:3" x14ac:dyDescent="0.25">
      <c r="A70" s="2">
        <v>58</v>
      </c>
      <c r="B70" s="40" t="s">
        <v>70</v>
      </c>
      <c r="C70" s="16">
        <v>0.625</v>
      </c>
    </row>
    <row r="71" spans="1:3" x14ac:dyDescent="0.25">
      <c r="A71" s="75"/>
      <c r="B71" s="75" t="s">
        <v>83</v>
      </c>
      <c r="C71" s="75"/>
    </row>
    <row r="72" spans="1:3" x14ac:dyDescent="0.25">
      <c r="A72" s="2">
        <v>59</v>
      </c>
      <c r="B72" s="40" t="s">
        <v>84</v>
      </c>
      <c r="C72" s="16"/>
    </row>
    <row r="73" spans="1:3" x14ac:dyDescent="0.25">
      <c r="A73" s="2">
        <v>60</v>
      </c>
      <c r="B73" s="40" t="s">
        <v>85</v>
      </c>
      <c r="C73" s="16"/>
    </row>
    <row r="74" spans="1:3" x14ac:dyDescent="0.25">
      <c r="A74" s="2">
        <v>61</v>
      </c>
      <c r="B74" s="40" t="s">
        <v>86</v>
      </c>
      <c r="C74" s="16"/>
    </row>
    <row r="75" spans="1:3" x14ac:dyDescent="0.25">
      <c r="A75" s="2">
        <v>62</v>
      </c>
      <c r="B75" s="40" t="s">
        <v>121</v>
      </c>
      <c r="C75" s="16"/>
    </row>
    <row r="76" spans="1:3" x14ac:dyDescent="0.25">
      <c r="A76" s="2">
        <v>63</v>
      </c>
      <c r="B76" s="40" t="s">
        <v>87</v>
      </c>
      <c r="C76" s="16"/>
    </row>
    <row r="77" spans="1:3" x14ac:dyDescent="0.25">
      <c r="A77" s="2">
        <v>64</v>
      </c>
      <c r="B77" s="40" t="s">
        <v>122</v>
      </c>
      <c r="C77" s="16"/>
    </row>
    <row r="78" spans="1:3" x14ac:dyDescent="0.25">
      <c r="A78" s="2">
        <v>65</v>
      </c>
      <c r="B78" s="40" t="s">
        <v>88</v>
      </c>
      <c r="C78" s="16"/>
    </row>
    <row r="79" spans="1:3" x14ac:dyDescent="0.25">
      <c r="A79" s="2">
        <v>66</v>
      </c>
      <c r="B79" s="40" t="s">
        <v>109</v>
      </c>
      <c r="C79" s="16"/>
    </row>
    <row r="80" spans="1:3" x14ac:dyDescent="0.25">
      <c r="A80" s="2">
        <v>67</v>
      </c>
      <c r="B80" s="40" t="s">
        <v>110</v>
      </c>
      <c r="C80" s="16"/>
    </row>
    <row r="81" spans="1:3" x14ac:dyDescent="0.25">
      <c r="A81" s="2">
        <v>68</v>
      </c>
      <c r="B81" s="40" t="s">
        <v>91</v>
      </c>
      <c r="C81" s="16"/>
    </row>
    <row r="82" spans="1:3" x14ac:dyDescent="0.25">
      <c r="A82" s="2">
        <v>69</v>
      </c>
      <c r="B82" s="40" t="s">
        <v>90</v>
      </c>
      <c r="C82" s="16"/>
    </row>
    <row r="83" spans="1:3" x14ac:dyDescent="0.25">
      <c r="A83" s="2">
        <v>70</v>
      </c>
      <c r="B83" s="40" t="s">
        <v>92</v>
      </c>
      <c r="C83" s="16"/>
    </row>
    <row r="84" spans="1:3" x14ac:dyDescent="0.25">
      <c r="A84" s="2">
        <v>71</v>
      </c>
      <c r="B84" s="40" t="s">
        <v>111</v>
      </c>
      <c r="C84" s="16"/>
    </row>
    <row r="85" spans="1:3" x14ac:dyDescent="0.25">
      <c r="A85" s="2">
        <v>72</v>
      </c>
      <c r="B85" s="40" t="s">
        <v>112</v>
      </c>
      <c r="C85" s="16"/>
    </row>
    <row r="86" spans="1:3" x14ac:dyDescent="0.25">
      <c r="A86" s="2">
        <v>73</v>
      </c>
      <c r="B86" s="40" t="s">
        <v>113</v>
      </c>
      <c r="C86" s="16"/>
    </row>
    <row r="87" spans="1:3" x14ac:dyDescent="0.25">
      <c r="A87" s="2">
        <v>74</v>
      </c>
      <c r="B87" s="40" t="s">
        <v>123</v>
      </c>
      <c r="C87" s="16"/>
    </row>
    <row r="88" spans="1:3" x14ac:dyDescent="0.25">
      <c r="A88" s="2">
        <v>75</v>
      </c>
      <c r="B88" s="40" t="s">
        <v>114</v>
      </c>
      <c r="C88" s="16"/>
    </row>
    <row r="89" spans="1:3" x14ac:dyDescent="0.25">
      <c r="A89" s="2">
        <v>76</v>
      </c>
      <c r="B89" s="40" t="s">
        <v>115</v>
      </c>
      <c r="C89" s="16"/>
    </row>
    <row r="90" spans="1:3" x14ac:dyDescent="0.25">
      <c r="A90" s="2">
        <v>77</v>
      </c>
      <c r="B90" s="42" t="s">
        <v>22</v>
      </c>
      <c r="C90" s="16"/>
    </row>
    <row r="91" spans="1:3" ht="18.75" x14ac:dyDescent="0.25">
      <c r="B91" s="41" t="s">
        <v>19</v>
      </c>
      <c r="C91" s="41"/>
    </row>
    <row r="92" spans="1:3" x14ac:dyDescent="0.25">
      <c r="A92" s="2">
        <v>78</v>
      </c>
      <c r="B92" s="27" t="s">
        <v>13</v>
      </c>
      <c r="C92" s="71">
        <f>H9*0.4</f>
        <v>10.050000000000001</v>
      </c>
    </row>
    <row r="93" spans="1:3" x14ac:dyDescent="0.25">
      <c r="A93" s="2">
        <v>79</v>
      </c>
      <c r="B93" s="27" t="s">
        <v>18</v>
      </c>
      <c r="C93" s="72"/>
    </row>
    <row r="94" spans="1:3" x14ac:dyDescent="0.25">
      <c r="A94" s="2">
        <v>80</v>
      </c>
      <c r="B94" s="27" t="s">
        <v>20</v>
      </c>
    </row>
    <row r="95" spans="1:3" x14ac:dyDescent="0.25">
      <c r="A95" s="20"/>
      <c r="B95" s="20" t="s">
        <v>3</v>
      </c>
      <c r="C95" s="18">
        <f>SUM(C8:C93)</f>
        <v>49.174999999999997</v>
      </c>
    </row>
    <row r="97" spans="2:2" x14ac:dyDescent="0.25">
      <c r="B97" s="76" t="s">
        <v>117</v>
      </c>
    </row>
    <row r="98" spans="2:2" x14ac:dyDescent="0.25">
      <c r="B98" s="1" t="s">
        <v>129</v>
      </c>
    </row>
    <row r="99" spans="2:2" x14ac:dyDescent="0.25">
      <c r="B99" s="1" t="s">
        <v>128</v>
      </c>
    </row>
    <row r="100" spans="2:2" x14ac:dyDescent="0.25">
      <c r="B100" s="1" t="s">
        <v>126</v>
      </c>
    </row>
    <row r="101" spans="2:2" x14ac:dyDescent="0.25">
      <c r="B101" s="1" t="s">
        <v>127</v>
      </c>
    </row>
  </sheetData>
  <mergeCells count="5">
    <mergeCell ref="C92:C93"/>
    <mergeCell ref="H9:H10"/>
    <mergeCell ref="I9:I10"/>
    <mergeCell ref="I19:I20"/>
    <mergeCell ref="I31:I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70" workbookViewId="0">
      <selection activeCell="E91" sqref="E91"/>
    </sheetView>
  </sheetViews>
  <sheetFormatPr defaultColWidth="10.875" defaultRowHeight="15.75" x14ac:dyDescent="0.25"/>
  <cols>
    <col min="1" max="1" width="7.5" style="2" customWidth="1"/>
    <col min="2" max="2" width="80" style="1" customWidth="1"/>
    <col min="3" max="3" width="13.875" style="3" customWidth="1"/>
    <col min="4" max="4" width="22.375" style="1" bestFit="1" customWidth="1"/>
    <col min="5" max="5" width="4.5" style="1" customWidth="1"/>
    <col min="6" max="6" width="10" style="1" customWidth="1"/>
    <col min="7" max="7" width="11.625" style="1" customWidth="1"/>
    <col min="8" max="8" width="6.875" style="1" customWidth="1"/>
    <col min="9" max="9" width="6.25" style="1" customWidth="1"/>
    <col min="10" max="16384" width="10.875" style="1"/>
  </cols>
  <sheetData>
    <row r="1" spans="1:10" ht="15.75" customHeight="1" x14ac:dyDescent="0.25">
      <c r="A1" s="5"/>
      <c r="B1" s="6"/>
      <c r="C1" s="8"/>
      <c r="D1" s="43"/>
      <c r="E1" s="12"/>
      <c r="F1" s="12"/>
      <c r="G1" s="39"/>
      <c r="H1"/>
    </row>
    <row r="2" spans="1:10" ht="15.75" customHeight="1" x14ac:dyDescent="0.25">
      <c r="A2" s="7"/>
      <c r="B2" s="8"/>
      <c r="C2" s="8"/>
      <c r="D2" s="43"/>
      <c r="E2" s="12"/>
      <c r="F2" s="12"/>
      <c r="G2" s="39"/>
      <c r="H2"/>
    </row>
    <row r="3" spans="1:10" ht="15.75" customHeight="1" x14ac:dyDescent="0.25">
      <c r="A3" s="7"/>
      <c r="B3" s="14" t="s">
        <v>139</v>
      </c>
      <c r="C3" s="49" t="s">
        <v>118</v>
      </c>
      <c r="D3" s="43"/>
      <c r="E3" s="12"/>
      <c r="F3" s="12"/>
      <c r="G3" s="39"/>
      <c r="H3"/>
    </row>
    <row r="4" spans="1:10" ht="15.75" customHeight="1" x14ac:dyDescent="0.25">
      <c r="A4" s="7"/>
      <c r="B4" s="4"/>
      <c r="C4" s="50" t="s">
        <v>119</v>
      </c>
      <c r="D4" s="43"/>
      <c r="E4" s="12"/>
      <c r="F4" s="12"/>
      <c r="G4" s="12"/>
      <c r="H4" s="12"/>
      <c r="I4" s="12"/>
      <c r="J4" s="12"/>
    </row>
    <row r="5" spans="1:10" ht="15.75" customHeight="1" x14ac:dyDescent="0.25">
      <c r="A5" s="9"/>
      <c r="B5" s="10"/>
      <c r="C5" s="10"/>
      <c r="D5" s="43"/>
      <c r="E5" s="12"/>
      <c r="F5" s="12"/>
      <c r="G5" s="12"/>
      <c r="H5" s="12"/>
      <c r="I5" s="12"/>
      <c r="J5" s="12"/>
    </row>
    <row r="6" spans="1:10" s="12" customFormat="1" ht="18" customHeight="1" x14ac:dyDescent="0.25">
      <c r="A6" s="18" t="s">
        <v>0</v>
      </c>
      <c r="B6" s="19" t="s">
        <v>1</v>
      </c>
      <c r="C6" s="31" t="s">
        <v>2</v>
      </c>
      <c r="D6" s="51" t="s">
        <v>140</v>
      </c>
      <c r="E6" s="13"/>
    </row>
    <row r="7" spans="1:10" s="12" customFormat="1" ht="18" customHeight="1" x14ac:dyDescent="0.25">
      <c r="A7" s="18"/>
      <c r="B7" s="21" t="s">
        <v>10</v>
      </c>
      <c r="C7" s="18"/>
      <c r="D7" s="34"/>
      <c r="E7" s="25" t="s">
        <v>5</v>
      </c>
      <c r="F7" s="26" t="s">
        <v>2</v>
      </c>
      <c r="G7" s="26" t="s">
        <v>3</v>
      </c>
    </row>
    <row r="8" spans="1:10" s="12" customFormat="1" ht="18" customHeight="1" x14ac:dyDescent="0.25">
      <c r="A8" s="16">
        <v>1</v>
      </c>
      <c r="B8" s="17" t="s">
        <v>11</v>
      </c>
      <c r="C8" s="16"/>
      <c r="D8" s="35" t="s">
        <v>8</v>
      </c>
      <c r="E8" s="22">
        <v>1</v>
      </c>
      <c r="F8" s="23">
        <f>C11</f>
        <v>14</v>
      </c>
      <c r="G8" s="23">
        <f>(F8*E8)</f>
        <v>14</v>
      </c>
    </row>
    <row r="9" spans="1:10" s="12" customFormat="1" ht="18" customHeight="1" x14ac:dyDescent="0.25">
      <c r="A9" s="16">
        <v>2</v>
      </c>
      <c r="B9" s="17" t="s">
        <v>12</v>
      </c>
      <c r="C9" s="16"/>
      <c r="D9" s="35" t="s">
        <v>15</v>
      </c>
      <c r="E9" s="22">
        <v>1</v>
      </c>
      <c r="F9" s="23">
        <v>15</v>
      </c>
      <c r="G9" s="23">
        <f>E9*F9</f>
        <v>15</v>
      </c>
      <c r="H9" s="55">
        <f>SUM(C13:C89)</f>
        <v>53.75</v>
      </c>
      <c r="I9" s="56">
        <f>SUM(G9:G10)</f>
        <v>54</v>
      </c>
    </row>
    <row r="10" spans="1:10" s="12" customFormat="1" ht="18" customHeight="1" x14ac:dyDescent="0.25">
      <c r="A10" s="16">
        <v>3</v>
      </c>
      <c r="B10" s="17" t="s">
        <v>21</v>
      </c>
      <c r="C10" s="16"/>
      <c r="D10" s="35" t="s">
        <v>16</v>
      </c>
      <c r="E10" s="22">
        <v>1</v>
      </c>
      <c r="F10" s="23">
        <v>39</v>
      </c>
      <c r="G10" s="23">
        <f>E10*F10</f>
        <v>39</v>
      </c>
      <c r="H10" s="55"/>
      <c r="I10" s="56"/>
    </row>
    <row r="11" spans="1:10" s="13" customFormat="1" ht="18" customHeight="1" x14ac:dyDescent="0.25">
      <c r="A11" s="16">
        <v>4</v>
      </c>
      <c r="B11" s="17" t="s">
        <v>4</v>
      </c>
      <c r="C11" s="16">
        <v>14</v>
      </c>
      <c r="D11" s="35" t="s">
        <v>7</v>
      </c>
      <c r="E11" s="22">
        <v>2</v>
      </c>
      <c r="F11" s="23">
        <f>C92/2</f>
        <v>10.75</v>
      </c>
      <c r="G11" s="23">
        <f>E11*F11</f>
        <v>21.5</v>
      </c>
      <c r="H11" s="12"/>
      <c r="I11" s="12"/>
      <c r="J11" s="12"/>
    </row>
    <row r="12" spans="1:10" s="13" customFormat="1" ht="18" customHeight="1" x14ac:dyDescent="0.25">
      <c r="A12" s="18"/>
      <c r="B12" s="21" t="s">
        <v>17</v>
      </c>
      <c r="C12" s="37"/>
      <c r="D12" s="36" t="s">
        <v>6</v>
      </c>
      <c r="E12" s="22"/>
      <c r="F12" s="24"/>
      <c r="G12" s="24">
        <f>SUM(G8:G11)</f>
        <v>89.5</v>
      </c>
      <c r="H12" s="12"/>
      <c r="I12" s="12"/>
      <c r="J12" s="12"/>
    </row>
    <row r="13" spans="1:10" s="13" customFormat="1" ht="18" customHeight="1" x14ac:dyDescent="0.25">
      <c r="A13" s="73"/>
      <c r="B13" s="73" t="s">
        <v>23</v>
      </c>
      <c r="C13" s="74"/>
      <c r="F13" s="12"/>
      <c r="G13" s="12"/>
      <c r="H13" s="12"/>
      <c r="I13" s="12"/>
      <c r="J13" s="12"/>
    </row>
    <row r="14" spans="1:10" s="13" customFormat="1" ht="18" customHeight="1" x14ac:dyDescent="0.25">
      <c r="A14" s="16">
        <v>5</v>
      </c>
      <c r="B14" s="40" t="s">
        <v>24</v>
      </c>
      <c r="C14" s="16">
        <v>1</v>
      </c>
      <c r="D14" s="30" t="s">
        <v>9</v>
      </c>
      <c r="E14" s="13">
        <f>SUM(F11,F10,F8)</f>
        <v>63.75</v>
      </c>
      <c r="F14" s="38"/>
      <c r="G14" s="29"/>
      <c r="H14" s="12"/>
      <c r="I14" s="12"/>
      <c r="J14" s="12"/>
    </row>
    <row r="15" spans="1:10" s="13" customFormat="1" ht="18" customHeight="1" x14ac:dyDescent="0.25">
      <c r="A15" s="16">
        <v>6</v>
      </c>
      <c r="B15" s="40" t="s">
        <v>93</v>
      </c>
      <c r="C15" s="16">
        <v>1</v>
      </c>
      <c r="D15" s="30" t="s">
        <v>3</v>
      </c>
      <c r="E15" s="13">
        <f>G12</f>
        <v>89.5</v>
      </c>
      <c r="F15" s="12"/>
      <c r="G15" s="12"/>
      <c r="H15" s="12"/>
      <c r="I15" s="12"/>
      <c r="J15" s="12"/>
    </row>
    <row r="16" spans="1:10" s="13" customFormat="1" ht="18" customHeight="1" x14ac:dyDescent="0.25">
      <c r="A16" s="16">
        <v>7</v>
      </c>
      <c r="B16" s="40" t="s">
        <v>25</v>
      </c>
      <c r="C16" s="16">
        <v>1</v>
      </c>
      <c r="D16" s="12"/>
      <c r="E16" s="12"/>
      <c r="F16" s="12"/>
      <c r="G16" s="12"/>
      <c r="H16" s="12"/>
      <c r="I16" s="12"/>
      <c r="J16" s="12"/>
    </row>
    <row r="17" spans="1:10" s="13" customFormat="1" ht="18" customHeight="1" x14ac:dyDescent="0.25">
      <c r="A17" s="75"/>
      <c r="B17" s="75" t="s">
        <v>26</v>
      </c>
      <c r="C17" s="74"/>
      <c r="D17" s="12"/>
      <c r="E17" s="12"/>
      <c r="F17" s="12"/>
      <c r="G17" s="12"/>
      <c r="H17" s="12"/>
      <c r="I17" s="12"/>
      <c r="J17" s="12"/>
    </row>
    <row r="18" spans="1:10" s="13" customFormat="1" ht="18" customHeight="1" x14ac:dyDescent="0.25">
      <c r="A18" s="16">
        <v>8</v>
      </c>
      <c r="B18" s="40" t="s">
        <v>58</v>
      </c>
      <c r="C18" s="16">
        <v>1.5</v>
      </c>
      <c r="D18" s="12"/>
      <c r="E18" s="12"/>
      <c r="F18" s="12"/>
      <c r="G18" s="12"/>
      <c r="H18" s="12"/>
      <c r="I18" s="12"/>
      <c r="J18" s="12"/>
    </row>
    <row r="19" spans="1:10" s="13" customFormat="1" ht="29.25" customHeight="1" x14ac:dyDescent="0.25">
      <c r="A19" s="16">
        <v>9</v>
      </c>
      <c r="B19" s="46" t="s">
        <v>94</v>
      </c>
      <c r="C19" s="16">
        <v>1</v>
      </c>
      <c r="D19" s="12"/>
      <c r="E19" s="12"/>
      <c r="F19" s="12"/>
      <c r="G19" s="12"/>
      <c r="H19" s="12"/>
      <c r="I19" s="12"/>
      <c r="J19" s="12"/>
    </row>
    <row r="20" spans="1:10" s="13" customFormat="1" ht="19.5" customHeight="1" x14ac:dyDescent="0.25">
      <c r="A20" s="16">
        <v>10</v>
      </c>
      <c r="B20" s="40" t="s">
        <v>27</v>
      </c>
      <c r="C20" s="16">
        <v>0.75</v>
      </c>
      <c r="D20" s="12"/>
      <c r="E20" s="12"/>
      <c r="F20" s="12"/>
      <c r="G20" s="12"/>
      <c r="H20" s="12"/>
      <c r="I20" s="12"/>
      <c r="J20" s="12"/>
    </row>
    <row r="21" spans="1:10" s="13" customFormat="1" ht="18" customHeight="1" x14ac:dyDescent="0.25">
      <c r="A21" s="16">
        <v>11</v>
      </c>
      <c r="B21" s="40" t="s">
        <v>95</v>
      </c>
      <c r="C21" s="16">
        <v>1</v>
      </c>
      <c r="D21" s="12"/>
      <c r="E21" s="12"/>
      <c r="F21" s="12"/>
      <c r="G21" s="12"/>
      <c r="H21" s="12"/>
      <c r="I21" s="12"/>
      <c r="J21" s="12"/>
    </row>
    <row r="22" spans="1:10" s="13" customFormat="1" ht="18" customHeight="1" x14ac:dyDescent="0.25">
      <c r="A22" s="16">
        <v>12</v>
      </c>
      <c r="B22" s="40" t="s">
        <v>96</v>
      </c>
      <c r="C22" s="16">
        <v>0.5</v>
      </c>
      <c r="D22" s="12"/>
      <c r="E22" s="12"/>
      <c r="F22" s="12"/>
      <c r="G22" s="12"/>
      <c r="H22" s="12"/>
      <c r="I22" s="12"/>
      <c r="J22" s="12"/>
    </row>
    <row r="23" spans="1:10" s="13" customFormat="1" ht="18" customHeight="1" x14ac:dyDescent="0.25">
      <c r="A23" s="16">
        <v>13</v>
      </c>
      <c r="B23" s="40" t="s">
        <v>28</v>
      </c>
      <c r="C23" s="16">
        <v>0.25</v>
      </c>
      <c r="D23" s="12"/>
      <c r="E23" s="12"/>
      <c r="F23" s="12"/>
      <c r="G23" s="12"/>
      <c r="H23" s="12"/>
      <c r="I23" s="12"/>
      <c r="J23" s="12"/>
    </row>
    <row r="24" spans="1:10" s="13" customFormat="1" ht="18" customHeight="1" x14ac:dyDescent="0.25">
      <c r="A24" s="16">
        <v>14</v>
      </c>
      <c r="B24" s="40" t="s">
        <v>51</v>
      </c>
      <c r="C24" s="16">
        <v>0.5</v>
      </c>
      <c r="D24" s="12"/>
      <c r="E24" s="12"/>
      <c r="F24" s="12"/>
      <c r="G24" s="12"/>
      <c r="H24" s="12"/>
      <c r="I24" s="12"/>
      <c r="J24" s="12"/>
    </row>
    <row r="25" spans="1:10" s="13" customFormat="1" ht="18" customHeight="1" x14ac:dyDescent="0.25">
      <c r="A25" s="16">
        <v>15</v>
      </c>
      <c r="B25" s="40" t="s">
        <v>52</v>
      </c>
      <c r="C25" s="16"/>
      <c r="D25" s="12"/>
      <c r="E25" s="12"/>
      <c r="F25" s="12"/>
      <c r="G25" s="12"/>
      <c r="H25" s="12"/>
      <c r="I25" s="12"/>
      <c r="J25" s="12"/>
    </row>
    <row r="26" spans="1:10" s="13" customFormat="1" ht="18" customHeight="1" x14ac:dyDescent="0.25">
      <c r="A26" s="16">
        <v>16</v>
      </c>
      <c r="B26" s="40" t="s">
        <v>29</v>
      </c>
      <c r="C26" s="16">
        <v>4</v>
      </c>
      <c r="D26" s="12"/>
      <c r="E26" s="12"/>
      <c r="F26" s="12"/>
      <c r="G26" s="12"/>
      <c r="H26" s="12"/>
      <c r="I26" s="12"/>
      <c r="J26" s="12"/>
    </row>
    <row r="27" spans="1:10" s="13" customFormat="1" ht="18" customHeight="1" x14ac:dyDescent="0.25">
      <c r="A27" s="16">
        <v>17</v>
      </c>
      <c r="B27" s="40" t="s">
        <v>30</v>
      </c>
      <c r="C27" s="16">
        <v>12</v>
      </c>
      <c r="D27" s="12"/>
      <c r="E27" s="12"/>
      <c r="F27" s="12"/>
      <c r="G27" s="12"/>
      <c r="H27" s="12"/>
      <c r="I27" s="12"/>
      <c r="J27" s="12"/>
    </row>
    <row r="28" spans="1:10" s="13" customFormat="1" ht="18" customHeight="1" x14ac:dyDescent="0.25">
      <c r="A28" s="16">
        <v>18</v>
      </c>
      <c r="B28" s="40" t="s">
        <v>97</v>
      </c>
      <c r="C28" s="16">
        <v>0.75</v>
      </c>
      <c r="D28" s="12"/>
      <c r="E28" s="12"/>
      <c r="F28" s="12"/>
      <c r="G28" s="12"/>
      <c r="H28" s="12"/>
      <c r="I28" s="12"/>
      <c r="J28" s="12"/>
    </row>
    <row r="29" spans="1:10" s="13" customFormat="1" ht="18" customHeight="1" x14ac:dyDescent="0.25">
      <c r="A29" s="16">
        <v>19</v>
      </c>
      <c r="B29" s="40" t="s">
        <v>31</v>
      </c>
      <c r="C29" s="16"/>
      <c r="D29" s="12"/>
      <c r="E29" s="12"/>
      <c r="F29" s="12"/>
      <c r="G29" s="12"/>
      <c r="H29" s="12"/>
      <c r="I29" s="12"/>
      <c r="J29" s="12"/>
    </row>
    <row r="30" spans="1:10" s="13" customFormat="1" ht="18" customHeight="1" x14ac:dyDescent="0.25">
      <c r="A30" s="16">
        <v>20</v>
      </c>
      <c r="B30" s="40" t="s">
        <v>98</v>
      </c>
      <c r="C30" s="16">
        <v>0.75</v>
      </c>
      <c r="D30" s="12"/>
      <c r="E30" s="12"/>
      <c r="F30" s="12"/>
      <c r="G30" s="12"/>
      <c r="H30" s="12"/>
      <c r="I30" s="12"/>
      <c r="J30" s="12"/>
    </row>
    <row r="31" spans="1:10" s="13" customFormat="1" ht="18" customHeight="1" x14ac:dyDescent="0.25">
      <c r="A31" s="16">
        <v>21</v>
      </c>
      <c r="B31" s="40" t="s">
        <v>99</v>
      </c>
      <c r="C31" s="16">
        <v>0.5</v>
      </c>
      <c r="D31" s="12"/>
      <c r="E31" s="12"/>
      <c r="F31" s="12"/>
      <c r="G31" s="12"/>
      <c r="H31" s="12"/>
      <c r="I31" s="12"/>
      <c r="J31" s="12"/>
    </row>
    <row r="32" spans="1:10" s="13" customFormat="1" ht="18" customHeight="1" x14ac:dyDescent="0.25">
      <c r="A32" s="16">
        <v>22</v>
      </c>
      <c r="B32" s="40" t="s">
        <v>32</v>
      </c>
      <c r="C32" s="16">
        <v>1</v>
      </c>
      <c r="D32" s="12"/>
      <c r="E32" s="12"/>
      <c r="F32" s="12"/>
      <c r="G32" s="12"/>
      <c r="H32" s="12"/>
      <c r="I32" s="12"/>
      <c r="J32" s="12"/>
    </row>
    <row r="33" spans="1:10" s="13" customFormat="1" ht="18" customHeight="1" x14ac:dyDescent="0.25">
      <c r="A33" s="16">
        <v>23</v>
      </c>
      <c r="B33" s="40" t="s">
        <v>33</v>
      </c>
      <c r="C33" s="16">
        <v>1</v>
      </c>
      <c r="D33" s="12"/>
      <c r="E33" s="12"/>
      <c r="F33" s="12"/>
      <c r="G33" s="12"/>
      <c r="H33" s="12"/>
      <c r="I33" s="12"/>
      <c r="J33" s="12"/>
    </row>
    <row r="34" spans="1:10" s="13" customFormat="1" ht="18" customHeight="1" x14ac:dyDescent="0.25">
      <c r="A34" s="16">
        <v>24</v>
      </c>
      <c r="B34" s="40" t="s">
        <v>34</v>
      </c>
      <c r="C34" s="16">
        <v>0.75</v>
      </c>
      <c r="D34" s="12"/>
      <c r="E34" s="12"/>
      <c r="F34" s="12"/>
      <c r="G34" s="12"/>
      <c r="H34" s="12"/>
      <c r="I34" s="12"/>
      <c r="J34" s="12"/>
    </row>
    <row r="35" spans="1:10" s="13" customFormat="1" ht="18" customHeight="1" x14ac:dyDescent="0.25">
      <c r="A35" s="16">
        <v>25</v>
      </c>
      <c r="B35" s="40" t="s">
        <v>61</v>
      </c>
      <c r="C35" s="16">
        <v>1</v>
      </c>
      <c r="D35" s="12"/>
      <c r="E35" s="12"/>
      <c r="F35" s="12"/>
      <c r="G35" s="12"/>
      <c r="H35" s="12"/>
      <c r="I35" s="12"/>
      <c r="J35" s="12"/>
    </row>
    <row r="36" spans="1:10" s="13" customFormat="1" ht="18" customHeight="1" x14ac:dyDescent="0.25">
      <c r="A36" s="75"/>
      <c r="B36" s="75" t="s">
        <v>116</v>
      </c>
      <c r="C36" s="74"/>
      <c r="D36" s="12"/>
      <c r="E36" s="12"/>
      <c r="F36" s="12"/>
      <c r="G36" s="12"/>
      <c r="H36" s="12"/>
      <c r="I36" s="12"/>
      <c r="J36" s="12"/>
    </row>
    <row r="37" spans="1:10" s="13" customFormat="1" ht="18" customHeight="1" x14ac:dyDescent="0.25">
      <c r="A37" s="16">
        <v>26</v>
      </c>
      <c r="B37" s="40" t="s">
        <v>100</v>
      </c>
      <c r="C37" s="16">
        <v>1</v>
      </c>
      <c r="D37" s="12"/>
      <c r="E37" s="12"/>
      <c r="F37" s="12"/>
      <c r="G37" s="12"/>
      <c r="H37" s="12"/>
      <c r="I37" s="12"/>
      <c r="J37" s="12"/>
    </row>
    <row r="38" spans="1:10" s="13" customFormat="1" ht="31.5" customHeight="1" x14ac:dyDescent="0.25">
      <c r="A38" s="16">
        <v>27</v>
      </c>
      <c r="B38" s="46" t="s">
        <v>64</v>
      </c>
      <c r="C38" s="16">
        <v>0.5</v>
      </c>
      <c r="D38" s="12"/>
      <c r="E38" s="12"/>
      <c r="F38" s="12"/>
      <c r="G38" s="12"/>
      <c r="H38" s="12"/>
      <c r="I38" s="12"/>
      <c r="J38" s="12"/>
    </row>
    <row r="39" spans="1:10" s="13" customFormat="1" ht="24.75" customHeight="1" x14ac:dyDescent="0.25">
      <c r="A39" s="16">
        <v>28</v>
      </c>
      <c r="B39" s="40" t="s">
        <v>35</v>
      </c>
      <c r="C39" s="16">
        <v>2</v>
      </c>
      <c r="D39" s="12"/>
      <c r="E39" s="12"/>
      <c r="F39" s="12"/>
      <c r="G39" s="12"/>
      <c r="H39" s="12"/>
      <c r="I39" s="12"/>
      <c r="J39" s="12"/>
    </row>
    <row r="40" spans="1:10" s="13" customFormat="1" ht="18" customHeight="1" x14ac:dyDescent="0.25">
      <c r="A40" s="16">
        <v>29</v>
      </c>
      <c r="B40" s="40" t="s">
        <v>36</v>
      </c>
      <c r="C40" s="16">
        <v>1</v>
      </c>
      <c r="D40" s="12"/>
      <c r="E40" s="12"/>
      <c r="F40" s="12"/>
      <c r="G40" s="12"/>
      <c r="H40" s="12"/>
      <c r="I40" s="12"/>
      <c r="J40" s="12"/>
    </row>
    <row r="41" spans="1:10" s="13" customFormat="1" ht="18" customHeight="1" x14ac:dyDescent="0.25">
      <c r="A41" s="16">
        <v>30</v>
      </c>
      <c r="B41" s="40" t="s">
        <v>37</v>
      </c>
      <c r="C41" s="16"/>
      <c r="D41" s="12"/>
      <c r="E41" s="12"/>
      <c r="F41" s="12"/>
      <c r="G41" s="12"/>
      <c r="H41" s="12"/>
      <c r="I41" s="12"/>
      <c r="J41" s="12"/>
    </row>
    <row r="42" spans="1:10" s="13" customFormat="1" ht="18" customHeight="1" x14ac:dyDescent="0.25">
      <c r="A42" s="16">
        <v>31</v>
      </c>
      <c r="B42" s="45" t="s">
        <v>38</v>
      </c>
      <c r="C42" s="16"/>
      <c r="D42" s="12"/>
      <c r="E42" s="12"/>
      <c r="F42" s="12"/>
      <c r="G42" s="12"/>
      <c r="H42" s="12"/>
      <c r="I42" s="12"/>
      <c r="J42" s="12"/>
    </row>
    <row r="43" spans="1:10" s="28" customFormat="1" ht="18" customHeight="1" x14ac:dyDescent="0.25">
      <c r="A43" s="16">
        <v>32</v>
      </c>
      <c r="B43" s="40" t="s">
        <v>39</v>
      </c>
      <c r="C43" s="16">
        <v>1</v>
      </c>
      <c r="D43" s="12"/>
      <c r="E43" s="12"/>
      <c r="F43" s="12"/>
      <c r="G43" s="12"/>
      <c r="H43" s="12"/>
      <c r="I43" s="12"/>
      <c r="J43" s="29"/>
    </row>
    <row r="44" spans="1:10" s="13" customFormat="1" ht="18" customHeight="1" x14ac:dyDescent="0.25">
      <c r="A44" s="16">
        <v>33</v>
      </c>
      <c r="B44" s="40" t="s">
        <v>59</v>
      </c>
      <c r="C44" s="16">
        <v>1</v>
      </c>
      <c r="D44" s="12"/>
      <c r="E44" s="12"/>
      <c r="F44" s="12"/>
      <c r="G44" s="12"/>
      <c r="H44" s="12"/>
      <c r="I44" s="12"/>
      <c r="J44" s="12"/>
    </row>
    <row r="45" spans="1:10" s="13" customFormat="1" ht="18" customHeight="1" x14ac:dyDescent="0.25">
      <c r="A45" s="16">
        <v>34</v>
      </c>
      <c r="B45" s="40" t="s">
        <v>62</v>
      </c>
      <c r="C45" s="16">
        <v>0.5</v>
      </c>
      <c r="D45" s="12"/>
      <c r="E45" s="12"/>
      <c r="F45" s="12"/>
      <c r="G45" s="12"/>
      <c r="H45" s="12"/>
      <c r="I45" s="12"/>
      <c r="J45" s="12"/>
    </row>
    <row r="46" spans="1:10" s="13" customFormat="1" ht="18" customHeight="1" x14ac:dyDescent="0.25">
      <c r="A46" s="16">
        <v>35</v>
      </c>
      <c r="B46" s="40" t="s">
        <v>60</v>
      </c>
      <c r="C46" s="16">
        <v>1</v>
      </c>
      <c r="D46" s="12"/>
      <c r="E46" s="12"/>
      <c r="F46" s="12"/>
      <c r="G46" s="12"/>
      <c r="H46" s="12"/>
      <c r="I46" s="12"/>
      <c r="J46" s="12"/>
    </row>
    <row r="47" spans="1:10" s="13" customFormat="1" ht="18" customHeight="1" x14ac:dyDescent="0.25">
      <c r="A47" s="16">
        <v>36</v>
      </c>
      <c r="B47" s="40" t="s">
        <v>40</v>
      </c>
      <c r="C47" s="16">
        <v>0.5</v>
      </c>
      <c r="D47" s="12"/>
      <c r="E47" s="12"/>
      <c r="F47" s="12"/>
      <c r="G47" s="12"/>
      <c r="H47" s="12"/>
      <c r="I47" s="12"/>
      <c r="J47" s="12"/>
    </row>
    <row r="48" spans="1:10" s="13" customFormat="1" ht="18" customHeight="1" x14ac:dyDescent="0.25">
      <c r="A48" s="16">
        <v>37</v>
      </c>
      <c r="B48" s="40" t="s">
        <v>50</v>
      </c>
      <c r="C48" s="16">
        <v>1</v>
      </c>
      <c r="D48" s="12"/>
      <c r="E48" s="12"/>
      <c r="F48" s="12"/>
      <c r="G48" s="12"/>
      <c r="H48" s="12"/>
      <c r="I48" s="12"/>
      <c r="J48" s="12"/>
    </row>
    <row r="49" spans="1:10" s="13" customFormat="1" ht="18" customHeight="1" x14ac:dyDescent="0.25">
      <c r="A49" s="16">
        <v>38</v>
      </c>
      <c r="B49" s="40" t="s">
        <v>41</v>
      </c>
      <c r="C49" s="16">
        <v>1</v>
      </c>
      <c r="D49" s="12"/>
      <c r="E49" s="12"/>
      <c r="F49" s="12"/>
      <c r="G49" s="12"/>
      <c r="H49" s="12"/>
      <c r="I49" s="12"/>
      <c r="J49" s="12"/>
    </row>
    <row r="50" spans="1:10" s="13" customFormat="1" ht="18" customHeight="1" x14ac:dyDescent="0.25">
      <c r="A50" s="16">
        <v>39</v>
      </c>
      <c r="B50" s="40" t="s">
        <v>42</v>
      </c>
      <c r="C50" s="16"/>
      <c r="D50" s="12"/>
      <c r="E50" s="12"/>
      <c r="F50" s="12"/>
      <c r="G50" s="12"/>
      <c r="H50" s="12"/>
      <c r="I50" s="12"/>
      <c r="J50" s="12"/>
    </row>
    <row r="51" spans="1:10" s="13" customFormat="1" ht="18" customHeight="1" x14ac:dyDescent="0.25">
      <c r="A51" s="16">
        <v>40</v>
      </c>
      <c r="B51" s="40" t="s">
        <v>63</v>
      </c>
      <c r="C51" s="16">
        <v>1</v>
      </c>
      <c r="D51" s="12"/>
      <c r="E51" s="12"/>
      <c r="F51" s="12"/>
      <c r="G51" s="12"/>
      <c r="H51" s="12"/>
      <c r="I51" s="12"/>
      <c r="J51" s="1"/>
    </row>
    <row r="52" spans="1:10" s="13" customFormat="1" x14ac:dyDescent="0.25">
      <c r="A52" s="16">
        <v>41</v>
      </c>
      <c r="B52" s="40" t="s">
        <v>43</v>
      </c>
      <c r="C52" s="16">
        <v>1</v>
      </c>
      <c r="D52" s="12"/>
      <c r="E52" s="12"/>
      <c r="F52" s="12"/>
      <c r="G52" s="12"/>
      <c r="H52" s="12"/>
      <c r="I52" s="12"/>
      <c r="J52" s="1"/>
    </row>
    <row r="53" spans="1:10" s="13" customFormat="1" ht="18" customHeight="1" x14ac:dyDescent="0.25">
      <c r="A53" s="16">
        <v>42</v>
      </c>
      <c r="B53" s="40" t="s">
        <v>44</v>
      </c>
      <c r="C53" s="16">
        <v>1</v>
      </c>
      <c r="D53" s="12"/>
      <c r="E53" s="12"/>
      <c r="F53" s="12"/>
      <c r="G53" s="12"/>
      <c r="H53" s="12"/>
      <c r="I53" s="12"/>
      <c r="J53" s="1"/>
    </row>
    <row r="54" spans="1:10" s="15" customFormat="1" ht="18" customHeight="1" x14ac:dyDescent="0.25">
      <c r="A54" s="16">
        <v>43</v>
      </c>
      <c r="B54" s="40" t="s">
        <v>45</v>
      </c>
      <c r="C54" s="16" t="s">
        <v>124</v>
      </c>
      <c r="D54" s="12"/>
      <c r="E54" s="12"/>
      <c r="F54" s="12"/>
      <c r="G54" s="12"/>
      <c r="H54" s="12"/>
      <c r="I54" s="12"/>
      <c r="J54" s="1"/>
    </row>
    <row r="55" spans="1:10" s="13" customFormat="1" ht="18" customHeight="1" x14ac:dyDescent="0.25">
      <c r="A55" s="75"/>
      <c r="B55" s="75" t="s">
        <v>53</v>
      </c>
      <c r="C55" s="74"/>
      <c r="D55" s="12"/>
      <c r="E55" s="12"/>
      <c r="F55" s="12"/>
      <c r="G55" s="12"/>
      <c r="H55" s="12"/>
      <c r="I55" s="12"/>
      <c r="J55" s="1"/>
    </row>
    <row r="56" spans="1:10" s="13" customFormat="1" ht="18" customHeight="1" x14ac:dyDescent="0.25">
      <c r="A56" s="16">
        <v>44</v>
      </c>
      <c r="B56" s="40" t="s">
        <v>57</v>
      </c>
      <c r="C56" s="16">
        <v>1</v>
      </c>
      <c r="D56" s="12"/>
      <c r="E56" s="12"/>
      <c r="F56" s="12"/>
      <c r="G56" s="12"/>
      <c r="H56" s="12"/>
      <c r="I56" s="12"/>
      <c r="J56" s="1"/>
    </row>
    <row r="57" spans="1:10" s="13" customFormat="1" ht="18" customHeight="1" x14ac:dyDescent="0.25">
      <c r="A57" s="16">
        <v>45</v>
      </c>
      <c r="B57" s="40" t="s">
        <v>46</v>
      </c>
      <c r="C57" s="16">
        <v>1</v>
      </c>
      <c r="D57" s="12"/>
      <c r="E57" s="12"/>
      <c r="F57" s="12"/>
      <c r="G57" s="12"/>
      <c r="H57" s="12"/>
      <c r="I57" s="12"/>
      <c r="J57" s="1"/>
    </row>
    <row r="58" spans="1:10" x14ac:dyDescent="0.25">
      <c r="A58" s="16">
        <v>46</v>
      </c>
      <c r="B58" s="40" t="s">
        <v>47</v>
      </c>
      <c r="C58" s="16"/>
      <c r="D58" s="12"/>
      <c r="E58" s="12"/>
      <c r="F58" s="12"/>
      <c r="G58" s="12"/>
      <c r="H58" s="12"/>
      <c r="I58" s="12"/>
    </row>
    <row r="59" spans="1:10" ht="22.5" customHeight="1" x14ac:dyDescent="0.25">
      <c r="A59" s="16">
        <v>47</v>
      </c>
      <c r="B59" s="40" t="s">
        <v>48</v>
      </c>
      <c r="C59" s="16"/>
      <c r="D59" s="12"/>
      <c r="E59" s="12"/>
      <c r="F59" s="12"/>
      <c r="G59" s="12"/>
      <c r="H59" s="12"/>
      <c r="I59" s="12"/>
    </row>
    <row r="60" spans="1:10" x14ac:dyDescent="0.25">
      <c r="A60" s="16">
        <v>48</v>
      </c>
      <c r="B60" s="40" t="s">
        <v>101</v>
      </c>
      <c r="C60" s="16">
        <v>2</v>
      </c>
      <c r="D60" s="12"/>
      <c r="E60" s="12"/>
      <c r="F60" s="12"/>
      <c r="G60" s="12"/>
      <c r="H60" s="12"/>
      <c r="I60" s="12"/>
    </row>
    <row r="61" spans="1:10" x14ac:dyDescent="0.25">
      <c r="A61" s="16">
        <v>49</v>
      </c>
      <c r="B61" s="40" t="s">
        <v>102</v>
      </c>
      <c r="C61" s="16">
        <v>0.5</v>
      </c>
      <c r="D61" s="12"/>
      <c r="E61" s="12"/>
      <c r="F61" s="12"/>
      <c r="G61" s="12"/>
      <c r="H61" s="12"/>
      <c r="I61" s="12"/>
    </row>
    <row r="62" spans="1:10" x14ac:dyDescent="0.25">
      <c r="A62" s="16">
        <v>50</v>
      </c>
      <c r="B62" s="40" t="s">
        <v>103</v>
      </c>
      <c r="C62" s="16">
        <v>0.5</v>
      </c>
      <c r="D62" s="12"/>
      <c r="E62" s="12"/>
      <c r="F62" s="12"/>
      <c r="G62" s="12"/>
      <c r="H62" s="12"/>
      <c r="I62" s="12"/>
    </row>
    <row r="63" spans="1:10" x14ac:dyDescent="0.25">
      <c r="A63" s="16">
        <v>51</v>
      </c>
      <c r="B63" s="40" t="s">
        <v>49</v>
      </c>
      <c r="C63" s="16">
        <v>0.25</v>
      </c>
      <c r="D63" s="12"/>
      <c r="E63" s="12"/>
      <c r="F63" s="12"/>
      <c r="G63" s="12"/>
      <c r="H63" s="12"/>
      <c r="I63" s="12"/>
    </row>
    <row r="64" spans="1:10" x14ac:dyDescent="0.25">
      <c r="A64" s="16">
        <v>52</v>
      </c>
      <c r="B64" s="40" t="s">
        <v>104</v>
      </c>
      <c r="C64" s="16">
        <v>0.5</v>
      </c>
      <c r="D64" s="12"/>
      <c r="E64" s="12"/>
      <c r="F64" s="12"/>
      <c r="G64" s="12"/>
      <c r="H64" s="12"/>
      <c r="I64" s="12"/>
    </row>
    <row r="65" spans="1:9" x14ac:dyDescent="0.25">
      <c r="A65" s="75"/>
      <c r="B65" s="75" t="s">
        <v>66</v>
      </c>
      <c r="C65" s="74"/>
      <c r="D65" s="12"/>
      <c r="E65" s="12"/>
      <c r="F65" s="12"/>
      <c r="G65" s="12"/>
      <c r="H65" s="12"/>
      <c r="I65" s="12"/>
    </row>
    <row r="66" spans="1:9" x14ac:dyDescent="0.25">
      <c r="A66" s="16">
        <v>53</v>
      </c>
      <c r="B66" s="40" t="s">
        <v>125</v>
      </c>
      <c r="C66" s="16">
        <v>1</v>
      </c>
      <c r="D66" s="12"/>
      <c r="E66" s="12"/>
      <c r="F66" s="12"/>
      <c r="G66" s="12"/>
      <c r="H66" s="12"/>
      <c r="I66" s="12"/>
    </row>
    <row r="67" spans="1:9" x14ac:dyDescent="0.25">
      <c r="A67" s="16">
        <v>54</v>
      </c>
      <c r="B67" s="40" t="s">
        <v>69</v>
      </c>
      <c r="C67" s="16">
        <v>0.75</v>
      </c>
      <c r="D67" s="12"/>
      <c r="E67" s="12"/>
      <c r="F67" s="12"/>
      <c r="G67" s="12"/>
      <c r="H67" s="12"/>
      <c r="I67" s="12"/>
    </row>
    <row r="68" spans="1:9" x14ac:dyDescent="0.25">
      <c r="A68" s="16">
        <v>55</v>
      </c>
      <c r="B68" s="40" t="s">
        <v>71</v>
      </c>
      <c r="C68" s="16">
        <v>0.75</v>
      </c>
      <c r="D68" s="12"/>
      <c r="E68" s="12"/>
      <c r="F68" s="12"/>
      <c r="G68" s="12"/>
      <c r="H68" s="12"/>
      <c r="I68" s="12"/>
    </row>
    <row r="69" spans="1:9" x14ac:dyDescent="0.25">
      <c r="A69" s="16">
        <v>56</v>
      </c>
      <c r="B69" s="40" t="s">
        <v>108</v>
      </c>
      <c r="C69" s="16">
        <v>0.75</v>
      </c>
      <c r="D69" s="12"/>
      <c r="E69" s="12"/>
      <c r="F69" s="12"/>
      <c r="G69" s="12"/>
      <c r="H69" s="12"/>
      <c r="I69" s="12"/>
    </row>
    <row r="70" spans="1:9" x14ac:dyDescent="0.25">
      <c r="A70" s="16">
        <v>57</v>
      </c>
      <c r="B70" s="40" t="s">
        <v>70</v>
      </c>
      <c r="C70" s="16">
        <v>1</v>
      </c>
      <c r="D70" s="12"/>
      <c r="E70" s="12"/>
      <c r="F70" s="12"/>
      <c r="G70" s="12"/>
      <c r="H70" s="12"/>
      <c r="I70" s="12"/>
    </row>
    <row r="71" spans="1:9" x14ac:dyDescent="0.25">
      <c r="A71" s="77"/>
      <c r="B71" s="77" t="s">
        <v>83</v>
      </c>
      <c r="C71" s="74"/>
      <c r="D71" s="12"/>
      <c r="E71" s="12"/>
      <c r="F71" s="12"/>
      <c r="G71" s="12"/>
      <c r="H71" s="12"/>
      <c r="I71" s="12"/>
    </row>
    <row r="72" spans="1:9" x14ac:dyDescent="0.25">
      <c r="A72" s="2">
        <v>58</v>
      </c>
      <c r="B72" s="40" t="s">
        <v>84</v>
      </c>
      <c r="C72" s="16"/>
      <c r="D72" s="12"/>
      <c r="E72" s="12"/>
      <c r="F72" s="12"/>
      <c r="G72" s="12"/>
      <c r="H72" s="12"/>
      <c r="I72" s="12"/>
    </row>
    <row r="73" spans="1:9" x14ac:dyDescent="0.25">
      <c r="A73" s="2">
        <v>59</v>
      </c>
      <c r="B73" s="40" t="s">
        <v>85</v>
      </c>
      <c r="C73" s="16"/>
      <c r="D73" s="12"/>
      <c r="E73" s="12"/>
      <c r="F73" s="12"/>
      <c r="G73" s="12"/>
      <c r="H73" s="12"/>
      <c r="I73" s="12"/>
    </row>
    <row r="74" spans="1:9" x14ac:dyDescent="0.25">
      <c r="A74" s="2">
        <v>60</v>
      </c>
      <c r="B74" s="40" t="s">
        <v>86</v>
      </c>
      <c r="C74" s="16"/>
      <c r="D74" s="12"/>
      <c r="E74" s="12"/>
      <c r="F74" s="12"/>
      <c r="G74" s="12"/>
      <c r="H74" s="12"/>
      <c r="I74" s="12"/>
    </row>
    <row r="75" spans="1:9" x14ac:dyDescent="0.25">
      <c r="A75" s="2">
        <v>61</v>
      </c>
      <c r="B75" s="40" t="s">
        <v>121</v>
      </c>
      <c r="C75" s="16"/>
      <c r="D75" s="12"/>
      <c r="E75" s="12"/>
      <c r="F75" s="12"/>
      <c r="G75" s="12"/>
      <c r="H75" s="12"/>
      <c r="I75" s="12"/>
    </row>
    <row r="76" spans="1:9" x14ac:dyDescent="0.25">
      <c r="A76" s="2">
        <v>62</v>
      </c>
      <c r="B76" s="40" t="s">
        <v>87</v>
      </c>
      <c r="C76" s="16"/>
      <c r="D76" s="12"/>
      <c r="E76" s="12"/>
      <c r="F76" s="12"/>
      <c r="G76" s="12"/>
      <c r="H76" s="12"/>
      <c r="I76" s="12"/>
    </row>
    <row r="77" spans="1:9" x14ac:dyDescent="0.25">
      <c r="A77" s="2">
        <v>63</v>
      </c>
      <c r="B77" s="40" t="s">
        <v>122</v>
      </c>
      <c r="C77" s="16"/>
      <c r="D77" s="12"/>
      <c r="E77" s="12"/>
      <c r="F77" s="12"/>
      <c r="G77" s="12"/>
      <c r="H77" s="12"/>
      <c r="I77" s="12"/>
    </row>
    <row r="78" spans="1:9" x14ac:dyDescent="0.25">
      <c r="A78" s="2">
        <v>64</v>
      </c>
      <c r="B78" s="40" t="s">
        <v>88</v>
      </c>
      <c r="C78" s="16"/>
      <c r="D78" s="12"/>
      <c r="E78" s="12"/>
      <c r="F78" s="12"/>
      <c r="G78" s="12"/>
      <c r="H78" s="12"/>
      <c r="I78" s="12"/>
    </row>
    <row r="79" spans="1:9" x14ac:dyDescent="0.25">
      <c r="A79" s="2">
        <v>65</v>
      </c>
      <c r="B79" s="40" t="s">
        <v>109</v>
      </c>
      <c r="C79" s="16"/>
    </row>
    <row r="80" spans="1:9" x14ac:dyDescent="0.25">
      <c r="A80" s="2">
        <v>66</v>
      </c>
      <c r="B80" s="40" t="s">
        <v>110</v>
      </c>
      <c r="C80" s="16"/>
    </row>
    <row r="81" spans="1:5" x14ac:dyDescent="0.25">
      <c r="A81" s="2">
        <v>67</v>
      </c>
      <c r="B81" s="40" t="s">
        <v>91</v>
      </c>
      <c r="C81" s="16"/>
    </row>
    <row r="82" spans="1:5" x14ac:dyDescent="0.25">
      <c r="A82" s="2">
        <v>68</v>
      </c>
      <c r="B82" s="40" t="s">
        <v>90</v>
      </c>
      <c r="C82" s="16"/>
    </row>
    <row r="83" spans="1:5" x14ac:dyDescent="0.25">
      <c r="A83" s="2">
        <v>69</v>
      </c>
      <c r="B83" s="40" t="s">
        <v>92</v>
      </c>
      <c r="C83" s="16"/>
    </row>
    <row r="84" spans="1:5" x14ac:dyDescent="0.25">
      <c r="A84" s="2">
        <v>70</v>
      </c>
      <c r="B84" s="40" t="s">
        <v>111</v>
      </c>
      <c r="C84" s="16"/>
    </row>
    <row r="85" spans="1:5" x14ac:dyDescent="0.25">
      <c r="A85" s="2">
        <v>71</v>
      </c>
      <c r="B85" s="40" t="s">
        <v>112</v>
      </c>
      <c r="C85" s="16"/>
    </row>
    <row r="86" spans="1:5" x14ac:dyDescent="0.25">
      <c r="A86" s="2">
        <v>72</v>
      </c>
      <c r="B86" s="40" t="s">
        <v>113</v>
      </c>
      <c r="C86" s="16"/>
    </row>
    <row r="87" spans="1:5" x14ac:dyDescent="0.25">
      <c r="A87" s="2">
        <v>73</v>
      </c>
      <c r="B87" s="40" t="s">
        <v>123</v>
      </c>
      <c r="C87" s="16"/>
    </row>
    <row r="88" spans="1:5" x14ac:dyDescent="0.25">
      <c r="A88" s="2">
        <v>74</v>
      </c>
      <c r="B88" s="40" t="s">
        <v>114</v>
      </c>
      <c r="C88" s="16"/>
    </row>
    <row r="89" spans="1:5" x14ac:dyDescent="0.25">
      <c r="A89" s="2">
        <v>75</v>
      </c>
      <c r="B89" s="40" t="s">
        <v>115</v>
      </c>
      <c r="C89" s="16"/>
    </row>
    <row r="90" spans="1:5" x14ac:dyDescent="0.25">
      <c r="A90" s="91">
        <v>76</v>
      </c>
      <c r="B90" s="77" t="s">
        <v>22</v>
      </c>
      <c r="C90" s="77"/>
    </row>
    <row r="91" spans="1:5" ht="18.75" x14ac:dyDescent="0.25">
      <c r="A91" s="41"/>
      <c r="B91" s="41" t="s">
        <v>19</v>
      </c>
      <c r="C91" s="41"/>
      <c r="E91" s="1" t="s">
        <v>148</v>
      </c>
    </row>
    <row r="92" spans="1:5" x14ac:dyDescent="0.25">
      <c r="B92" s="27" t="s">
        <v>13</v>
      </c>
      <c r="C92" s="78">
        <f>H9*0.4</f>
        <v>21.5</v>
      </c>
      <c r="D92" s="52"/>
    </row>
    <row r="93" spans="1:5" x14ac:dyDescent="0.25">
      <c r="B93" s="27" t="s">
        <v>18</v>
      </c>
      <c r="C93" s="78"/>
      <c r="D93" s="52"/>
    </row>
    <row r="94" spans="1:5" x14ac:dyDescent="0.25">
      <c r="B94" s="27" t="s">
        <v>20</v>
      </c>
      <c r="C94" s="54"/>
      <c r="D94" s="52"/>
    </row>
    <row r="95" spans="1:5" x14ac:dyDescent="0.25">
      <c r="A95" s="20"/>
      <c r="B95" s="20" t="s">
        <v>3</v>
      </c>
      <c r="C95" s="18">
        <f>SUM(C8:C93)</f>
        <v>89.25</v>
      </c>
      <c r="D95" s="52"/>
    </row>
    <row r="96" spans="1:5" x14ac:dyDescent="0.25">
      <c r="C96" s="53"/>
    </row>
    <row r="97" spans="2:2" x14ac:dyDescent="0.25">
      <c r="B97" s="76" t="s">
        <v>117</v>
      </c>
    </row>
    <row r="98" spans="2:2" x14ac:dyDescent="0.25">
      <c r="B98" s="1" t="s">
        <v>129</v>
      </c>
    </row>
    <row r="99" spans="2:2" x14ac:dyDescent="0.25">
      <c r="B99" s="1" t="s">
        <v>128</v>
      </c>
    </row>
    <row r="100" spans="2:2" x14ac:dyDescent="0.25">
      <c r="B100" s="1" t="s">
        <v>126</v>
      </c>
    </row>
    <row r="101" spans="2:2" x14ac:dyDescent="0.25">
      <c r="B101" s="1" t="s">
        <v>127</v>
      </c>
    </row>
  </sheetData>
  <mergeCells count="3">
    <mergeCell ref="C92:C93"/>
    <mergeCell ref="H9:H10"/>
    <mergeCell ref="I9:I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LMS-Web</vt:lpstr>
      <vt:lpstr>LMS-Tablet</vt:lpstr>
      <vt:lpstr>LMS-Phone</vt:lpstr>
    </vt:vector>
  </TitlesOfParts>
  <Company>Mphasis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Vinoo Thomas</dc:creator>
  <cp:lastModifiedBy>Prashant Thomas</cp:lastModifiedBy>
  <dcterms:created xsi:type="dcterms:W3CDTF">2013-06-07T15:02:07Z</dcterms:created>
  <dcterms:modified xsi:type="dcterms:W3CDTF">2017-04-26T05:19:07Z</dcterms:modified>
</cp:coreProperties>
</file>